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rupali/Documents/GitHub/UTA-DataScience-Rupali-Repo/Homework/Week1/"/>
    </mc:Choice>
  </mc:AlternateContent>
  <bookViews>
    <workbookView xWindow="0" yWindow="460" windowWidth="25600" windowHeight="15460" activeTab="5"/>
  </bookViews>
  <sheets>
    <sheet name="Kickstarter" sheetId="1" r:id="rId1"/>
    <sheet name="Outcome by Category" sheetId="2" r:id="rId2"/>
    <sheet name="Outcome by Sub-category" sheetId="6" r:id="rId3"/>
    <sheet name="Outcome by Month" sheetId="7" r:id="rId4"/>
    <sheet name="Outcome by Goal" sheetId="9" r:id="rId5"/>
    <sheet name="More Analysis" sheetId="10" r:id="rId6"/>
  </sheets>
  <definedNames>
    <definedName name="_xlnm._FilterDatabase" localSheetId="4" hidden="1">'Outcome by Goal'!$D$1:$D$13</definedName>
  </definedNames>
  <calcPr calcId="150001" concurrentCalc="0"/>
  <pivotCaches>
    <pivotCache cacheId="1" r:id="rId7"/>
    <pivotCache cacheId="14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2" i="1"/>
  <c r="W2" i="1"/>
  <c r="S3" i="1"/>
  <c r="T3" i="1"/>
  <c r="W3" i="1"/>
  <c r="S4" i="1"/>
  <c r="T4" i="1"/>
  <c r="W4" i="1"/>
  <c r="S5" i="1"/>
  <c r="T5" i="1"/>
  <c r="W5" i="1"/>
  <c r="S6" i="1"/>
  <c r="T6" i="1"/>
  <c r="W6" i="1"/>
  <c r="S7" i="1"/>
  <c r="T7" i="1"/>
  <c r="W7" i="1"/>
  <c r="S8" i="1"/>
  <c r="T8" i="1"/>
  <c r="W8" i="1"/>
  <c r="S9" i="1"/>
  <c r="T9" i="1"/>
  <c r="W9" i="1"/>
  <c r="S10" i="1"/>
  <c r="T10" i="1"/>
  <c r="W10" i="1"/>
  <c r="S11" i="1"/>
  <c r="T11" i="1"/>
  <c r="W11" i="1"/>
  <c r="S12" i="1"/>
  <c r="T12" i="1"/>
  <c r="W12" i="1"/>
  <c r="S13" i="1"/>
  <c r="T13" i="1"/>
  <c r="W13" i="1"/>
  <c r="S14" i="1"/>
  <c r="T14" i="1"/>
  <c r="W14" i="1"/>
  <c r="S15" i="1"/>
  <c r="T15" i="1"/>
  <c r="W15" i="1"/>
  <c r="S16" i="1"/>
  <c r="T16" i="1"/>
  <c r="W16" i="1"/>
  <c r="S17" i="1"/>
  <c r="T17" i="1"/>
  <c r="W17" i="1"/>
  <c r="S18" i="1"/>
  <c r="T18" i="1"/>
  <c r="W18" i="1"/>
  <c r="S19" i="1"/>
  <c r="T19" i="1"/>
  <c r="W19" i="1"/>
  <c r="S20" i="1"/>
  <c r="T20" i="1"/>
  <c r="W20" i="1"/>
  <c r="S21" i="1"/>
  <c r="T21" i="1"/>
  <c r="W21" i="1"/>
  <c r="S22" i="1"/>
  <c r="T22" i="1"/>
  <c r="W22" i="1"/>
  <c r="S23" i="1"/>
  <c r="T23" i="1"/>
  <c r="W23" i="1"/>
  <c r="S24" i="1"/>
  <c r="T24" i="1"/>
  <c r="W24" i="1"/>
  <c r="S25" i="1"/>
  <c r="T25" i="1"/>
  <c r="W25" i="1"/>
  <c r="S26" i="1"/>
  <c r="T26" i="1"/>
  <c r="W26" i="1"/>
  <c r="S27" i="1"/>
  <c r="T27" i="1"/>
  <c r="W27" i="1"/>
  <c r="S28" i="1"/>
  <c r="T28" i="1"/>
  <c r="W28" i="1"/>
  <c r="S29" i="1"/>
  <c r="T29" i="1"/>
  <c r="W29" i="1"/>
  <c r="S30" i="1"/>
  <c r="T30" i="1"/>
  <c r="W30" i="1"/>
  <c r="S31" i="1"/>
  <c r="T31" i="1"/>
  <c r="W31" i="1"/>
  <c r="S32" i="1"/>
  <c r="T32" i="1"/>
  <c r="W32" i="1"/>
  <c r="S33" i="1"/>
  <c r="T33" i="1"/>
  <c r="W33" i="1"/>
  <c r="S34" i="1"/>
  <c r="T34" i="1"/>
  <c r="W34" i="1"/>
  <c r="S35" i="1"/>
  <c r="T35" i="1"/>
  <c r="W35" i="1"/>
  <c r="S36" i="1"/>
  <c r="T36" i="1"/>
  <c r="W36" i="1"/>
  <c r="S37" i="1"/>
  <c r="T37" i="1"/>
  <c r="W37" i="1"/>
  <c r="S38" i="1"/>
  <c r="T38" i="1"/>
  <c r="W38" i="1"/>
  <c r="S39" i="1"/>
  <c r="T39" i="1"/>
  <c r="W39" i="1"/>
  <c r="S40" i="1"/>
  <c r="T40" i="1"/>
  <c r="W40" i="1"/>
  <c r="S41" i="1"/>
  <c r="T41" i="1"/>
  <c r="W41" i="1"/>
  <c r="S42" i="1"/>
  <c r="T42" i="1"/>
  <c r="W42" i="1"/>
  <c r="S43" i="1"/>
  <c r="T43" i="1"/>
  <c r="W43" i="1"/>
  <c r="S44" i="1"/>
  <c r="T44" i="1"/>
  <c r="W44" i="1"/>
  <c r="S45" i="1"/>
  <c r="T45" i="1"/>
  <c r="W45" i="1"/>
  <c r="S46" i="1"/>
  <c r="T46" i="1"/>
  <c r="W46" i="1"/>
  <c r="S47" i="1"/>
  <c r="T47" i="1"/>
  <c r="W47" i="1"/>
  <c r="S48" i="1"/>
  <c r="T48" i="1"/>
  <c r="W48" i="1"/>
  <c r="S49" i="1"/>
  <c r="T49" i="1"/>
  <c r="W49" i="1"/>
  <c r="S50" i="1"/>
  <c r="T50" i="1"/>
  <c r="W50" i="1"/>
  <c r="S51" i="1"/>
  <c r="T51" i="1"/>
  <c r="W51" i="1"/>
  <c r="S52" i="1"/>
  <c r="T52" i="1"/>
  <c r="W52" i="1"/>
  <c r="S53" i="1"/>
  <c r="T53" i="1"/>
  <c r="W53" i="1"/>
  <c r="S54" i="1"/>
  <c r="T54" i="1"/>
  <c r="W54" i="1"/>
  <c r="S55" i="1"/>
  <c r="T55" i="1"/>
  <c r="W55" i="1"/>
  <c r="S56" i="1"/>
  <c r="T56" i="1"/>
  <c r="W56" i="1"/>
  <c r="S57" i="1"/>
  <c r="T57" i="1"/>
  <c r="W57" i="1"/>
  <c r="S58" i="1"/>
  <c r="T58" i="1"/>
  <c r="W58" i="1"/>
  <c r="S59" i="1"/>
  <c r="T59" i="1"/>
  <c r="W59" i="1"/>
  <c r="S60" i="1"/>
  <c r="T60" i="1"/>
  <c r="W60" i="1"/>
  <c r="S61" i="1"/>
  <c r="T61" i="1"/>
  <c r="W61" i="1"/>
  <c r="S62" i="1"/>
  <c r="T62" i="1"/>
  <c r="W62" i="1"/>
  <c r="S63" i="1"/>
  <c r="T63" i="1"/>
  <c r="W63" i="1"/>
  <c r="S64" i="1"/>
  <c r="T64" i="1"/>
  <c r="W64" i="1"/>
  <c r="S65" i="1"/>
  <c r="T65" i="1"/>
  <c r="W65" i="1"/>
  <c r="S66" i="1"/>
  <c r="T66" i="1"/>
  <c r="W66" i="1"/>
  <c r="S67" i="1"/>
  <c r="T67" i="1"/>
  <c r="W67" i="1"/>
  <c r="S68" i="1"/>
  <c r="T68" i="1"/>
  <c r="W68" i="1"/>
  <c r="S69" i="1"/>
  <c r="T69" i="1"/>
  <c r="W69" i="1"/>
  <c r="S70" i="1"/>
  <c r="T70" i="1"/>
  <c r="W70" i="1"/>
  <c r="S71" i="1"/>
  <c r="T71" i="1"/>
  <c r="W71" i="1"/>
  <c r="S72" i="1"/>
  <c r="T72" i="1"/>
  <c r="W72" i="1"/>
  <c r="S73" i="1"/>
  <c r="T73" i="1"/>
  <c r="W73" i="1"/>
  <c r="S74" i="1"/>
  <c r="T74" i="1"/>
  <c r="W74" i="1"/>
  <c r="S75" i="1"/>
  <c r="T75" i="1"/>
  <c r="W75" i="1"/>
  <c r="S76" i="1"/>
  <c r="T76" i="1"/>
  <c r="W76" i="1"/>
  <c r="S77" i="1"/>
  <c r="T77" i="1"/>
  <c r="W77" i="1"/>
  <c r="S78" i="1"/>
  <c r="T78" i="1"/>
  <c r="W78" i="1"/>
  <c r="S79" i="1"/>
  <c r="T79" i="1"/>
  <c r="W79" i="1"/>
  <c r="S80" i="1"/>
  <c r="T80" i="1"/>
  <c r="W80" i="1"/>
  <c r="S81" i="1"/>
  <c r="T81" i="1"/>
  <c r="W81" i="1"/>
  <c r="S82" i="1"/>
  <c r="T82" i="1"/>
  <c r="W82" i="1"/>
  <c r="S83" i="1"/>
  <c r="T83" i="1"/>
  <c r="W83" i="1"/>
  <c r="S84" i="1"/>
  <c r="T84" i="1"/>
  <c r="W84" i="1"/>
  <c r="S85" i="1"/>
  <c r="T85" i="1"/>
  <c r="W85" i="1"/>
  <c r="S86" i="1"/>
  <c r="T86" i="1"/>
  <c r="W86" i="1"/>
  <c r="S87" i="1"/>
  <c r="T87" i="1"/>
  <c r="W87" i="1"/>
  <c r="S88" i="1"/>
  <c r="T88" i="1"/>
  <c r="W88" i="1"/>
  <c r="S89" i="1"/>
  <c r="T89" i="1"/>
  <c r="W89" i="1"/>
  <c r="S90" i="1"/>
  <c r="T90" i="1"/>
  <c r="W90" i="1"/>
  <c r="S91" i="1"/>
  <c r="T91" i="1"/>
  <c r="W91" i="1"/>
  <c r="S92" i="1"/>
  <c r="T92" i="1"/>
  <c r="W92" i="1"/>
  <c r="S93" i="1"/>
  <c r="T93" i="1"/>
  <c r="W93" i="1"/>
  <c r="S94" i="1"/>
  <c r="T94" i="1"/>
  <c r="W94" i="1"/>
  <c r="S95" i="1"/>
  <c r="T95" i="1"/>
  <c r="W95" i="1"/>
  <c r="S96" i="1"/>
  <c r="T96" i="1"/>
  <c r="W96" i="1"/>
  <c r="S97" i="1"/>
  <c r="T97" i="1"/>
  <c r="W97" i="1"/>
  <c r="S98" i="1"/>
  <c r="T98" i="1"/>
  <c r="W98" i="1"/>
  <c r="S99" i="1"/>
  <c r="T99" i="1"/>
  <c r="W99" i="1"/>
  <c r="S100" i="1"/>
  <c r="T100" i="1"/>
  <c r="W100" i="1"/>
  <c r="S101" i="1"/>
  <c r="T101" i="1"/>
  <c r="W101" i="1"/>
  <c r="S102" i="1"/>
  <c r="T102" i="1"/>
  <c r="W102" i="1"/>
  <c r="S103" i="1"/>
  <c r="T103" i="1"/>
  <c r="W103" i="1"/>
  <c r="S104" i="1"/>
  <c r="T104" i="1"/>
  <c r="W104" i="1"/>
  <c r="S105" i="1"/>
  <c r="T105" i="1"/>
  <c r="W105" i="1"/>
  <c r="S106" i="1"/>
  <c r="T106" i="1"/>
  <c r="W106" i="1"/>
  <c r="S107" i="1"/>
  <c r="T107" i="1"/>
  <c r="W107" i="1"/>
  <c r="S108" i="1"/>
  <c r="T108" i="1"/>
  <c r="W108" i="1"/>
  <c r="S109" i="1"/>
  <c r="T109" i="1"/>
  <c r="W109" i="1"/>
  <c r="S110" i="1"/>
  <c r="T110" i="1"/>
  <c r="W110" i="1"/>
  <c r="S111" i="1"/>
  <c r="T111" i="1"/>
  <c r="W111" i="1"/>
  <c r="S112" i="1"/>
  <c r="T112" i="1"/>
  <c r="W112" i="1"/>
  <c r="S113" i="1"/>
  <c r="T113" i="1"/>
  <c r="W113" i="1"/>
  <c r="S114" i="1"/>
  <c r="T114" i="1"/>
  <c r="W114" i="1"/>
  <c r="S115" i="1"/>
  <c r="T115" i="1"/>
  <c r="W115" i="1"/>
  <c r="S116" i="1"/>
  <c r="T116" i="1"/>
  <c r="W116" i="1"/>
  <c r="S117" i="1"/>
  <c r="T117" i="1"/>
  <c r="W117" i="1"/>
  <c r="S118" i="1"/>
  <c r="T118" i="1"/>
  <c r="W118" i="1"/>
  <c r="S119" i="1"/>
  <c r="T119" i="1"/>
  <c r="W119" i="1"/>
  <c r="S120" i="1"/>
  <c r="T120" i="1"/>
  <c r="W120" i="1"/>
  <c r="S121" i="1"/>
  <c r="T121" i="1"/>
  <c r="W121" i="1"/>
  <c r="S122" i="1"/>
  <c r="T122" i="1"/>
  <c r="W122" i="1"/>
  <c r="S123" i="1"/>
  <c r="T123" i="1"/>
  <c r="W123" i="1"/>
  <c r="S124" i="1"/>
  <c r="T124" i="1"/>
  <c r="W124" i="1"/>
  <c r="S125" i="1"/>
  <c r="T125" i="1"/>
  <c r="W125" i="1"/>
  <c r="S126" i="1"/>
  <c r="T126" i="1"/>
  <c r="W126" i="1"/>
  <c r="S127" i="1"/>
  <c r="T127" i="1"/>
  <c r="W127" i="1"/>
  <c r="S128" i="1"/>
  <c r="T128" i="1"/>
  <c r="W128" i="1"/>
  <c r="S129" i="1"/>
  <c r="T129" i="1"/>
  <c r="W129" i="1"/>
  <c r="S130" i="1"/>
  <c r="T130" i="1"/>
  <c r="W130" i="1"/>
  <c r="S131" i="1"/>
  <c r="T131" i="1"/>
  <c r="W131" i="1"/>
  <c r="S132" i="1"/>
  <c r="T132" i="1"/>
  <c r="W132" i="1"/>
  <c r="S133" i="1"/>
  <c r="T133" i="1"/>
  <c r="W133" i="1"/>
  <c r="S134" i="1"/>
  <c r="T134" i="1"/>
  <c r="W134" i="1"/>
  <c r="S135" i="1"/>
  <c r="T135" i="1"/>
  <c r="W135" i="1"/>
  <c r="S136" i="1"/>
  <c r="T136" i="1"/>
  <c r="W136" i="1"/>
  <c r="S137" i="1"/>
  <c r="T137" i="1"/>
  <c r="W137" i="1"/>
  <c r="S138" i="1"/>
  <c r="T138" i="1"/>
  <c r="W138" i="1"/>
  <c r="S139" i="1"/>
  <c r="T139" i="1"/>
  <c r="W139" i="1"/>
  <c r="S140" i="1"/>
  <c r="T140" i="1"/>
  <c r="W140" i="1"/>
  <c r="S141" i="1"/>
  <c r="T141" i="1"/>
  <c r="W141" i="1"/>
  <c r="S142" i="1"/>
  <c r="T142" i="1"/>
  <c r="W142" i="1"/>
  <c r="S143" i="1"/>
  <c r="T143" i="1"/>
  <c r="W143" i="1"/>
  <c r="S144" i="1"/>
  <c r="T144" i="1"/>
  <c r="W144" i="1"/>
  <c r="S145" i="1"/>
  <c r="T145" i="1"/>
  <c r="W145" i="1"/>
  <c r="S146" i="1"/>
  <c r="T146" i="1"/>
  <c r="W146" i="1"/>
  <c r="S147" i="1"/>
  <c r="T147" i="1"/>
  <c r="W147" i="1"/>
  <c r="S148" i="1"/>
  <c r="T148" i="1"/>
  <c r="W148" i="1"/>
  <c r="S149" i="1"/>
  <c r="T149" i="1"/>
  <c r="W149" i="1"/>
  <c r="S150" i="1"/>
  <c r="T150" i="1"/>
  <c r="W150" i="1"/>
  <c r="S151" i="1"/>
  <c r="T151" i="1"/>
  <c r="W151" i="1"/>
  <c r="S152" i="1"/>
  <c r="T152" i="1"/>
  <c r="W152" i="1"/>
  <c r="S153" i="1"/>
  <c r="T153" i="1"/>
  <c r="W153" i="1"/>
  <c r="S154" i="1"/>
  <c r="T154" i="1"/>
  <c r="W154" i="1"/>
  <c r="S155" i="1"/>
  <c r="T155" i="1"/>
  <c r="W155" i="1"/>
  <c r="S156" i="1"/>
  <c r="T156" i="1"/>
  <c r="W156" i="1"/>
  <c r="S157" i="1"/>
  <c r="T157" i="1"/>
  <c r="W157" i="1"/>
  <c r="S158" i="1"/>
  <c r="T158" i="1"/>
  <c r="W158" i="1"/>
  <c r="S159" i="1"/>
  <c r="T159" i="1"/>
  <c r="W159" i="1"/>
  <c r="S160" i="1"/>
  <c r="T160" i="1"/>
  <c r="W160" i="1"/>
  <c r="S161" i="1"/>
  <c r="T161" i="1"/>
  <c r="W161" i="1"/>
  <c r="S162" i="1"/>
  <c r="T162" i="1"/>
  <c r="W162" i="1"/>
  <c r="S163" i="1"/>
  <c r="T163" i="1"/>
  <c r="W163" i="1"/>
  <c r="S164" i="1"/>
  <c r="T164" i="1"/>
  <c r="W164" i="1"/>
  <c r="S165" i="1"/>
  <c r="T165" i="1"/>
  <c r="W165" i="1"/>
  <c r="S166" i="1"/>
  <c r="T166" i="1"/>
  <c r="W166" i="1"/>
  <c r="S167" i="1"/>
  <c r="T167" i="1"/>
  <c r="W167" i="1"/>
  <c r="S168" i="1"/>
  <c r="T168" i="1"/>
  <c r="W168" i="1"/>
  <c r="S169" i="1"/>
  <c r="T169" i="1"/>
  <c r="W169" i="1"/>
  <c r="S170" i="1"/>
  <c r="T170" i="1"/>
  <c r="W170" i="1"/>
  <c r="S171" i="1"/>
  <c r="T171" i="1"/>
  <c r="W171" i="1"/>
  <c r="S172" i="1"/>
  <c r="T172" i="1"/>
  <c r="W172" i="1"/>
  <c r="S173" i="1"/>
  <c r="T173" i="1"/>
  <c r="W173" i="1"/>
  <c r="S174" i="1"/>
  <c r="T174" i="1"/>
  <c r="W174" i="1"/>
  <c r="S175" i="1"/>
  <c r="T175" i="1"/>
  <c r="W175" i="1"/>
  <c r="S176" i="1"/>
  <c r="T176" i="1"/>
  <c r="W176" i="1"/>
  <c r="S177" i="1"/>
  <c r="T177" i="1"/>
  <c r="W177" i="1"/>
  <c r="S178" i="1"/>
  <c r="T178" i="1"/>
  <c r="W178" i="1"/>
  <c r="S179" i="1"/>
  <c r="T179" i="1"/>
  <c r="W179" i="1"/>
  <c r="S180" i="1"/>
  <c r="T180" i="1"/>
  <c r="W180" i="1"/>
  <c r="S181" i="1"/>
  <c r="T181" i="1"/>
  <c r="W181" i="1"/>
  <c r="S182" i="1"/>
  <c r="T182" i="1"/>
  <c r="W182" i="1"/>
  <c r="S183" i="1"/>
  <c r="T183" i="1"/>
  <c r="W183" i="1"/>
  <c r="S184" i="1"/>
  <c r="T184" i="1"/>
  <c r="W184" i="1"/>
  <c r="S185" i="1"/>
  <c r="T185" i="1"/>
  <c r="W185" i="1"/>
  <c r="S186" i="1"/>
  <c r="T186" i="1"/>
  <c r="W186" i="1"/>
  <c r="S187" i="1"/>
  <c r="T187" i="1"/>
  <c r="W187" i="1"/>
  <c r="S188" i="1"/>
  <c r="T188" i="1"/>
  <c r="W188" i="1"/>
  <c r="S189" i="1"/>
  <c r="T189" i="1"/>
  <c r="W189" i="1"/>
  <c r="S190" i="1"/>
  <c r="T190" i="1"/>
  <c r="W190" i="1"/>
  <c r="S191" i="1"/>
  <c r="T191" i="1"/>
  <c r="W191" i="1"/>
  <c r="S192" i="1"/>
  <c r="T192" i="1"/>
  <c r="W192" i="1"/>
  <c r="S193" i="1"/>
  <c r="T193" i="1"/>
  <c r="W193" i="1"/>
  <c r="S194" i="1"/>
  <c r="T194" i="1"/>
  <c r="W194" i="1"/>
  <c r="S195" i="1"/>
  <c r="T195" i="1"/>
  <c r="W195" i="1"/>
  <c r="S196" i="1"/>
  <c r="T196" i="1"/>
  <c r="W196" i="1"/>
  <c r="S197" i="1"/>
  <c r="T197" i="1"/>
  <c r="W197" i="1"/>
  <c r="S198" i="1"/>
  <c r="T198" i="1"/>
  <c r="W198" i="1"/>
  <c r="S199" i="1"/>
  <c r="T199" i="1"/>
  <c r="W199" i="1"/>
  <c r="S200" i="1"/>
  <c r="T200" i="1"/>
  <c r="W200" i="1"/>
  <c r="S201" i="1"/>
  <c r="T201" i="1"/>
  <c r="W201" i="1"/>
  <c r="S202" i="1"/>
  <c r="T202" i="1"/>
  <c r="W202" i="1"/>
  <c r="S203" i="1"/>
  <c r="T203" i="1"/>
  <c r="W203" i="1"/>
  <c r="S204" i="1"/>
  <c r="T204" i="1"/>
  <c r="W204" i="1"/>
  <c r="S205" i="1"/>
  <c r="T205" i="1"/>
  <c r="W205" i="1"/>
  <c r="S206" i="1"/>
  <c r="T206" i="1"/>
  <c r="W206" i="1"/>
  <c r="S207" i="1"/>
  <c r="T207" i="1"/>
  <c r="W207" i="1"/>
  <c r="S208" i="1"/>
  <c r="T208" i="1"/>
  <c r="W208" i="1"/>
  <c r="S209" i="1"/>
  <c r="T209" i="1"/>
  <c r="W209" i="1"/>
  <c r="S210" i="1"/>
  <c r="T210" i="1"/>
  <c r="W210" i="1"/>
  <c r="S211" i="1"/>
  <c r="T211" i="1"/>
  <c r="W211" i="1"/>
  <c r="S212" i="1"/>
  <c r="T212" i="1"/>
  <c r="W212" i="1"/>
  <c r="S213" i="1"/>
  <c r="T213" i="1"/>
  <c r="W213" i="1"/>
  <c r="S214" i="1"/>
  <c r="T214" i="1"/>
  <c r="W214" i="1"/>
  <c r="S215" i="1"/>
  <c r="T215" i="1"/>
  <c r="W215" i="1"/>
  <c r="S216" i="1"/>
  <c r="T216" i="1"/>
  <c r="W216" i="1"/>
  <c r="S217" i="1"/>
  <c r="T217" i="1"/>
  <c r="W217" i="1"/>
  <c r="S218" i="1"/>
  <c r="T218" i="1"/>
  <c r="W218" i="1"/>
  <c r="S219" i="1"/>
  <c r="T219" i="1"/>
  <c r="W219" i="1"/>
  <c r="S220" i="1"/>
  <c r="T220" i="1"/>
  <c r="W220" i="1"/>
  <c r="S221" i="1"/>
  <c r="T221" i="1"/>
  <c r="W221" i="1"/>
  <c r="S222" i="1"/>
  <c r="T222" i="1"/>
  <c r="W222" i="1"/>
  <c r="S223" i="1"/>
  <c r="T223" i="1"/>
  <c r="W223" i="1"/>
  <c r="S224" i="1"/>
  <c r="T224" i="1"/>
  <c r="W224" i="1"/>
  <c r="S225" i="1"/>
  <c r="T225" i="1"/>
  <c r="W225" i="1"/>
  <c r="S226" i="1"/>
  <c r="T226" i="1"/>
  <c r="W226" i="1"/>
  <c r="S227" i="1"/>
  <c r="T227" i="1"/>
  <c r="W227" i="1"/>
  <c r="S228" i="1"/>
  <c r="T228" i="1"/>
  <c r="W228" i="1"/>
  <c r="S229" i="1"/>
  <c r="T229" i="1"/>
  <c r="W229" i="1"/>
  <c r="S230" i="1"/>
  <c r="T230" i="1"/>
  <c r="W230" i="1"/>
  <c r="S231" i="1"/>
  <c r="T231" i="1"/>
  <c r="W231" i="1"/>
  <c r="S232" i="1"/>
  <c r="T232" i="1"/>
  <c r="W232" i="1"/>
  <c r="S233" i="1"/>
  <c r="T233" i="1"/>
  <c r="W233" i="1"/>
  <c r="S234" i="1"/>
  <c r="T234" i="1"/>
  <c r="W234" i="1"/>
  <c r="S235" i="1"/>
  <c r="T235" i="1"/>
  <c r="W235" i="1"/>
  <c r="S236" i="1"/>
  <c r="T236" i="1"/>
  <c r="W236" i="1"/>
  <c r="S237" i="1"/>
  <c r="T237" i="1"/>
  <c r="W237" i="1"/>
  <c r="S238" i="1"/>
  <c r="T238" i="1"/>
  <c r="W238" i="1"/>
  <c r="S239" i="1"/>
  <c r="T239" i="1"/>
  <c r="W239" i="1"/>
  <c r="S240" i="1"/>
  <c r="T240" i="1"/>
  <c r="W240" i="1"/>
  <c r="S241" i="1"/>
  <c r="T241" i="1"/>
  <c r="W241" i="1"/>
  <c r="S242" i="1"/>
  <c r="T242" i="1"/>
  <c r="W242" i="1"/>
  <c r="S243" i="1"/>
  <c r="T243" i="1"/>
  <c r="W243" i="1"/>
  <c r="S244" i="1"/>
  <c r="T244" i="1"/>
  <c r="W244" i="1"/>
  <c r="S245" i="1"/>
  <c r="T245" i="1"/>
  <c r="W245" i="1"/>
  <c r="S246" i="1"/>
  <c r="T246" i="1"/>
  <c r="W246" i="1"/>
  <c r="S247" i="1"/>
  <c r="T247" i="1"/>
  <c r="W247" i="1"/>
  <c r="S248" i="1"/>
  <c r="T248" i="1"/>
  <c r="W248" i="1"/>
  <c r="S249" i="1"/>
  <c r="T249" i="1"/>
  <c r="W249" i="1"/>
  <c r="S250" i="1"/>
  <c r="T250" i="1"/>
  <c r="W250" i="1"/>
  <c r="S251" i="1"/>
  <c r="T251" i="1"/>
  <c r="W251" i="1"/>
  <c r="S252" i="1"/>
  <c r="T252" i="1"/>
  <c r="W252" i="1"/>
  <c r="S253" i="1"/>
  <c r="T253" i="1"/>
  <c r="W253" i="1"/>
  <c r="S254" i="1"/>
  <c r="T254" i="1"/>
  <c r="W254" i="1"/>
  <c r="S255" i="1"/>
  <c r="T255" i="1"/>
  <c r="W255" i="1"/>
  <c r="S256" i="1"/>
  <c r="T256" i="1"/>
  <c r="W256" i="1"/>
  <c r="S257" i="1"/>
  <c r="T257" i="1"/>
  <c r="W257" i="1"/>
  <c r="S258" i="1"/>
  <c r="T258" i="1"/>
  <c r="W258" i="1"/>
  <c r="S259" i="1"/>
  <c r="T259" i="1"/>
  <c r="W259" i="1"/>
  <c r="S260" i="1"/>
  <c r="T260" i="1"/>
  <c r="W260" i="1"/>
  <c r="S261" i="1"/>
  <c r="T261" i="1"/>
  <c r="W261" i="1"/>
  <c r="S262" i="1"/>
  <c r="T262" i="1"/>
  <c r="W262" i="1"/>
  <c r="S263" i="1"/>
  <c r="T263" i="1"/>
  <c r="W263" i="1"/>
  <c r="S264" i="1"/>
  <c r="T264" i="1"/>
  <c r="W264" i="1"/>
  <c r="S265" i="1"/>
  <c r="T265" i="1"/>
  <c r="W265" i="1"/>
  <c r="S266" i="1"/>
  <c r="T266" i="1"/>
  <c r="W266" i="1"/>
  <c r="S267" i="1"/>
  <c r="T267" i="1"/>
  <c r="W267" i="1"/>
  <c r="S268" i="1"/>
  <c r="T268" i="1"/>
  <c r="W268" i="1"/>
  <c r="S269" i="1"/>
  <c r="T269" i="1"/>
  <c r="W269" i="1"/>
  <c r="S270" i="1"/>
  <c r="T270" i="1"/>
  <c r="W270" i="1"/>
  <c r="S271" i="1"/>
  <c r="T271" i="1"/>
  <c r="W271" i="1"/>
  <c r="S272" i="1"/>
  <c r="T272" i="1"/>
  <c r="W272" i="1"/>
  <c r="S273" i="1"/>
  <c r="T273" i="1"/>
  <c r="W273" i="1"/>
  <c r="S274" i="1"/>
  <c r="T274" i="1"/>
  <c r="W274" i="1"/>
  <c r="S275" i="1"/>
  <c r="T275" i="1"/>
  <c r="W275" i="1"/>
  <c r="S276" i="1"/>
  <c r="T276" i="1"/>
  <c r="W276" i="1"/>
  <c r="S277" i="1"/>
  <c r="T277" i="1"/>
  <c r="W277" i="1"/>
  <c r="S278" i="1"/>
  <c r="T278" i="1"/>
  <c r="W278" i="1"/>
  <c r="S279" i="1"/>
  <c r="T279" i="1"/>
  <c r="W279" i="1"/>
  <c r="S280" i="1"/>
  <c r="T280" i="1"/>
  <c r="W280" i="1"/>
  <c r="S281" i="1"/>
  <c r="T281" i="1"/>
  <c r="W281" i="1"/>
  <c r="S282" i="1"/>
  <c r="T282" i="1"/>
  <c r="W282" i="1"/>
  <c r="S283" i="1"/>
  <c r="T283" i="1"/>
  <c r="W283" i="1"/>
  <c r="S284" i="1"/>
  <c r="T284" i="1"/>
  <c r="W284" i="1"/>
  <c r="S285" i="1"/>
  <c r="T285" i="1"/>
  <c r="W285" i="1"/>
  <c r="S286" i="1"/>
  <c r="T286" i="1"/>
  <c r="W286" i="1"/>
  <c r="S287" i="1"/>
  <c r="T287" i="1"/>
  <c r="W287" i="1"/>
  <c r="S288" i="1"/>
  <c r="T288" i="1"/>
  <c r="W288" i="1"/>
  <c r="S289" i="1"/>
  <c r="T289" i="1"/>
  <c r="W289" i="1"/>
  <c r="S290" i="1"/>
  <c r="T290" i="1"/>
  <c r="W290" i="1"/>
  <c r="S291" i="1"/>
  <c r="T291" i="1"/>
  <c r="W291" i="1"/>
  <c r="S292" i="1"/>
  <c r="T292" i="1"/>
  <c r="W292" i="1"/>
  <c r="S293" i="1"/>
  <c r="T293" i="1"/>
  <c r="W293" i="1"/>
  <c r="S294" i="1"/>
  <c r="T294" i="1"/>
  <c r="W294" i="1"/>
  <c r="S295" i="1"/>
  <c r="T295" i="1"/>
  <c r="W295" i="1"/>
  <c r="S296" i="1"/>
  <c r="T296" i="1"/>
  <c r="W296" i="1"/>
  <c r="S297" i="1"/>
  <c r="T297" i="1"/>
  <c r="W297" i="1"/>
  <c r="S298" i="1"/>
  <c r="T298" i="1"/>
  <c r="W298" i="1"/>
  <c r="S299" i="1"/>
  <c r="T299" i="1"/>
  <c r="W299" i="1"/>
  <c r="S300" i="1"/>
  <c r="T300" i="1"/>
  <c r="W300" i="1"/>
  <c r="S301" i="1"/>
  <c r="T301" i="1"/>
  <c r="W301" i="1"/>
  <c r="S302" i="1"/>
  <c r="T302" i="1"/>
  <c r="W302" i="1"/>
  <c r="S303" i="1"/>
  <c r="T303" i="1"/>
  <c r="W303" i="1"/>
  <c r="S304" i="1"/>
  <c r="T304" i="1"/>
  <c r="W304" i="1"/>
  <c r="S305" i="1"/>
  <c r="T305" i="1"/>
  <c r="W305" i="1"/>
  <c r="S306" i="1"/>
  <c r="T306" i="1"/>
  <c r="W306" i="1"/>
  <c r="S307" i="1"/>
  <c r="T307" i="1"/>
  <c r="W307" i="1"/>
  <c r="S308" i="1"/>
  <c r="T308" i="1"/>
  <c r="W308" i="1"/>
  <c r="S309" i="1"/>
  <c r="T309" i="1"/>
  <c r="W309" i="1"/>
  <c r="S310" i="1"/>
  <c r="T310" i="1"/>
  <c r="W310" i="1"/>
  <c r="S311" i="1"/>
  <c r="T311" i="1"/>
  <c r="W311" i="1"/>
  <c r="S312" i="1"/>
  <c r="T312" i="1"/>
  <c r="W312" i="1"/>
  <c r="S313" i="1"/>
  <c r="T313" i="1"/>
  <c r="W313" i="1"/>
  <c r="S314" i="1"/>
  <c r="T314" i="1"/>
  <c r="W314" i="1"/>
  <c r="S315" i="1"/>
  <c r="T315" i="1"/>
  <c r="W315" i="1"/>
  <c r="S316" i="1"/>
  <c r="T316" i="1"/>
  <c r="W316" i="1"/>
  <c r="S317" i="1"/>
  <c r="T317" i="1"/>
  <c r="W317" i="1"/>
  <c r="S318" i="1"/>
  <c r="T318" i="1"/>
  <c r="W318" i="1"/>
  <c r="S319" i="1"/>
  <c r="T319" i="1"/>
  <c r="W319" i="1"/>
  <c r="S320" i="1"/>
  <c r="T320" i="1"/>
  <c r="W320" i="1"/>
  <c r="S321" i="1"/>
  <c r="T321" i="1"/>
  <c r="W321" i="1"/>
  <c r="S322" i="1"/>
  <c r="T322" i="1"/>
  <c r="W322" i="1"/>
  <c r="S323" i="1"/>
  <c r="T323" i="1"/>
  <c r="W323" i="1"/>
  <c r="S324" i="1"/>
  <c r="T324" i="1"/>
  <c r="W324" i="1"/>
  <c r="S325" i="1"/>
  <c r="T325" i="1"/>
  <c r="W325" i="1"/>
  <c r="S326" i="1"/>
  <c r="T326" i="1"/>
  <c r="W326" i="1"/>
  <c r="S327" i="1"/>
  <c r="T327" i="1"/>
  <c r="W327" i="1"/>
  <c r="S328" i="1"/>
  <c r="T328" i="1"/>
  <c r="W328" i="1"/>
  <c r="S329" i="1"/>
  <c r="T329" i="1"/>
  <c r="W329" i="1"/>
  <c r="S330" i="1"/>
  <c r="T330" i="1"/>
  <c r="W330" i="1"/>
  <c r="S331" i="1"/>
  <c r="T331" i="1"/>
  <c r="W331" i="1"/>
  <c r="S332" i="1"/>
  <c r="T332" i="1"/>
  <c r="W332" i="1"/>
  <c r="S333" i="1"/>
  <c r="T333" i="1"/>
  <c r="W333" i="1"/>
  <c r="S334" i="1"/>
  <c r="T334" i="1"/>
  <c r="W334" i="1"/>
  <c r="S335" i="1"/>
  <c r="T335" i="1"/>
  <c r="W335" i="1"/>
  <c r="S336" i="1"/>
  <c r="T336" i="1"/>
  <c r="W336" i="1"/>
  <c r="S337" i="1"/>
  <c r="T337" i="1"/>
  <c r="W337" i="1"/>
  <c r="S338" i="1"/>
  <c r="T338" i="1"/>
  <c r="W338" i="1"/>
  <c r="S339" i="1"/>
  <c r="T339" i="1"/>
  <c r="W339" i="1"/>
  <c r="S340" i="1"/>
  <c r="T340" i="1"/>
  <c r="W340" i="1"/>
  <c r="S341" i="1"/>
  <c r="T341" i="1"/>
  <c r="W341" i="1"/>
  <c r="S342" i="1"/>
  <c r="T342" i="1"/>
  <c r="W342" i="1"/>
  <c r="S343" i="1"/>
  <c r="T343" i="1"/>
  <c r="W343" i="1"/>
  <c r="S344" i="1"/>
  <c r="T344" i="1"/>
  <c r="W344" i="1"/>
  <c r="S345" i="1"/>
  <c r="T345" i="1"/>
  <c r="W345" i="1"/>
  <c r="S346" i="1"/>
  <c r="T346" i="1"/>
  <c r="W346" i="1"/>
  <c r="S347" i="1"/>
  <c r="T347" i="1"/>
  <c r="W347" i="1"/>
  <c r="S348" i="1"/>
  <c r="T348" i="1"/>
  <c r="W348" i="1"/>
  <c r="S349" i="1"/>
  <c r="T349" i="1"/>
  <c r="W349" i="1"/>
  <c r="S350" i="1"/>
  <c r="T350" i="1"/>
  <c r="W350" i="1"/>
  <c r="S351" i="1"/>
  <c r="T351" i="1"/>
  <c r="W351" i="1"/>
  <c r="S352" i="1"/>
  <c r="T352" i="1"/>
  <c r="W352" i="1"/>
  <c r="S353" i="1"/>
  <c r="T353" i="1"/>
  <c r="W353" i="1"/>
  <c r="S354" i="1"/>
  <c r="T354" i="1"/>
  <c r="W354" i="1"/>
  <c r="S355" i="1"/>
  <c r="T355" i="1"/>
  <c r="W355" i="1"/>
  <c r="S356" i="1"/>
  <c r="T356" i="1"/>
  <c r="W356" i="1"/>
  <c r="S357" i="1"/>
  <c r="T357" i="1"/>
  <c r="W357" i="1"/>
  <c r="S358" i="1"/>
  <c r="T358" i="1"/>
  <c r="W358" i="1"/>
  <c r="S359" i="1"/>
  <c r="T359" i="1"/>
  <c r="W359" i="1"/>
  <c r="S360" i="1"/>
  <c r="T360" i="1"/>
  <c r="W360" i="1"/>
  <c r="S361" i="1"/>
  <c r="T361" i="1"/>
  <c r="W361" i="1"/>
  <c r="S362" i="1"/>
  <c r="T362" i="1"/>
  <c r="W362" i="1"/>
  <c r="S363" i="1"/>
  <c r="T363" i="1"/>
  <c r="W363" i="1"/>
  <c r="S364" i="1"/>
  <c r="T364" i="1"/>
  <c r="W364" i="1"/>
  <c r="S365" i="1"/>
  <c r="T365" i="1"/>
  <c r="W365" i="1"/>
  <c r="S366" i="1"/>
  <c r="T366" i="1"/>
  <c r="W366" i="1"/>
  <c r="S367" i="1"/>
  <c r="T367" i="1"/>
  <c r="W367" i="1"/>
  <c r="S368" i="1"/>
  <c r="T368" i="1"/>
  <c r="W368" i="1"/>
  <c r="S369" i="1"/>
  <c r="T369" i="1"/>
  <c r="W369" i="1"/>
  <c r="S370" i="1"/>
  <c r="T370" i="1"/>
  <c r="W370" i="1"/>
  <c r="S371" i="1"/>
  <c r="T371" i="1"/>
  <c r="W371" i="1"/>
  <c r="S372" i="1"/>
  <c r="T372" i="1"/>
  <c r="W372" i="1"/>
  <c r="S373" i="1"/>
  <c r="T373" i="1"/>
  <c r="W373" i="1"/>
  <c r="S374" i="1"/>
  <c r="T374" i="1"/>
  <c r="W374" i="1"/>
  <c r="S375" i="1"/>
  <c r="T375" i="1"/>
  <c r="W375" i="1"/>
  <c r="S376" i="1"/>
  <c r="T376" i="1"/>
  <c r="W376" i="1"/>
  <c r="S377" i="1"/>
  <c r="T377" i="1"/>
  <c r="W377" i="1"/>
  <c r="S378" i="1"/>
  <c r="T378" i="1"/>
  <c r="W378" i="1"/>
  <c r="S379" i="1"/>
  <c r="T379" i="1"/>
  <c r="W379" i="1"/>
  <c r="S380" i="1"/>
  <c r="T380" i="1"/>
  <c r="W380" i="1"/>
  <c r="S381" i="1"/>
  <c r="T381" i="1"/>
  <c r="W381" i="1"/>
  <c r="S382" i="1"/>
  <c r="T382" i="1"/>
  <c r="W382" i="1"/>
  <c r="S383" i="1"/>
  <c r="T383" i="1"/>
  <c r="W383" i="1"/>
  <c r="S384" i="1"/>
  <c r="T384" i="1"/>
  <c r="W384" i="1"/>
  <c r="S385" i="1"/>
  <c r="T385" i="1"/>
  <c r="W385" i="1"/>
  <c r="S386" i="1"/>
  <c r="T386" i="1"/>
  <c r="W386" i="1"/>
  <c r="S387" i="1"/>
  <c r="T387" i="1"/>
  <c r="W387" i="1"/>
  <c r="S388" i="1"/>
  <c r="T388" i="1"/>
  <c r="W388" i="1"/>
  <c r="S389" i="1"/>
  <c r="T389" i="1"/>
  <c r="W389" i="1"/>
  <c r="S390" i="1"/>
  <c r="T390" i="1"/>
  <c r="W390" i="1"/>
  <c r="S391" i="1"/>
  <c r="T391" i="1"/>
  <c r="W391" i="1"/>
  <c r="S392" i="1"/>
  <c r="T392" i="1"/>
  <c r="W392" i="1"/>
  <c r="S393" i="1"/>
  <c r="T393" i="1"/>
  <c r="W393" i="1"/>
  <c r="S394" i="1"/>
  <c r="T394" i="1"/>
  <c r="W394" i="1"/>
  <c r="S395" i="1"/>
  <c r="T395" i="1"/>
  <c r="W395" i="1"/>
  <c r="S396" i="1"/>
  <c r="T396" i="1"/>
  <c r="W396" i="1"/>
  <c r="S397" i="1"/>
  <c r="T397" i="1"/>
  <c r="W397" i="1"/>
  <c r="S398" i="1"/>
  <c r="T398" i="1"/>
  <c r="W398" i="1"/>
  <c r="S399" i="1"/>
  <c r="T399" i="1"/>
  <c r="W399" i="1"/>
  <c r="S400" i="1"/>
  <c r="T400" i="1"/>
  <c r="W400" i="1"/>
  <c r="S401" i="1"/>
  <c r="T401" i="1"/>
  <c r="W401" i="1"/>
  <c r="S402" i="1"/>
  <c r="T402" i="1"/>
  <c r="W402" i="1"/>
  <c r="S403" i="1"/>
  <c r="T403" i="1"/>
  <c r="W403" i="1"/>
  <c r="S404" i="1"/>
  <c r="T404" i="1"/>
  <c r="W404" i="1"/>
  <c r="S405" i="1"/>
  <c r="T405" i="1"/>
  <c r="W405" i="1"/>
  <c r="S406" i="1"/>
  <c r="T406" i="1"/>
  <c r="W406" i="1"/>
  <c r="S407" i="1"/>
  <c r="T407" i="1"/>
  <c r="W407" i="1"/>
  <c r="S408" i="1"/>
  <c r="T408" i="1"/>
  <c r="W408" i="1"/>
  <c r="S409" i="1"/>
  <c r="T409" i="1"/>
  <c r="W409" i="1"/>
  <c r="S410" i="1"/>
  <c r="T410" i="1"/>
  <c r="W410" i="1"/>
  <c r="S411" i="1"/>
  <c r="T411" i="1"/>
  <c r="W411" i="1"/>
  <c r="S412" i="1"/>
  <c r="T412" i="1"/>
  <c r="W412" i="1"/>
  <c r="S413" i="1"/>
  <c r="T413" i="1"/>
  <c r="W413" i="1"/>
  <c r="S414" i="1"/>
  <c r="T414" i="1"/>
  <c r="W414" i="1"/>
  <c r="S415" i="1"/>
  <c r="T415" i="1"/>
  <c r="W415" i="1"/>
  <c r="S416" i="1"/>
  <c r="T416" i="1"/>
  <c r="W416" i="1"/>
  <c r="S417" i="1"/>
  <c r="T417" i="1"/>
  <c r="W417" i="1"/>
  <c r="S418" i="1"/>
  <c r="T418" i="1"/>
  <c r="W418" i="1"/>
  <c r="S419" i="1"/>
  <c r="T419" i="1"/>
  <c r="W419" i="1"/>
  <c r="S420" i="1"/>
  <c r="T420" i="1"/>
  <c r="W420" i="1"/>
  <c r="S421" i="1"/>
  <c r="T421" i="1"/>
  <c r="W421" i="1"/>
  <c r="S422" i="1"/>
  <c r="T422" i="1"/>
  <c r="W422" i="1"/>
  <c r="S423" i="1"/>
  <c r="T423" i="1"/>
  <c r="W423" i="1"/>
  <c r="S424" i="1"/>
  <c r="T424" i="1"/>
  <c r="W424" i="1"/>
  <c r="S425" i="1"/>
  <c r="T425" i="1"/>
  <c r="W425" i="1"/>
  <c r="S426" i="1"/>
  <c r="T426" i="1"/>
  <c r="W426" i="1"/>
  <c r="S427" i="1"/>
  <c r="T427" i="1"/>
  <c r="W427" i="1"/>
  <c r="S428" i="1"/>
  <c r="T428" i="1"/>
  <c r="W428" i="1"/>
  <c r="S429" i="1"/>
  <c r="T429" i="1"/>
  <c r="W429" i="1"/>
  <c r="S430" i="1"/>
  <c r="T430" i="1"/>
  <c r="W430" i="1"/>
  <c r="S431" i="1"/>
  <c r="T431" i="1"/>
  <c r="W431" i="1"/>
  <c r="S432" i="1"/>
  <c r="T432" i="1"/>
  <c r="W432" i="1"/>
  <c r="S433" i="1"/>
  <c r="T433" i="1"/>
  <c r="W433" i="1"/>
  <c r="S434" i="1"/>
  <c r="T434" i="1"/>
  <c r="W434" i="1"/>
  <c r="S435" i="1"/>
  <c r="T435" i="1"/>
  <c r="W435" i="1"/>
  <c r="S436" i="1"/>
  <c r="T436" i="1"/>
  <c r="W436" i="1"/>
  <c r="S437" i="1"/>
  <c r="T437" i="1"/>
  <c r="W437" i="1"/>
  <c r="S438" i="1"/>
  <c r="T438" i="1"/>
  <c r="W438" i="1"/>
  <c r="S439" i="1"/>
  <c r="T439" i="1"/>
  <c r="W439" i="1"/>
  <c r="S440" i="1"/>
  <c r="T440" i="1"/>
  <c r="W440" i="1"/>
  <c r="S441" i="1"/>
  <c r="T441" i="1"/>
  <c r="W441" i="1"/>
  <c r="S442" i="1"/>
  <c r="T442" i="1"/>
  <c r="W442" i="1"/>
  <c r="S443" i="1"/>
  <c r="T443" i="1"/>
  <c r="W443" i="1"/>
  <c r="S444" i="1"/>
  <c r="T444" i="1"/>
  <c r="W444" i="1"/>
  <c r="S445" i="1"/>
  <c r="T445" i="1"/>
  <c r="W445" i="1"/>
  <c r="S446" i="1"/>
  <c r="T446" i="1"/>
  <c r="W446" i="1"/>
  <c r="S447" i="1"/>
  <c r="T447" i="1"/>
  <c r="W447" i="1"/>
  <c r="S448" i="1"/>
  <c r="T448" i="1"/>
  <c r="W448" i="1"/>
  <c r="S449" i="1"/>
  <c r="T449" i="1"/>
  <c r="W449" i="1"/>
  <c r="S450" i="1"/>
  <c r="T450" i="1"/>
  <c r="W450" i="1"/>
  <c r="S451" i="1"/>
  <c r="T451" i="1"/>
  <c r="W451" i="1"/>
  <c r="S452" i="1"/>
  <c r="T452" i="1"/>
  <c r="W452" i="1"/>
  <c r="S453" i="1"/>
  <c r="T453" i="1"/>
  <c r="W453" i="1"/>
  <c r="S454" i="1"/>
  <c r="T454" i="1"/>
  <c r="W454" i="1"/>
  <c r="S455" i="1"/>
  <c r="T455" i="1"/>
  <c r="W455" i="1"/>
  <c r="S456" i="1"/>
  <c r="T456" i="1"/>
  <c r="W456" i="1"/>
  <c r="S457" i="1"/>
  <c r="T457" i="1"/>
  <c r="W457" i="1"/>
  <c r="S458" i="1"/>
  <c r="T458" i="1"/>
  <c r="W458" i="1"/>
  <c r="S459" i="1"/>
  <c r="T459" i="1"/>
  <c r="W459" i="1"/>
  <c r="S460" i="1"/>
  <c r="T460" i="1"/>
  <c r="W460" i="1"/>
  <c r="S461" i="1"/>
  <c r="T461" i="1"/>
  <c r="W461" i="1"/>
  <c r="S462" i="1"/>
  <c r="T462" i="1"/>
  <c r="W462" i="1"/>
  <c r="S463" i="1"/>
  <c r="T463" i="1"/>
  <c r="W463" i="1"/>
  <c r="S464" i="1"/>
  <c r="T464" i="1"/>
  <c r="W464" i="1"/>
  <c r="S465" i="1"/>
  <c r="T465" i="1"/>
  <c r="W465" i="1"/>
  <c r="S466" i="1"/>
  <c r="T466" i="1"/>
  <c r="W466" i="1"/>
  <c r="S467" i="1"/>
  <c r="T467" i="1"/>
  <c r="W467" i="1"/>
  <c r="S468" i="1"/>
  <c r="T468" i="1"/>
  <c r="W468" i="1"/>
  <c r="S469" i="1"/>
  <c r="T469" i="1"/>
  <c r="W469" i="1"/>
  <c r="S470" i="1"/>
  <c r="T470" i="1"/>
  <c r="W470" i="1"/>
  <c r="S471" i="1"/>
  <c r="T471" i="1"/>
  <c r="W471" i="1"/>
  <c r="S472" i="1"/>
  <c r="T472" i="1"/>
  <c r="W472" i="1"/>
  <c r="S473" i="1"/>
  <c r="T473" i="1"/>
  <c r="W473" i="1"/>
  <c r="S474" i="1"/>
  <c r="T474" i="1"/>
  <c r="W474" i="1"/>
  <c r="S475" i="1"/>
  <c r="T475" i="1"/>
  <c r="W475" i="1"/>
  <c r="S476" i="1"/>
  <c r="T476" i="1"/>
  <c r="W476" i="1"/>
  <c r="S477" i="1"/>
  <c r="T477" i="1"/>
  <c r="W477" i="1"/>
  <c r="S478" i="1"/>
  <c r="T478" i="1"/>
  <c r="W478" i="1"/>
  <c r="S479" i="1"/>
  <c r="T479" i="1"/>
  <c r="W479" i="1"/>
  <c r="S480" i="1"/>
  <c r="T480" i="1"/>
  <c r="W480" i="1"/>
  <c r="S481" i="1"/>
  <c r="T481" i="1"/>
  <c r="W481" i="1"/>
  <c r="S482" i="1"/>
  <c r="T482" i="1"/>
  <c r="W482" i="1"/>
  <c r="S483" i="1"/>
  <c r="T483" i="1"/>
  <c r="W483" i="1"/>
  <c r="S484" i="1"/>
  <c r="T484" i="1"/>
  <c r="W484" i="1"/>
  <c r="S485" i="1"/>
  <c r="T485" i="1"/>
  <c r="W485" i="1"/>
  <c r="S486" i="1"/>
  <c r="T486" i="1"/>
  <c r="W486" i="1"/>
  <c r="S487" i="1"/>
  <c r="T487" i="1"/>
  <c r="W487" i="1"/>
  <c r="S488" i="1"/>
  <c r="T488" i="1"/>
  <c r="W488" i="1"/>
  <c r="S489" i="1"/>
  <c r="T489" i="1"/>
  <c r="W489" i="1"/>
  <c r="S490" i="1"/>
  <c r="T490" i="1"/>
  <c r="W490" i="1"/>
  <c r="S491" i="1"/>
  <c r="T491" i="1"/>
  <c r="W491" i="1"/>
  <c r="S492" i="1"/>
  <c r="T492" i="1"/>
  <c r="W492" i="1"/>
  <c r="S493" i="1"/>
  <c r="T493" i="1"/>
  <c r="W493" i="1"/>
  <c r="S494" i="1"/>
  <c r="T494" i="1"/>
  <c r="W494" i="1"/>
  <c r="S495" i="1"/>
  <c r="T495" i="1"/>
  <c r="W495" i="1"/>
  <c r="S496" i="1"/>
  <c r="T496" i="1"/>
  <c r="W496" i="1"/>
  <c r="S497" i="1"/>
  <c r="T497" i="1"/>
  <c r="W497" i="1"/>
  <c r="S498" i="1"/>
  <c r="T498" i="1"/>
  <c r="W498" i="1"/>
  <c r="S499" i="1"/>
  <c r="T499" i="1"/>
  <c r="W499" i="1"/>
  <c r="S500" i="1"/>
  <c r="T500" i="1"/>
  <c r="W500" i="1"/>
  <c r="S501" i="1"/>
  <c r="T501" i="1"/>
  <c r="W501" i="1"/>
  <c r="S502" i="1"/>
  <c r="T502" i="1"/>
  <c r="W502" i="1"/>
  <c r="S503" i="1"/>
  <c r="T503" i="1"/>
  <c r="W503" i="1"/>
  <c r="S504" i="1"/>
  <c r="T504" i="1"/>
  <c r="W504" i="1"/>
  <c r="S505" i="1"/>
  <c r="T505" i="1"/>
  <c r="W505" i="1"/>
  <c r="S506" i="1"/>
  <c r="T506" i="1"/>
  <c r="W506" i="1"/>
  <c r="S507" i="1"/>
  <c r="T507" i="1"/>
  <c r="W507" i="1"/>
  <c r="S508" i="1"/>
  <c r="T508" i="1"/>
  <c r="W508" i="1"/>
  <c r="S509" i="1"/>
  <c r="T509" i="1"/>
  <c r="W509" i="1"/>
  <c r="S510" i="1"/>
  <c r="T510" i="1"/>
  <c r="W510" i="1"/>
  <c r="S511" i="1"/>
  <c r="T511" i="1"/>
  <c r="W511" i="1"/>
  <c r="S512" i="1"/>
  <c r="T512" i="1"/>
  <c r="W512" i="1"/>
  <c r="S513" i="1"/>
  <c r="T513" i="1"/>
  <c r="W513" i="1"/>
  <c r="S514" i="1"/>
  <c r="T514" i="1"/>
  <c r="W514" i="1"/>
  <c r="S515" i="1"/>
  <c r="T515" i="1"/>
  <c r="W515" i="1"/>
  <c r="S516" i="1"/>
  <c r="T516" i="1"/>
  <c r="W516" i="1"/>
  <c r="S517" i="1"/>
  <c r="T517" i="1"/>
  <c r="W517" i="1"/>
  <c r="S518" i="1"/>
  <c r="T518" i="1"/>
  <c r="W518" i="1"/>
  <c r="S519" i="1"/>
  <c r="T519" i="1"/>
  <c r="W519" i="1"/>
  <c r="S520" i="1"/>
  <c r="T520" i="1"/>
  <c r="W520" i="1"/>
  <c r="S521" i="1"/>
  <c r="T521" i="1"/>
  <c r="W521" i="1"/>
  <c r="S522" i="1"/>
  <c r="T522" i="1"/>
  <c r="W522" i="1"/>
  <c r="S523" i="1"/>
  <c r="T523" i="1"/>
  <c r="W523" i="1"/>
  <c r="S524" i="1"/>
  <c r="T524" i="1"/>
  <c r="W524" i="1"/>
  <c r="S525" i="1"/>
  <c r="T525" i="1"/>
  <c r="W525" i="1"/>
  <c r="S526" i="1"/>
  <c r="T526" i="1"/>
  <c r="W526" i="1"/>
  <c r="S527" i="1"/>
  <c r="T527" i="1"/>
  <c r="W527" i="1"/>
  <c r="S528" i="1"/>
  <c r="T528" i="1"/>
  <c r="W528" i="1"/>
  <c r="S529" i="1"/>
  <c r="T529" i="1"/>
  <c r="W529" i="1"/>
  <c r="S530" i="1"/>
  <c r="T530" i="1"/>
  <c r="W530" i="1"/>
  <c r="S531" i="1"/>
  <c r="T531" i="1"/>
  <c r="W531" i="1"/>
  <c r="S532" i="1"/>
  <c r="T532" i="1"/>
  <c r="W532" i="1"/>
  <c r="S533" i="1"/>
  <c r="T533" i="1"/>
  <c r="W533" i="1"/>
  <c r="S534" i="1"/>
  <c r="T534" i="1"/>
  <c r="W534" i="1"/>
  <c r="S535" i="1"/>
  <c r="T535" i="1"/>
  <c r="W535" i="1"/>
  <c r="S536" i="1"/>
  <c r="T536" i="1"/>
  <c r="W536" i="1"/>
  <c r="S537" i="1"/>
  <c r="T537" i="1"/>
  <c r="W537" i="1"/>
  <c r="S538" i="1"/>
  <c r="T538" i="1"/>
  <c r="W538" i="1"/>
  <c r="S539" i="1"/>
  <c r="T539" i="1"/>
  <c r="W539" i="1"/>
  <c r="S540" i="1"/>
  <c r="T540" i="1"/>
  <c r="W540" i="1"/>
  <c r="S541" i="1"/>
  <c r="T541" i="1"/>
  <c r="W541" i="1"/>
  <c r="S542" i="1"/>
  <c r="T542" i="1"/>
  <c r="W542" i="1"/>
  <c r="S543" i="1"/>
  <c r="T543" i="1"/>
  <c r="W543" i="1"/>
  <c r="S544" i="1"/>
  <c r="T544" i="1"/>
  <c r="W544" i="1"/>
  <c r="S545" i="1"/>
  <c r="T545" i="1"/>
  <c r="W545" i="1"/>
  <c r="S546" i="1"/>
  <c r="T546" i="1"/>
  <c r="W546" i="1"/>
  <c r="S547" i="1"/>
  <c r="T547" i="1"/>
  <c r="W547" i="1"/>
  <c r="S548" i="1"/>
  <c r="T548" i="1"/>
  <c r="W548" i="1"/>
  <c r="S549" i="1"/>
  <c r="T549" i="1"/>
  <c r="W549" i="1"/>
  <c r="S550" i="1"/>
  <c r="T550" i="1"/>
  <c r="W550" i="1"/>
  <c r="S551" i="1"/>
  <c r="T551" i="1"/>
  <c r="W551" i="1"/>
  <c r="S552" i="1"/>
  <c r="T552" i="1"/>
  <c r="W552" i="1"/>
  <c r="S553" i="1"/>
  <c r="T553" i="1"/>
  <c r="W553" i="1"/>
  <c r="S554" i="1"/>
  <c r="T554" i="1"/>
  <c r="W554" i="1"/>
  <c r="S555" i="1"/>
  <c r="T555" i="1"/>
  <c r="W555" i="1"/>
  <c r="S556" i="1"/>
  <c r="T556" i="1"/>
  <c r="W556" i="1"/>
  <c r="S557" i="1"/>
  <c r="T557" i="1"/>
  <c r="W557" i="1"/>
  <c r="S558" i="1"/>
  <c r="T558" i="1"/>
  <c r="W558" i="1"/>
  <c r="S559" i="1"/>
  <c r="T559" i="1"/>
  <c r="W559" i="1"/>
  <c r="S560" i="1"/>
  <c r="T560" i="1"/>
  <c r="W560" i="1"/>
  <c r="S561" i="1"/>
  <c r="T561" i="1"/>
  <c r="W561" i="1"/>
  <c r="S562" i="1"/>
  <c r="T562" i="1"/>
  <c r="W562" i="1"/>
  <c r="S563" i="1"/>
  <c r="T563" i="1"/>
  <c r="W563" i="1"/>
  <c r="S564" i="1"/>
  <c r="T564" i="1"/>
  <c r="W564" i="1"/>
  <c r="S565" i="1"/>
  <c r="T565" i="1"/>
  <c r="W565" i="1"/>
  <c r="S566" i="1"/>
  <c r="T566" i="1"/>
  <c r="W566" i="1"/>
  <c r="S567" i="1"/>
  <c r="T567" i="1"/>
  <c r="W567" i="1"/>
  <c r="S568" i="1"/>
  <c r="T568" i="1"/>
  <c r="W568" i="1"/>
  <c r="S569" i="1"/>
  <c r="T569" i="1"/>
  <c r="W569" i="1"/>
  <c r="S570" i="1"/>
  <c r="T570" i="1"/>
  <c r="W570" i="1"/>
  <c r="S571" i="1"/>
  <c r="T571" i="1"/>
  <c r="W571" i="1"/>
  <c r="S572" i="1"/>
  <c r="T572" i="1"/>
  <c r="W572" i="1"/>
  <c r="S573" i="1"/>
  <c r="T573" i="1"/>
  <c r="W573" i="1"/>
  <c r="S574" i="1"/>
  <c r="T574" i="1"/>
  <c r="W574" i="1"/>
  <c r="S575" i="1"/>
  <c r="T575" i="1"/>
  <c r="W575" i="1"/>
  <c r="S576" i="1"/>
  <c r="T576" i="1"/>
  <c r="W576" i="1"/>
  <c r="S577" i="1"/>
  <c r="T577" i="1"/>
  <c r="W577" i="1"/>
  <c r="S578" i="1"/>
  <c r="T578" i="1"/>
  <c r="W578" i="1"/>
  <c r="S579" i="1"/>
  <c r="T579" i="1"/>
  <c r="W579" i="1"/>
  <c r="S580" i="1"/>
  <c r="T580" i="1"/>
  <c r="W580" i="1"/>
  <c r="S581" i="1"/>
  <c r="T581" i="1"/>
  <c r="W581" i="1"/>
  <c r="S582" i="1"/>
  <c r="T582" i="1"/>
  <c r="W582" i="1"/>
  <c r="S583" i="1"/>
  <c r="T583" i="1"/>
  <c r="W583" i="1"/>
  <c r="S584" i="1"/>
  <c r="T584" i="1"/>
  <c r="W584" i="1"/>
  <c r="S585" i="1"/>
  <c r="T585" i="1"/>
  <c r="W585" i="1"/>
  <c r="S586" i="1"/>
  <c r="T586" i="1"/>
  <c r="W586" i="1"/>
  <c r="S587" i="1"/>
  <c r="T587" i="1"/>
  <c r="W587" i="1"/>
  <c r="S588" i="1"/>
  <c r="T588" i="1"/>
  <c r="W588" i="1"/>
  <c r="S589" i="1"/>
  <c r="T589" i="1"/>
  <c r="W589" i="1"/>
  <c r="S590" i="1"/>
  <c r="T590" i="1"/>
  <c r="W590" i="1"/>
  <c r="S591" i="1"/>
  <c r="T591" i="1"/>
  <c r="W591" i="1"/>
  <c r="S592" i="1"/>
  <c r="T592" i="1"/>
  <c r="W592" i="1"/>
  <c r="S593" i="1"/>
  <c r="T593" i="1"/>
  <c r="W593" i="1"/>
  <c r="S594" i="1"/>
  <c r="T594" i="1"/>
  <c r="W594" i="1"/>
  <c r="S595" i="1"/>
  <c r="T595" i="1"/>
  <c r="W595" i="1"/>
  <c r="S596" i="1"/>
  <c r="T596" i="1"/>
  <c r="W596" i="1"/>
  <c r="S597" i="1"/>
  <c r="T597" i="1"/>
  <c r="W597" i="1"/>
  <c r="S598" i="1"/>
  <c r="T598" i="1"/>
  <c r="W598" i="1"/>
  <c r="S599" i="1"/>
  <c r="T599" i="1"/>
  <c r="W599" i="1"/>
  <c r="S600" i="1"/>
  <c r="T600" i="1"/>
  <c r="W600" i="1"/>
  <c r="S601" i="1"/>
  <c r="T601" i="1"/>
  <c r="W601" i="1"/>
  <c r="S602" i="1"/>
  <c r="T602" i="1"/>
  <c r="W602" i="1"/>
  <c r="S603" i="1"/>
  <c r="T603" i="1"/>
  <c r="W603" i="1"/>
  <c r="S604" i="1"/>
  <c r="T604" i="1"/>
  <c r="W604" i="1"/>
  <c r="S605" i="1"/>
  <c r="T605" i="1"/>
  <c r="W605" i="1"/>
  <c r="S606" i="1"/>
  <c r="T606" i="1"/>
  <c r="W606" i="1"/>
  <c r="S607" i="1"/>
  <c r="T607" i="1"/>
  <c r="W607" i="1"/>
  <c r="S608" i="1"/>
  <c r="T608" i="1"/>
  <c r="W608" i="1"/>
  <c r="S609" i="1"/>
  <c r="T609" i="1"/>
  <c r="W609" i="1"/>
  <c r="S610" i="1"/>
  <c r="T610" i="1"/>
  <c r="W610" i="1"/>
  <c r="S611" i="1"/>
  <c r="T611" i="1"/>
  <c r="W611" i="1"/>
  <c r="S612" i="1"/>
  <c r="T612" i="1"/>
  <c r="W612" i="1"/>
  <c r="S613" i="1"/>
  <c r="T613" i="1"/>
  <c r="W613" i="1"/>
  <c r="S614" i="1"/>
  <c r="T614" i="1"/>
  <c r="W614" i="1"/>
  <c r="S615" i="1"/>
  <c r="T615" i="1"/>
  <c r="W615" i="1"/>
  <c r="S616" i="1"/>
  <c r="T616" i="1"/>
  <c r="W616" i="1"/>
  <c r="S617" i="1"/>
  <c r="T617" i="1"/>
  <c r="W617" i="1"/>
  <c r="S618" i="1"/>
  <c r="T618" i="1"/>
  <c r="W618" i="1"/>
  <c r="S619" i="1"/>
  <c r="T619" i="1"/>
  <c r="W619" i="1"/>
  <c r="S620" i="1"/>
  <c r="T620" i="1"/>
  <c r="W620" i="1"/>
  <c r="S621" i="1"/>
  <c r="T621" i="1"/>
  <c r="W621" i="1"/>
  <c r="S622" i="1"/>
  <c r="T622" i="1"/>
  <c r="W622" i="1"/>
  <c r="S623" i="1"/>
  <c r="T623" i="1"/>
  <c r="W623" i="1"/>
  <c r="S624" i="1"/>
  <c r="T624" i="1"/>
  <c r="W624" i="1"/>
  <c r="S625" i="1"/>
  <c r="T625" i="1"/>
  <c r="W625" i="1"/>
  <c r="S626" i="1"/>
  <c r="T626" i="1"/>
  <c r="W626" i="1"/>
  <c r="S627" i="1"/>
  <c r="T627" i="1"/>
  <c r="W627" i="1"/>
  <c r="S628" i="1"/>
  <c r="T628" i="1"/>
  <c r="W628" i="1"/>
  <c r="S629" i="1"/>
  <c r="T629" i="1"/>
  <c r="W629" i="1"/>
  <c r="S630" i="1"/>
  <c r="T630" i="1"/>
  <c r="W630" i="1"/>
  <c r="S631" i="1"/>
  <c r="T631" i="1"/>
  <c r="W631" i="1"/>
  <c r="S632" i="1"/>
  <c r="T632" i="1"/>
  <c r="W632" i="1"/>
  <c r="S633" i="1"/>
  <c r="T633" i="1"/>
  <c r="W633" i="1"/>
  <c r="S634" i="1"/>
  <c r="T634" i="1"/>
  <c r="W634" i="1"/>
  <c r="S635" i="1"/>
  <c r="T635" i="1"/>
  <c r="W635" i="1"/>
  <c r="S636" i="1"/>
  <c r="T636" i="1"/>
  <c r="W636" i="1"/>
  <c r="S637" i="1"/>
  <c r="T637" i="1"/>
  <c r="W637" i="1"/>
  <c r="S638" i="1"/>
  <c r="T638" i="1"/>
  <c r="W638" i="1"/>
  <c r="S639" i="1"/>
  <c r="T639" i="1"/>
  <c r="W639" i="1"/>
  <c r="S640" i="1"/>
  <c r="T640" i="1"/>
  <c r="W640" i="1"/>
  <c r="S641" i="1"/>
  <c r="T641" i="1"/>
  <c r="W641" i="1"/>
  <c r="S642" i="1"/>
  <c r="T642" i="1"/>
  <c r="W642" i="1"/>
  <c r="S643" i="1"/>
  <c r="T643" i="1"/>
  <c r="W643" i="1"/>
  <c r="S644" i="1"/>
  <c r="T644" i="1"/>
  <c r="W644" i="1"/>
  <c r="S645" i="1"/>
  <c r="T645" i="1"/>
  <c r="W645" i="1"/>
  <c r="S646" i="1"/>
  <c r="T646" i="1"/>
  <c r="W646" i="1"/>
  <c r="S647" i="1"/>
  <c r="T647" i="1"/>
  <c r="W647" i="1"/>
  <c r="S648" i="1"/>
  <c r="T648" i="1"/>
  <c r="W648" i="1"/>
  <c r="S649" i="1"/>
  <c r="T649" i="1"/>
  <c r="W649" i="1"/>
  <c r="S650" i="1"/>
  <c r="T650" i="1"/>
  <c r="W650" i="1"/>
  <c r="S651" i="1"/>
  <c r="T651" i="1"/>
  <c r="W651" i="1"/>
  <c r="S652" i="1"/>
  <c r="T652" i="1"/>
  <c r="W652" i="1"/>
  <c r="S653" i="1"/>
  <c r="T653" i="1"/>
  <c r="W653" i="1"/>
  <c r="S654" i="1"/>
  <c r="T654" i="1"/>
  <c r="W654" i="1"/>
  <c r="S655" i="1"/>
  <c r="T655" i="1"/>
  <c r="W655" i="1"/>
  <c r="S656" i="1"/>
  <c r="T656" i="1"/>
  <c r="W656" i="1"/>
  <c r="S657" i="1"/>
  <c r="T657" i="1"/>
  <c r="W657" i="1"/>
  <c r="S658" i="1"/>
  <c r="T658" i="1"/>
  <c r="W658" i="1"/>
  <c r="S659" i="1"/>
  <c r="T659" i="1"/>
  <c r="W659" i="1"/>
  <c r="S660" i="1"/>
  <c r="T660" i="1"/>
  <c r="W660" i="1"/>
  <c r="S661" i="1"/>
  <c r="T661" i="1"/>
  <c r="W661" i="1"/>
  <c r="S662" i="1"/>
  <c r="T662" i="1"/>
  <c r="W662" i="1"/>
  <c r="S663" i="1"/>
  <c r="T663" i="1"/>
  <c r="W663" i="1"/>
  <c r="S664" i="1"/>
  <c r="T664" i="1"/>
  <c r="W664" i="1"/>
  <c r="S665" i="1"/>
  <c r="T665" i="1"/>
  <c r="W665" i="1"/>
  <c r="S666" i="1"/>
  <c r="T666" i="1"/>
  <c r="W666" i="1"/>
  <c r="S667" i="1"/>
  <c r="T667" i="1"/>
  <c r="W667" i="1"/>
  <c r="S668" i="1"/>
  <c r="T668" i="1"/>
  <c r="W668" i="1"/>
  <c r="S669" i="1"/>
  <c r="T669" i="1"/>
  <c r="W669" i="1"/>
  <c r="S670" i="1"/>
  <c r="T670" i="1"/>
  <c r="W670" i="1"/>
  <c r="S671" i="1"/>
  <c r="T671" i="1"/>
  <c r="W671" i="1"/>
  <c r="S672" i="1"/>
  <c r="T672" i="1"/>
  <c r="W672" i="1"/>
  <c r="S673" i="1"/>
  <c r="T673" i="1"/>
  <c r="W673" i="1"/>
  <c r="S674" i="1"/>
  <c r="T674" i="1"/>
  <c r="W674" i="1"/>
  <c r="S675" i="1"/>
  <c r="T675" i="1"/>
  <c r="W675" i="1"/>
  <c r="S676" i="1"/>
  <c r="T676" i="1"/>
  <c r="W676" i="1"/>
  <c r="S677" i="1"/>
  <c r="T677" i="1"/>
  <c r="W677" i="1"/>
  <c r="S678" i="1"/>
  <c r="T678" i="1"/>
  <c r="W678" i="1"/>
  <c r="S679" i="1"/>
  <c r="T679" i="1"/>
  <c r="W679" i="1"/>
  <c r="S680" i="1"/>
  <c r="T680" i="1"/>
  <c r="W680" i="1"/>
  <c r="S681" i="1"/>
  <c r="T681" i="1"/>
  <c r="W681" i="1"/>
  <c r="S682" i="1"/>
  <c r="T682" i="1"/>
  <c r="W682" i="1"/>
  <c r="S683" i="1"/>
  <c r="T683" i="1"/>
  <c r="W683" i="1"/>
  <c r="S684" i="1"/>
  <c r="T684" i="1"/>
  <c r="W684" i="1"/>
  <c r="S685" i="1"/>
  <c r="T685" i="1"/>
  <c r="W685" i="1"/>
  <c r="S686" i="1"/>
  <c r="T686" i="1"/>
  <c r="W686" i="1"/>
  <c r="S687" i="1"/>
  <c r="T687" i="1"/>
  <c r="W687" i="1"/>
  <c r="S688" i="1"/>
  <c r="T688" i="1"/>
  <c r="W688" i="1"/>
  <c r="S689" i="1"/>
  <c r="T689" i="1"/>
  <c r="W689" i="1"/>
  <c r="S690" i="1"/>
  <c r="T690" i="1"/>
  <c r="W690" i="1"/>
  <c r="S691" i="1"/>
  <c r="T691" i="1"/>
  <c r="W691" i="1"/>
  <c r="S692" i="1"/>
  <c r="T692" i="1"/>
  <c r="W692" i="1"/>
  <c r="S693" i="1"/>
  <c r="T693" i="1"/>
  <c r="W693" i="1"/>
  <c r="S694" i="1"/>
  <c r="T694" i="1"/>
  <c r="W694" i="1"/>
  <c r="S695" i="1"/>
  <c r="T695" i="1"/>
  <c r="W695" i="1"/>
  <c r="S696" i="1"/>
  <c r="T696" i="1"/>
  <c r="W696" i="1"/>
  <c r="S697" i="1"/>
  <c r="T697" i="1"/>
  <c r="W697" i="1"/>
  <c r="S698" i="1"/>
  <c r="T698" i="1"/>
  <c r="W698" i="1"/>
  <c r="S699" i="1"/>
  <c r="T699" i="1"/>
  <c r="W699" i="1"/>
  <c r="S700" i="1"/>
  <c r="T700" i="1"/>
  <c r="W700" i="1"/>
  <c r="S701" i="1"/>
  <c r="T701" i="1"/>
  <c r="W701" i="1"/>
  <c r="S702" i="1"/>
  <c r="T702" i="1"/>
  <c r="W702" i="1"/>
  <c r="S703" i="1"/>
  <c r="T703" i="1"/>
  <c r="W703" i="1"/>
  <c r="S704" i="1"/>
  <c r="T704" i="1"/>
  <c r="W704" i="1"/>
  <c r="S705" i="1"/>
  <c r="T705" i="1"/>
  <c r="W705" i="1"/>
  <c r="S706" i="1"/>
  <c r="T706" i="1"/>
  <c r="W706" i="1"/>
  <c r="S707" i="1"/>
  <c r="T707" i="1"/>
  <c r="W707" i="1"/>
  <c r="S708" i="1"/>
  <c r="T708" i="1"/>
  <c r="W708" i="1"/>
  <c r="S709" i="1"/>
  <c r="T709" i="1"/>
  <c r="W709" i="1"/>
  <c r="S710" i="1"/>
  <c r="T710" i="1"/>
  <c r="W710" i="1"/>
  <c r="S711" i="1"/>
  <c r="T711" i="1"/>
  <c r="W711" i="1"/>
  <c r="S712" i="1"/>
  <c r="T712" i="1"/>
  <c r="W712" i="1"/>
  <c r="S713" i="1"/>
  <c r="T713" i="1"/>
  <c r="W713" i="1"/>
  <c r="S714" i="1"/>
  <c r="T714" i="1"/>
  <c r="W714" i="1"/>
  <c r="S715" i="1"/>
  <c r="T715" i="1"/>
  <c r="W715" i="1"/>
  <c r="S716" i="1"/>
  <c r="T716" i="1"/>
  <c r="W716" i="1"/>
  <c r="S717" i="1"/>
  <c r="T717" i="1"/>
  <c r="W717" i="1"/>
  <c r="S718" i="1"/>
  <c r="T718" i="1"/>
  <c r="W718" i="1"/>
  <c r="S719" i="1"/>
  <c r="T719" i="1"/>
  <c r="W719" i="1"/>
  <c r="S720" i="1"/>
  <c r="T720" i="1"/>
  <c r="W720" i="1"/>
  <c r="S721" i="1"/>
  <c r="T721" i="1"/>
  <c r="W721" i="1"/>
  <c r="S722" i="1"/>
  <c r="T722" i="1"/>
  <c r="W722" i="1"/>
  <c r="S723" i="1"/>
  <c r="T723" i="1"/>
  <c r="W723" i="1"/>
  <c r="S724" i="1"/>
  <c r="T724" i="1"/>
  <c r="W724" i="1"/>
  <c r="S725" i="1"/>
  <c r="T725" i="1"/>
  <c r="W725" i="1"/>
  <c r="S726" i="1"/>
  <c r="T726" i="1"/>
  <c r="W726" i="1"/>
  <c r="S727" i="1"/>
  <c r="T727" i="1"/>
  <c r="W727" i="1"/>
  <c r="S728" i="1"/>
  <c r="T728" i="1"/>
  <c r="W728" i="1"/>
  <c r="S729" i="1"/>
  <c r="T729" i="1"/>
  <c r="W729" i="1"/>
  <c r="S730" i="1"/>
  <c r="T730" i="1"/>
  <c r="W730" i="1"/>
  <c r="S731" i="1"/>
  <c r="T731" i="1"/>
  <c r="W731" i="1"/>
  <c r="S732" i="1"/>
  <c r="T732" i="1"/>
  <c r="W732" i="1"/>
  <c r="S733" i="1"/>
  <c r="T733" i="1"/>
  <c r="W733" i="1"/>
  <c r="S734" i="1"/>
  <c r="T734" i="1"/>
  <c r="W734" i="1"/>
  <c r="S735" i="1"/>
  <c r="T735" i="1"/>
  <c r="W735" i="1"/>
  <c r="S736" i="1"/>
  <c r="T736" i="1"/>
  <c r="W736" i="1"/>
  <c r="S737" i="1"/>
  <c r="T737" i="1"/>
  <c r="W737" i="1"/>
  <c r="S738" i="1"/>
  <c r="T738" i="1"/>
  <c r="W738" i="1"/>
  <c r="S739" i="1"/>
  <c r="T739" i="1"/>
  <c r="W739" i="1"/>
  <c r="S740" i="1"/>
  <c r="T740" i="1"/>
  <c r="W740" i="1"/>
  <c r="S741" i="1"/>
  <c r="T741" i="1"/>
  <c r="W741" i="1"/>
  <c r="S742" i="1"/>
  <c r="T742" i="1"/>
  <c r="W742" i="1"/>
  <c r="S743" i="1"/>
  <c r="T743" i="1"/>
  <c r="W743" i="1"/>
  <c r="S744" i="1"/>
  <c r="T744" i="1"/>
  <c r="W744" i="1"/>
  <c r="S745" i="1"/>
  <c r="T745" i="1"/>
  <c r="W745" i="1"/>
  <c r="S746" i="1"/>
  <c r="T746" i="1"/>
  <c r="W746" i="1"/>
  <c r="S747" i="1"/>
  <c r="T747" i="1"/>
  <c r="W747" i="1"/>
  <c r="S748" i="1"/>
  <c r="T748" i="1"/>
  <c r="W748" i="1"/>
  <c r="S749" i="1"/>
  <c r="T749" i="1"/>
  <c r="W749" i="1"/>
  <c r="S750" i="1"/>
  <c r="T750" i="1"/>
  <c r="W750" i="1"/>
  <c r="S751" i="1"/>
  <c r="T751" i="1"/>
  <c r="W751" i="1"/>
  <c r="S752" i="1"/>
  <c r="T752" i="1"/>
  <c r="W752" i="1"/>
  <c r="S753" i="1"/>
  <c r="T753" i="1"/>
  <c r="W753" i="1"/>
  <c r="S754" i="1"/>
  <c r="T754" i="1"/>
  <c r="W754" i="1"/>
  <c r="S755" i="1"/>
  <c r="T755" i="1"/>
  <c r="W755" i="1"/>
  <c r="S756" i="1"/>
  <c r="T756" i="1"/>
  <c r="W756" i="1"/>
  <c r="S757" i="1"/>
  <c r="T757" i="1"/>
  <c r="W757" i="1"/>
  <c r="S758" i="1"/>
  <c r="T758" i="1"/>
  <c r="W758" i="1"/>
  <c r="S759" i="1"/>
  <c r="T759" i="1"/>
  <c r="W759" i="1"/>
  <c r="S760" i="1"/>
  <c r="T760" i="1"/>
  <c r="W760" i="1"/>
  <c r="S761" i="1"/>
  <c r="T761" i="1"/>
  <c r="W761" i="1"/>
  <c r="S762" i="1"/>
  <c r="T762" i="1"/>
  <c r="W762" i="1"/>
  <c r="S763" i="1"/>
  <c r="T763" i="1"/>
  <c r="W763" i="1"/>
  <c r="S764" i="1"/>
  <c r="T764" i="1"/>
  <c r="W764" i="1"/>
  <c r="S765" i="1"/>
  <c r="T765" i="1"/>
  <c r="W765" i="1"/>
  <c r="S766" i="1"/>
  <c r="T766" i="1"/>
  <c r="W766" i="1"/>
  <c r="S767" i="1"/>
  <c r="T767" i="1"/>
  <c r="W767" i="1"/>
  <c r="S768" i="1"/>
  <c r="T768" i="1"/>
  <c r="W768" i="1"/>
  <c r="S769" i="1"/>
  <c r="T769" i="1"/>
  <c r="W769" i="1"/>
  <c r="S770" i="1"/>
  <c r="T770" i="1"/>
  <c r="W770" i="1"/>
  <c r="S771" i="1"/>
  <c r="T771" i="1"/>
  <c r="W771" i="1"/>
  <c r="S772" i="1"/>
  <c r="T772" i="1"/>
  <c r="W772" i="1"/>
  <c r="S773" i="1"/>
  <c r="T773" i="1"/>
  <c r="W773" i="1"/>
  <c r="S774" i="1"/>
  <c r="T774" i="1"/>
  <c r="W774" i="1"/>
  <c r="S775" i="1"/>
  <c r="T775" i="1"/>
  <c r="W775" i="1"/>
  <c r="S776" i="1"/>
  <c r="T776" i="1"/>
  <c r="W776" i="1"/>
  <c r="S777" i="1"/>
  <c r="T777" i="1"/>
  <c r="W777" i="1"/>
  <c r="S778" i="1"/>
  <c r="T778" i="1"/>
  <c r="W778" i="1"/>
  <c r="S779" i="1"/>
  <c r="T779" i="1"/>
  <c r="W779" i="1"/>
  <c r="S780" i="1"/>
  <c r="T780" i="1"/>
  <c r="W780" i="1"/>
  <c r="S781" i="1"/>
  <c r="T781" i="1"/>
  <c r="W781" i="1"/>
  <c r="S782" i="1"/>
  <c r="T782" i="1"/>
  <c r="W782" i="1"/>
  <c r="S783" i="1"/>
  <c r="T783" i="1"/>
  <c r="W783" i="1"/>
  <c r="S784" i="1"/>
  <c r="T784" i="1"/>
  <c r="W784" i="1"/>
  <c r="S785" i="1"/>
  <c r="T785" i="1"/>
  <c r="W785" i="1"/>
  <c r="S786" i="1"/>
  <c r="T786" i="1"/>
  <c r="W786" i="1"/>
  <c r="S787" i="1"/>
  <c r="T787" i="1"/>
  <c r="W787" i="1"/>
  <c r="S788" i="1"/>
  <c r="T788" i="1"/>
  <c r="W788" i="1"/>
  <c r="S789" i="1"/>
  <c r="T789" i="1"/>
  <c r="W789" i="1"/>
  <c r="S790" i="1"/>
  <c r="T790" i="1"/>
  <c r="W790" i="1"/>
  <c r="S791" i="1"/>
  <c r="T791" i="1"/>
  <c r="W791" i="1"/>
  <c r="S792" i="1"/>
  <c r="T792" i="1"/>
  <c r="W792" i="1"/>
  <c r="S793" i="1"/>
  <c r="T793" i="1"/>
  <c r="W793" i="1"/>
  <c r="S794" i="1"/>
  <c r="T794" i="1"/>
  <c r="W794" i="1"/>
  <c r="S795" i="1"/>
  <c r="T795" i="1"/>
  <c r="W795" i="1"/>
  <c r="S796" i="1"/>
  <c r="T796" i="1"/>
  <c r="W796" i="1"/>
  <c r="S797" i="1"/>
  <c r="T797" i="1"/>
  <c r="W797" i="1"/>
  <c r="S798" i="1"/>
  <c r="T798" i="1"/>
  <c r="W798" i="1"/>
  <c r="S799" i="1"/>
  <c r="T799" i="1"/>
  <c r="W799" i="1"/>
  <c r="S800" i="1"/>
  <c r="T800" i="1"/>
  <c r="W800" i="1"/>
  <c r="S801" i="1"/>
  <c r="T801" i="1"/>
  <c r="W801" i="1"/>
  <c r="S802" i="1"/>
  <c r="T802" i="1"/>
  <c r="W802" i="1"/>
  <c r="S803" i="1"/>
  <c r="T803" i="1"/>
  <c r="W803" i="1"/>
  <c r="S804" i="1"/>
  <c r="T804" i="1"/>
  <c r="W804" i="1"/>
  <c r="S805" i="1"/>
  <c r="T805" i="1"/>
  <c r="W805" i="1"/>
  <c r="S806" i="1"/>
  <c r="T806" i="1"/>
  <c r="W806" i="1"/>
  <c r="S807" i="1"/>
  <c r="T807" i="1"/>
  <c r="W807" i="1"/>
  <c r="S808" i="1"/>
  <c r="T808" i="1"/>
  <c r="W808" i="1"/>
  <c r="S809" i="1"/>
  <c r="T809" i="1"/>
  <c r="W809" i="1"/>
  <c r="S810" i="1"/>
  <c r="T810" i="1"/>
  <c r="W810" i="1"/>
  <c r="S811" i="1"/>
  <c r="T811" i="1"/>
  <c r="W811" i="1"/>
  <c r="S812" i="1"/>
  <c r="T812" i="1"/>
  <c r="W812" i="1"/>
  <c r="S813" i="1"/>
  <c r="T813" i="1"/>
  <c r="W813" i="1"/>
  <c r="S814" i="1"/>
  <c r="T814" i="1"/>
  <c r="W814" i="1"/>
  <c r="S815" i="1"/>
  <c r="T815" i="1"/>
  <c r="W815" i="1"/>
  <c r="S816" i="1"/>
  <c r="T816" i="1"/>
  <c r="W816" i="1"/>
  <c r="S817" i="1"/>
  <c r="T817" i="1"/>
  <c r="W817" i="1"/>
  <c r="S818" i="1"/>
  <c r="T818" i="1"/>
  <c r="W818" i="1"/>
  <c r="S819" i="1"/>
  <c r="T819" i="1"/>
  <c r="W819" i="1"/>
  <c r="S820" i="1"/>
  <c r="T820" i="1"/>
  <c r="W820" i="1"/>
  <c r="S821" i="1"/>
  <c r="T821" i="1"/>
  <c r="W821" i="1"/>
  <c r="S822" i="1"/>
  <c r="T822" i="1"/>
  <c r="W822" i="1"/>
  <c r="S823" i="1"/>
  <c r="T823" i="1"/>
  <c r="W823" i="1"/>
  <c r="S824" i="1"/>
  <c r="T824" i="1"/>
  <c r="W824" i="1"/>
  <c r="S825" i="1"/>
  <c r="T825" i="1"/>
  <c r="W825" i="1"/>
  <c r="S826" i="1"/>
  <c r="T826" i="1"/>
  <c r="W826" i="1"/>
  <c r="S827" i="1"/>
  <c r="T827" i="1"/>
  <c r="W827" i="1"/>
  <c r="S828" i="1"/>
  <c r="T828" i="1"/>
  <c r="W828" i="1"/>
  <c r="S829" i="1"/>
  <c r="T829" i="1"/>
  <c r="W829" i="1"/>
  <c r="S830" i="1"/>
  <c r="T830" i="1"/>
  <c r="W830" i="1"/>
  <c r="S831" i="1"/>
  <c r="T831" i="1"/>
  <c r="W831" i="1"/>
  <c r="S832" i="1"/>
  <c r="T832" i="1"/>
  <c r="W832" i="1"/>
  <c r="S833" i="1"/>
  <c r="T833" i="1"/>
  <c r="W833" i="1"/>
  <c r="S834" i="1"/>
  <c r="T834" i="1"/>
  <c r="W834" i="1"/>
  <c r="S835" i="1"/>
  <c r="T835" i="1"/>
  <c r="W835" i="1"/>
  <c r="S836" i="1"/>
  <c r="T836" i="1"/>
  <c r="W836" i="1"/>
  <c r="S837" i="1"/>
  <c r="T837" i="1"/>
  <c r="W837" i="1"/>
  <c r="S838" i="1"/>
  <c r="T838" i="1"/>
  <c r="W838" i="1"/>
  <c r="S839" i="1"/>
  <c r="T839" i="1"/>
  <c r="W839" i="1"/>
  <c r="S840" i="1"/>
  <c r="T840" i="1"/>
  <c r="W840" i="1"/>
  <c r="S841" i="1"/>
  <c r="T841" i="1"/>
  <c r="W841" i="1"/>
  <c r="S842" i="1"/>
  <c r="T842" i="1"/>
  <c r="W842" i="1"/>
  <c r="S843" i="1"/>
  <c r="T843" i="1"/>
  <c r="W843" i="1"/>
  <c r="S844" i="1"/>
  <c r="T844" i="1"/>
  <c r="W844" i="1"/>
  <c r="S845" i="1"/>
  <c r="T845" i="1"/>
  <c r="W845" i="1"/>
  <c r="S846" i="1"/>
  <c r="T846" i="1"/>
  <c r="W846" i="1"/>
  <c r="S847" i="1"/>
  <c r="T847" i="1"/>
  <c r="W847" i="1"/>
  <c r="S848" i="1"/>
  <c r="T848" i="1"/>
  <c r="W848" i="1"/>
  <c r="S849" i="1"/>
  <c r="T849" i="1"/>
  <c r="W849" i="1"/>
  <c r="S850" i="1"/>
  <c r="T850" i="1"/>
  <c r="W850" i="1"/>
  <c r="S851" i="1"/>
  <c r="T851" i="1"/>
  <c r="W851" i="1"/>
  <c r="S852" i="1"/>
  <c r="T852" i="1"/>
  <c r="W852" i="1"/>
  <c r="S853" i="1"/>
  <c r="T853" i="1"/>
  <c r="W853" i="1"/>
  <c r="S854" i="1"/>
  <c r="T854" i="1"/>
  <c r="W854" i="1"/>
  <c r="S855" i="1"/>
  <c r="T855" i="1"/>
  <c r="W855" i="1"/>
  <c r="S856" i="1"/>
  <c r="T856" i="1"/>
  <c r="W856" i="1"/>
  <c r="S857" i="1"/>
  <c r="T857" i="1"/>
  <c r="W857" i="1"/>
  <c r="S858" i="1"/>
  <c r="T858" i="1"/>
  <c r="W858" i="1"/>
  <c r="S859" i="1"/>
  <c r="T859" i="1"/>
  <c r="W859" i="1"/>
  <c r="S860" i="1"/>
  <c r="T860" i="1"/>
  <c r="W860" i="1"/>
  <c r="S861" i="1"/>
  <c r="T861" i="1"/>
  <c r="W861" i="1"/>
  <c r="S862" i="1"/>
  <c r="T862" i="1"/>
  <c r="W862" i="1"/>
  <c r="S863" i="1"/>
  <c r="T863" i="1"/>
  <c r="W863" i="1"/>
  <c r="S864" i="1"/>
  <c r="T864" i="1"/>
  <c r="W864" i="1"/>
  <c r="S865" i="1"/>
  <c r="T865" i="1"/>
  <c r="W865" i="1"/>
  <c r="S866" i="1"/>
  <c r="T866" i="1"/>
  <c r="W866" i="1"/>
  <c r="S867" i="1"/>
  <c r="T867" i="1"/>
  <c r="W867" i="1"/>
  <c r="S868" i="1"/>
  <c r="T868" i="1"/>
  <c r="W868" i="1"/>
  <c r="S869" i="1"/>
  <c r="T869" i="1"/>
  <c r="W869" i="1"/>
  <c r="S870" i="1"/>
  <c r="T870" i="1"/>
  <c r="W870" i="1"/>
  <c r="S871" i="1"/>
  <c r="T871" i="1"/>
  <c r="W871" i="1"/>
  <c r="S872" i="1"/>
  <c r="T872" i="1"/>
  <c r="W872" i="1"/>
  <c r="S873" i="1"/>
  <c r="T873" i="1"/>
  <c r="W873" i="1"/>
  <c r="S874" i="1"/>
  <c r="T874" i="1"/>
  <c r="W874" i="1"/>
  <c r="S875" i="1"/>
  <c r="T875" i="1"/>
  <c r="W875" i="1"/>
  <c r="S876" i="1"/>
  <c r="T876" i="1"/>
  <c r="W876" i="1"/>
  <c r="S877" i="1"/>
  <c r="T877" i="1"/>
  <c r="W877" i="1"/>
  <c r="S878" i="1"/>
  <c r="T878" i="1"/>
  <c r="W878" i="1"/>
  <c r="S879" i="1"/>
  <c r="T879" i="1"/>
  <c r="W879" i="1"/>
  <c r="S880" i="1"/>
  <c r="T880" i="1"/>
  <c r="W880" i="1"/>
  <c r="S881" i="1"/>
  <c r="T881" i="1"/>
  <c r="W881" i="1"/>
  <c r="S882" i="1"/>
  <c r="T882" i="1"/>
  <c r="W882" i="1"/>
  <c r="S883" i="1"/>
  <c r="T883" i="1"/>
  <c r="W883" i="1"/>
  <c r="S884" i="1"/>
  <c r="T884" i="1"/>
  <c r="W884" i="1"/>
  <c r="S885" i="1"/>
  <c r="T885" i="1"/>
  <c r="W885" i="1"/>
  <c r="S886" i="1"/>
  <c r="T886" i="1"/>
  <c r="W886" i="1"/>
  <c r="S887" i="1"/>
  <c r="T887" i="1"/>
  <c r="W887" i="1"/>
  <c r="S888" i="1"/>
  <c r="T888" i="1"/>
  <c r="W888" i="1"/>
  <c r="S889" i="1"/>
  <c r="T889" i="1"/>
  <c r="W889" i="1"/>
  <c r="S890" i="1"/>
  <c r="T890" i="1"/>
  <c r="W890" i="1"/>
  <c r="S891" i="1"/>
  <c r="T891" i="1"/>
  <c r="W891" i="1"/>
  <c r="S892" i="1"/>
  <c r="T892" i="1"/>
  <c r="W892" i="1"/>
  <c r="S893" i="1"/>
  <c r="T893" i="1"/>
  <c r="W893" i="1"/>
  <c r="S894" i="1"/>
  <c r="T894" i="1"/>
  <c r="W894" i="1"/>
  <c r="S895" i="1"/>
  <c r="T895" i="1"/>
  <c r="W895" i="1"/>
  <c r="S896" i="1"/>
  <c r="T896" i="1"/>
  <c r="W896" i="1"/>
  <c r="S897" i="1"/>
  <c r="T897" i="1"/>
  <c r="W897" i="1"/>
  <c r="S898" i="1"/>
  <c r="T898" i="1"/>
  <c r="W898" i="1"/>
  <c r="S899" i="1"/>
  <c r="T899" i="1"/>
  <c r="W899" i="1"/>
  <c r="S900" i="1"/>
  <c r="T900" i="1"/>
  <c r="W900" i="1"/>
  <c r="S901" i="1"/>
  <c r="T901" i="1"/>
  <c r="W901" i="1"/>
  <c r="S902" i="1"/>
  <c r="T902" i="1"/>
  <c r="W902" i="1"/>
  <c r="S903" i="1"/>
  <c r="T903" i="1"/>
  <c r="W903" i="1"/>
  <c r="S904" i="1"/>
  <c r="T904" i="1"/>
  <c r="W904" i="1"/>
  <c r="S905" i="1"/>
  <c r="T905" i="1"/>
  <c r="W905" i="1"/>
  <c r="S906" i="1"/>
  <c r="T906" i="1"/>
  <c r="W906" i="1"/>
  <c r="S907" i="1"/>
  <c r="T907" i="1"/>
  <c r="W907" i="1"/>
  <c r="S908" i="1"/>
  <c r="T908" i="1"/>
  <c r="W908" i="1"/>
  <c r="S909" i="1"/>
  <c r="T909" i="1"/>
  <c r="W909" i="1"/>
  <c r="S910" i="1"/>
  <c r="T910" i="1"/>
  <c r="W910" i="1"/>
  <c r="S911" i="1"/>
  <c r="T911" i="1"/>
  <c r="W911" i="1"/>
  <c r="S912" i="1"/>
  <c r="T912" i="1"/>
  <c r="W912" i="1"/>
  <c r="S913" i="1"/>
  <c r="T913" i="1"/>
  <c r="W913" i="1"/>
  <c r="S914" i="1"/>
  <c r="T914" i="1"/>
  <c r="W914" i="1"/>
  <c r="S915" i="1"/>
  <c r="T915" i="1"/>
  <c r="W915" i="1"/>
  <c r="S916" i="1"/>
  <c r="T916" i="1"/>
  <c r="W916" i="1"/>
  <c r="S917" i="1"/>
  <c r="T917" i="1"/>
  <c r="W917" i="1"/>
  <c r="S918" i="1"/>
  <c r="T918" i="1"/>
  <c r="W918" i="1"/>
  <c r="S919" i="1"/>
  <c r="T919" i="1"/>
  <c r="W919" i="1"/>
  <c r="S920" i="1"/>
  <c r="T920" i="1"/>
  <c r="W920" i="1"/>
  <c r="S921" i="1"/>
  <c r="T921" i="1"/>
  <c r="W921" i="1"/>
  <c r="S922" i="1"/>
  <c r="T922" i="1"/>
  <c r="W922" i="1"/>
  <c r="S923" i="1"/>
  <c r="T923" i="1"/>
  <c r="W923" i="1"/>
  <c r="S924" i="1"/>
  <c r="T924" i="1"/>
  <c r="W924" i="1"/>
  <c r="S925" i="1"/>
  <c r="T925" i="1"/>
  <c r="W925" i="1"/>
  <c r="S926" i="1"/>
  <c r="T926" i="1"/>
  <c r="W926" i="1"/>
  <c r="S927" i="1"/>
  <c r="T927" i="1"/>
  <c r="W927" i="1"/>
  <c r="S928" i="1"/>
  <c r="T928" i="1"/>
  <c r="W928" i="1"/>
  <c r="S929" i="1"/>
  <c r="T929" i="1"/>
  <c r="W929" i="1"/>
  <c r="S930" i="1"/>
  <c r="T930" i="1"/>
  <c r="W930" i="1"/>
  <c r="S931" i="1"/>
  <c r="T931" i="1"/>
  <c r="W931" i="1"/>
  <c r="S932" i="1"/>
  <c r="T932" i="1"/>
  <c r="W932" i="1"/>
  <c r="S933" i="1"/>
  <c r="T933" i="1"/>
  <c r="W933" i="1"/>
  <c r="S934" i="1"/>
  <c r="T934" i="1"/>
  <c r="W934" i="1"/>
  <c r="S935" i="1"/>
  <c r="T935" i="1"/>
  <c r="W935" i="1"/>
  <c r="S936" i="1"/>
  <c r="T936" i="1"/>
  <c r="W936" i="1"/>
  <c r="S937" i="1"/>
  <c r="T937" i="1"/>
  <c r="W937" i="1"/>
  <c r="S938" i="1"/>
  <c r="T938" i="1"/>
  <c r="W938" i="1"/>
  <c r="S939" i="1"/>
  <c r="T939" i="1"/>
  <c r="W939" i="1"/>
  <c r="S940" i="1"/>
  <c r="T940" i="1"/>
  <c r="W940" i="1"/>
  <c r="S941" i="1"/>
  <c r="T941" i="1"/>
  <c r="W941" i="1"/>
  <c r="S942" i="1"/>
  <c r="T942" i="1"/>
  <c r="W942" i="1"/>
  <c r="S943" i="1"/>
  <c r="T943" i="1"/>
  <c r="W943" i="1"/>
  <c r="S944" i="1"/>
  <c r="T944" i="1"/>
  <c r="W944" i="1"/>
  <c r="S945" i="1"/>
  <c r="T945" i="1"/>
  <c r="W945" i="1"/>
  <c r="S946" i="1"/>
  <c r="T946" i="1"/>
  <c r="W946" i="1"/>
  <c r="S947" i="1"/>
  <c r="T947" i="1"/>
  <c r="W947" i="1"/>
  <c r="S948" i="1"/>
  <c r="T948" i="1"/>
  <c r="W948" i="1"/>
  <c r="S949" i="1"/>
  <c r="T949" i="1"/>
  <c r="W949" i="1"/>
  <c r="S950" i="1"/>
  <c r="T950" i="1"/>
  <c r="W950" i="1"/>
  <c r="S951" i="1"/>
  <c r="T951" i="1"/>
  <c r="W951" i="1"/>
  <c r="S952" i="1"/>
  <c r="T952" i="1"/>
  <c r="W952" i="1"/>
  <c r="S953" i="1"/>
  <c r="T953" i="1"/>
  <c r="W953" i="1"/>
  <c r="S954" i="1"/>
  <c r="T954" i="1"/>
  <c r="W954" i="1"/>
  <c r="S955" i="1"/>
  <c r="T955" i="1"/>
  <c r="W955" i="1"/>
  <c r="S956" i="1"/>
  <c r="T956" i="1"/>
  <c r="W956" i="1"/>
  <c r="S957" i="1"/>
  <c r="T957" i="1"/>
  <c r="W957" i="1"/>
  <c r="S958" i="1"/>
  <c r="T958" i="1"/>
  <c r="W958" i="1"/>
  <c r="S959" i="1"/>
  <c r="T959" i="1"/>
  <c r="W959" i="1"/>
  <c r="S960" i="1"/>
  <c r="T960" i="1"/>
  <c r="W960" i="1"/>
  <c r="S961" i="1"/>
  <c r="T961" i="1"/>
  <c r="W961" i="1"/>
  <c r="S962" i="1"/>
  <c r="T962" i="1"/>
  <c r="W962" i="1"/>
  <c r="S963" i="1"/>
  <c r="T963" i="1"/>
  <c r="W963" i="1"/>
  <c r="S964" i="1"/>
  <c r="T964" i="1"/>
  <c r="W964" i="1"/>
  <c r="S965" i="1"/>
  <c r="T965" i="1"/>
  <c r="W965" i="1"/>
  <c r="S966" i="1"/>
  <c r="T966" i="1"/>
  <c r="W966" i="1"/>
  <c r="S967" i="1"/>
  <c r="T967" i="1"/>
  <c r="W967" i="1"/>
  <c r="S968" i="1"/>
  <c r="T968" i="1"/>
  <c r="W968" i="1"/>
  <c r="S969" i="1"/>
  <c r="T969" i="1"/>
  <c r="W969" i="1"/>
  <c r="S970" i="1"/>
  <c r="T970" i="1"/>
  <c r="W970" i="1"/>
  <c r="S971" i="1"/>
  <c r="T971" i="1"/>
  <c r="W971" i="1"/>
  <c r="S972" i="1"/>
  <c r="T972" i="1"/>
  <c r="W972" i="1"/>
  <c r="S973" i="1"/>
  <c r="T973" i="1"/>
  <c r="W973" i="1"/>
  <c r="S974" i="1"/>
  <c r="T974" i="1"/>
  <c r="W974" i="1"/>
  <c r="S975" i="1"/>
  <c r="T975" i="1"/>
  <c r="W975" i="1"/>
  <c r="S976" i="1"/>
  <c r="T976" i="1"/>
  <c r="W976" i="1"/>
  <c r="S977" i="1"/>
  <c r="T977" i="1"/>
  <c r="W977" i="1"/>
  <c r="S978" i="1"/>
  <c r="T978" i="1"/>
  <c r="W978" i="1"/>
  <c r="S979" i="1"/>
  <c r="T979" i="1"/>
  <c r="W979" i="1"/>
  <c r="S980" i="1"/>
  <c r="T980" i="1"/>
  <c r="W980" i="1"/>
  <c r="S981" i="1"/>
  <c r="T981" i="1"/>
  <c r="W981" i="1"/>
  <c r="S982" i="1"/>
  <c r="T982" i="1"/>
  <c r="W982" i="1"/>
  <c r="S983" i="1"/>
  <c r="T983" i="1"/>
  <c r="W983" i="1"/>
  <c r="S984" i="1"/>
  <c r="T984" i="1"/>
  <c r="W984" i="1"/>
  <c r="S985" i="1"/>
  <c r="T985" i="1"/>
  <c r="W985" i="1"/>
  <c r="S986" i="1"/>
  <c r="T986" i="1"/>
  <c r="W986" i="1"/>
  <c r="S987" i="1"/>
  <c r="T987" i="1"/>
  <c r="W987" i="1"/>
  <c r="S988" i="1"/>
  <c r="T988" i="1"/>
  <c r="W988" i="1"/>
  <c r="S989" i="1"/>
  <c r="T989" i="1"/>
  <c r="W989" i="1"/>
  <c r="S990" i="1"/>
  <c r="T990" i="1"/>
  <c r="W990" i="1"/>
  <c r="S991" i="1"/>
  <c r="T991" i="1"/>
  <c r="W991" i="1"/>
  <c r="S992" i="1"/>
  <c r="T992" i="1"/>
  <c r="W992" i="1"/>
  <c r="S993" i="1"/>
  <c r="T993" i="1"/>
  <c r="W993" i="1"/>
  <c r="S994" i="1"/>
  <c r="T994" i="1"/>
  <c r="W994" i="1"/>
  <c r="S995" i="1"/>
  <c r="T995" i="1"/>
  <c r="W995" i="1"/>
  <c r="S996" i="1"/>
  <c r="T996" i="1"/>
  <c r="W996" i="1"/>
  <c r="S997" i="1"/>
  <c r="T997" i="1"/>
  <c r="W997" i="1"/>
  <c r="S998" i="1"/>
  <c r="T998" i="1"/>
  <c r="W998" i="1"/>
  <c r="S999" i="1"/>
  <c r="T999" i="1"/>
  <c r="W999" i="1"/>
  <c r="S1000" i="1"/>
  <c r="T1000" i="1"/>
  <c r="W1000" i="1"/>
  <c r="S1001" i="1"/>
  <c r="T1001" i="1"/>
  <c r="W1001" i="1"/>
  <c r="S1002" i="1"/>
  <c r="T1002" i="1"/>
  <c r="W1002" i="1"/>
  <c r="S1003" i="1"/>
  <c r="T1003" i="1"/>
  <c r="W1003" i="1"/>
  <c r="S1004" i="1"/>
  <c r="T1004" i="1"/>
  <c r="W1004" i="1"/>
  <c r="S1005" i="1"/>
  <c r="T1005" i="1"/>
  <c r="W1005" i="1"/>
  <c r="S1006" i="1"/>
  <c r="T1006" i="1"/>
  <c r="W1006" i="1"/>
  <c r="S1007" i="1"/>
  <c r="T1007" i="1"/>
  <c r="W1007" i="1"/>
  <c r="S1008" i="1"/>
  <c r="T1008" i="1"/>
  <c r="W1008" i="1"/>
  <c r="S1009" i="1"/>
  <c r="T1009" i="1"/>
  <c r="W1009" i="1"/>
  <c r="S1010" i="1"/>
  <c r="T1010" i="1"/>
  <c r="W1010" i="1"/>
  <c r="S1011" i="1"/>
  <c r="T1011" i="1"/>
  <c r="W1011" i="1"/>
  <c r="S1012" i="1"/>
  <c r="T1012" i="1"/>
  <c r="W1012" i="1"/>
  <c r="S1013" i="1"/>
  <c r="T1013" i="1"/>
  <c r="W1013" i="1"/>
  <c r="S1014" i="1"/>
  <c r="T1014" i="1"/>
  <c r="W1014" i="1"/>
  <c r="S1015" i="1"/>
  <c r="T1015" i="1"/>
  <c r="W1015" i="1"/>
  <c r="S1016" i="1"/>
  <c r="T1016" i="1"/>
  <c r="W1016" i="1"/>
  <c r="S1017" i="1"/>
  <c r="T1017" i="1"/>
  <c r="W1017" i="1"/>
  <c r="S1018" i="1"/>
  <c r="T1018" i="1"/>
  <c r="W1018" i="1"/>
  <c r="S1019" i="1"/>
  <c r="T1019" i="1"/>
  <c r="W1019" i="1"/>
  <c r="S1020" i="1"/>
  <c r="T1020" i="1"/>
  <c r="W1020" i="1"/>
  <c r="S1021" i="1"/>
  <c r="T1021" i="1"/>
  <c r="W1021" i="1"/>
  <c r="S1022" i="1"/>
  <c r="T1022" i="1"/>
  <c r="W1022" i="1"/>
  <c r="S1023" i="1"/>
  <c r="T1023" i="1"/>
  <c r="W1023" i="1"/>
  <c r="S1024" i="1"/>
  <c r="T1024" i="1"/>
  <c r="W1024" i="1"/>
  <c r="S1025" i="1"/>
  <c r="T1025" i="1"/>
  <c r="W1025" i="1"/>
  <c r="S1026" i="1"/>
  <c r="T1026" i="1"/>
  <c r="W1026" i="1"/>
  <c r="S1027" i="1"/>
  <c r="T1027" i="1"/>
  <c r="W1027" i="1"/>
  <c r="S1028" i="1"/>
  <c r="T1028" i="1"/>
  <c r="W1028" i="1"/>
  <c r="S1029" i="1"/>
  <c r="T1029" i="1"/>
  <c r="W1029" i="1"/>
  <c r="S1030" i="1"/>
  <c r="T1030" i="1"/>
  <c r="W1030" i="1"/>
  <c r="S1031" i="1"/>
  <c r="T1031" i="1"/>
  <c r="W1031" i="1"/>
  <c r="S1032" i="1"/>
  <c r="T1032" i="1"/>
  <c r="W1032" i="1"/>
  <c r="S1033" i="1"/>
  <c r="T1033" i="1"/>
  <c r="W1033" i="1"/>
  <c r="S1034" i="1"/>
  <c r="T1034" i="1"/>
  <c r="W1034" i="1"/>
  <c r="S1035" i="1"/>
  <c r="T1035" i="1"/>
  <c r="W1035" i="1"/>
  <c r="S1036" i="1"/>
  <c r="T1036" i="1"/>
  <c r="W1036" i="1"/>
  <c r="S1037" i="1"/>
  <c r="T1037" i="1"/>
  <c r="W1037" i="1"/>
  <c r="S1038" i="1"/>
  <c r="T1038" i="1"/>
  <c r="W1038" i="1"/>
  <c r="S1039" i="1"/>
  <c r="T1039" i="1"/>
  <c r="W1039" i="1"/>
  <c r="S1040" i="1"/>
  <c r="T1040" i="1"/>
  <c r="W1040" i="1"/>
  <c r="S1041" i="1"/>
  <c r="T1041" i="1"/>
  <c r="W1041" i="1"/>
  <c r="S1042" i="1"/>
  <c r="T1042" i="1"/>
  <c r="W1042" i="1"/>
  <c r="S1043" i="1"/>
  <c r="T1043" i="1"/>
  <c r="W1043" i="1"/>
  <c r="S1044" i="1"/>
  <c r="T1044" i="1"/>
  <c r="W1044" i="1"/>
  <c r="S1045" i="1"/>
  <c r="T1045" i="1"/>
  <c r="W1045" i="1"/>
  <c r="S1046" i="1"/>
  <c r="T1046" i="1"/>
  <c r="W1046" i="1"/>
  <c r="S1047" i="1"/>
  <c r="T1047" i="1"/>
  <c r="W1047" i="1"/>
  <c r="S1048" i="1"/>
  <c r="T1048" i="1"/>
  <c r="W1048" i="1"/>
  <c r="S1049" i="1"/>
  <c r="T1049" i="1"/>
  <c r="W1049" i="1"/>
  <c r="S1050" i="1"/>
  <c r="T1050" i="1"/>
  <c r="W1050" i="1"/>
  <c r="S1051" i="1"/>
  <c r="T1051" i="1"/>
  <c r="W1051" i="1"/>
  <c r="S1052" i="1"/>
  <c r="T1052" i="1"/>
  <c r="W1052" i="1"/>
  <c r="S1053" i="1"/>
  <c r="T1053" i="1"/>
  <c r="W1053" i="1"/>
  <c r="S1054" i="1"/>
  <c r="T1054" i="1"/>
  <c r="W1054" i="1"/>
  <c r="S1055" i="1"/>
  <c r="T1055" i="1"/>
  <c r="W1055" i="1"/>
  <c r="S1056" i="1"/>
  <c r="T1056" i="1"/>
  <c r="W1056" i="1"/>
  <c r="S1057" i="1"/>
  <c r="T1057" i="1"/>
  <c r="W1057" i="1"/>
  <c r="S1058" i="1"/>
  <c r="T1058" i="1"/>
  <c r="W1058" i="1"/>
  <c r="S1059" i="1"/>
  <c r="T1059" i="1"/>
  <c r="W1059" i="1"/>
  <c r="S1060" i="1"/>
  <c r="T1060" i="1"/>
  <c r="W1060" i="1"/>
  <c r="S1061" i="1"/>
  <c r="T1061" i="1"/>
  <c r="W1061" i="1"/>
  <c r="S1062" i="1"/>
  <c r="T1062" i="1"/>
  <c r="W1062" i="1"/>
  <c r="S1063" i="1"/>
  <c r="T1063" i="1"/>
  <c r="W1063" i="1"/>
  <c r="S1064" i="1"/>
  <c r="T1064" i="1"/>
  <c r="W1064" i="1"/>
  <c r="S1065" i="1"/>
  <c r="T1065" i="1"/>
  <c r="W1065" i="1"/>
  <c r="S1066" i="1"/>
  <c r="T1066" i="1"/>
  <c r="W1066" i="1"/>
  <c r="S1067" i="1"/>
  <c r="T1067" i="1"/>
  <c r="W1067" i="1"/>
  <c r="S1068" i="1"/>
  <c r="T1068" i="1"/>
  <c r="W1068" i="1"/>
  <c r="S1069" i="1"/>
  <c r="T1069" i="1"/>
  <c r="W1069" i="1"/>
  <c r="S1070" i="1"/>
  <c r="T1070" i="1"/>
  <c r="W1070" i="1"/>
  <c r="S1071" i="1"/>
  <c r="T1071" i="1"/>
  <c r="W1071" i="1"/>
  <c r="S1072" i="1"/>
  <c r="T1072" i="1"/>
  <c r="W1072" i="1"/>
  <c r="S1073" i="1"/>
  <c r="T1073" i="1"/>
  <c r="W1073" i="1"/>
  <c r="S1074" i="1"/>
  <c r="T1074" i="1"/>
  <c r="W1074" i="1"/>
  <c r="S1075" i="1"/>
  <c r="T1075" i="1"/>
  <c r="W1075" i="1"/>
  <c r="S1076" i="1"/>
  <c r="T1076" i="1"/>
  <c r="W1076" i="1"/>
  <c r="S1077" i="1"/>
  <c r="T1077" i="1"/>
  <c r="W1077" i="1"/>
  <c r="S1078" i="1"/>
  <c r="T1078" i="1"/>
  <c r="W1078" i="1"/>
  <c r="S1079" i="1"/>
  <c r="T1079" i="1"/>
  <c r="W1079" i="1"/>
  <c r="S1080" i="1"/>
  <c r="T1080" i="1"/>
  <c r="W1080" i="1"/>
  <c r="S1081" i="1"/>
  <c r="T1081" i="1"/>
  <c r="W1081" i="1"/>
  <c r="S1082" i="1"/>
  <c r="T1082" i="1"/>
  <c r="W1082" i="1"/>
  <c r="S1083" i="1"/>
  <c r="T1083" i="1"/>
  <c r="W1083" i="1"/>
  <c r="S1084" i="1"/>
  <c r="T1084" i="1"/>
  <c r="W1084" i="1"/>
  <c r="S1085" i="1"/>
  <c r="T1085" i="1"/>
  <c r="W1085" i="1"/>
  <c r="S1086" i="1"/>
  <c r="T1086" i="1"/>
  <c r="W1086" i="1"/>
  <c r="S1087" i="1"/>
  <c r="T1087" i="1"/>
  <c r="W1087" i="1"/>
  <c r="S1088" i="1"/>
  <c r="T1088" i="1"/>
  <c r="W1088" i="1"/>
  <c r="S1089" i="1"/>
  <c r="T1089" i="1"/>
  <c r="W1089" i="1"/>
  <c r="S1090" i="1"/>
  <c r="T1090" i="1"/>
  <c r="W1090" i="1"/>
  <c r="S1091" i="1"/>
  <c r="T1091" i="1"/>
  <c r="W1091" i="1"/>
  <c r="S1092" i="1"/>
  <c r="T1092" i="1"/>
  <c r="W1092" i="1"/>
  <c r="S1093" i="1"/>
  <c r="T1093" i="1"/>
  <c r="W1093" i="1"/>
  <c r="S1094" i="1"/>
  <c r="T1094" i="1"/>
  <c r="W1094" i="1"/>
  <c r="S1095" i="1"/>
  <c r="T1095" i="1"/>
  <c r="W1095" i="1"/>
  <c r="S1096" i="1"/>
  <c r="T1096" i="1"/>
  <c r="W1096" i="1"/>
  <c r="S1097" i="1"/>
  <c r="T1097" i="1"/>
  <c r="W1097" i="1"/>
  <c r="S1098" i="1"/>
  <c r="T1098" i="1"/>
  <c r="W1098" i="1"/>
  <c r="S1099" i="1"/>
  <c r="T1099" i="1"/>
  <c r="W1099" i="1"/>
  <c r="S1100" i="1"/>
  <c r="T1100" i="1"/>
  <c r="W1100" i="1"/>
  <c r="S1101" i="1"/>
  <c r="T1101" i="1"/>
  <c r="W1101" i="1"/>
  <c r="S1102" i="1"/>
  <c r="T1102" i="1"/>
  <c r="W1102" i="1"/>
  <c r="S1103" i="1"/>
  <c r="T1103" i="1"/>
  <c r="W1103" i="1"/>
  <c r="S1104" i="1"/>
  <c r="T1104" i="1"/>
  <c r="W1104" i="1"/>
  <c r="S1105" i="1"/>
  <c r="T1105" i="1"/>
  <c r="W1105" i="1"/>
  <c r="S1106" i="1"/>
  <c r="T1106" i="1"/>
  <c r="W1106" i="1"/>
  <c r="S1107" i="1"/>
  <c r="T1107" i="1"/>
  <c r="W1107" i="1"/>
  <c r="S1108" i="1"/>
  <c r="T1108" i="1"/>
  <c r="W1108" i="1"/>
  <c r="S1109" i="1"/>
  <c r="T1109" i="1"/>
  <c r="W1109" i="1"/>
  <c r="S1110" i="1"/>
  <c r="T1110" i="1"/>
  <c r="W1110" i="1"/>
  <c r="S1111" i="1"/>
  <c r="T1111" i="1"/>
  <c r="W1111" i="1"/>
  <c r="S1112" i="1"/>
  <c r="T1112" i="1"/>
  <c r="W1112" i="1"/>
  <c r="S1113" i="1"/>
  <c r="T1113" i="1"/>
  <c r="W1113" i="1"/>
  <c r="S1114" i="1"/>
  <c r="T1114" i="1"/>
  <c r="W1114" i="1"/>
  <c r="S1115" i="1"/>
  <c r="T1115" i="1"/>
  <c r="W1115" i="1"/>
  <c r="S1116" i="1"/>
  <c r="T1116" i="1"/>
  <c r="W1116" i="1"/>
  <c r="S1117" i="1"/>
  <c r="T1117" i="1"/>
  <c r="W1117" i="1"/>
  <c r="S1118" i="1"/>
  <c r="T1118" i="1"/>
  <c r="W1118" i="1"/>
  <c r="S1119" i="1"/>
  <c r="T1119" i="1"/>
  <c r="W1119" i="1"/>
  <c r="S1120" i="1"/>
  <c r="T1120" i="1"/>
  <c r="W1120" i="1"/>
  <c r="S1121" i="1"/>
  <c r="T1121" i="1"/>
  <c r="W1121" i="1"/>
  <c r="S1122" i="1"/>
  <c r="T1122" i="1"/>
  <c r="W1122" i="1"/>
  <c r="S1123" i="1"/>
  <c r="T1123" i="1"/>
  <c r="W1123" i="1"/>
  <c r="S1124" i="1"/>
  <c r="T1124" i="1"/>
  <c r="W1124" i="1"/>
  <c r="S1125" i="1"/>
  <c r="T1125" i="1"/>
  <c r="W1125" i="1"/>
  <c r="S1126" i="1"/>
  <c r="T1126" i="1"/>
  <c r="W1126" i="1"/>
  <c r="S1127" i="1"/>
  <c r="T1127" i="1"/>
  <c r="W1127" i="1"/>
  <c r="S1128" i="1"/>
  <c r="T1128" i="1"/>
  <c r="W1128" i="1"/>
  <c r="S1129" i="1"/>
  <c r="T1129" i="1"/>
  <c r="W1129" i="1"/>
  <c r="S1130" i="1"/>
  <c r="T1130" i="1"/>
  <c r="W1130" i="1"/>
  <c r="S1131" i="1"/>
  <c r="T1131" i="1"/>
  <c r="W1131" i="1"/>
  <c r="S1132" i="1"/>
  <c r="T1132" i="1"/>
  <c r="W1132" i="1"/>
  <c r="S1133" i="1"/>
  <c r="T1133" i="1"/>
  <c r="W1133" i="1"/>
  <c r="S1134" i="1"/>
  <c r="T1134" i="1"/>
  <c r="W1134" i="1"/>
  <c r="S1135" i="1"/>
  <c r="T1135" i="1"/>
  <c r="W1135" i="1"/>
  <c r="S1136" i="1"/>
  <c r="T1136" i="1"/>
  <c r="W1136" i="1"/>
  <c r="S1137" i="1"/>
  <c r="T1137" i="1"/>
  <c r="W1137" i="1"/>
  <c r="S1138" i="1"/>
  <c r="T1138" i="1"/>
  <c r="W1138" i="1"/>
  <c r="S1139" i="1"/>
  <c r="T1139" i="1"/>
  <c r="W1139" i="1"/>
  <c r="S1140" i="1"/>
  <c r="T1140" i="1"/>
  <c r="W1140" i="1"/>
  <c r="S1141" i="1"/>
  <c r="T1141" i="1"/>
  <c r="W1141" i="1"/>
  <c r="S1142" i="1"/>
  <c r="T1142" i="1"/>
  <c r="W1142" i="1"/>
  <c r="S1143" i="1"/>
  <c r="T1143" i="1"/>
  <c r="W1143" i="1"/>
  <c r="S1144" i="1"/>
  <c r="T1144" i="1"/>
  <c r="W1144" i="1"/>
  <c r="S1145" i="1"/>
  <c r="T1145" i="1"/>
  <c r="W1145" i="1"/>
  <c r="S1146" i="1"/>
  <c r="T1146" i="1"/>
  <c r="W1146" i="1"/>
  <c r="S1147" i="1"/>
  <c r="T1147" i="1"/>
  <c r="W1147" i="1"/>
  <c r="S1148" i="1"/>
  <c r="T1148" i="1"/>
  <c r="W1148" i="1"/>
  <c r="S1149" i="1"/>
  <c r="T1149" i="1"/>
  <c r="W1149" i="1"/>
  <c r="S1150" i="1"/>
  <c r="T1150" i="1"/>
  <c r="W1150" i="1"/>
  <c r="S1151" i="1"/>
  <c r="T1151" i="1"/>
  <c r="W1151" i="1"/>
  <c r="S1152" i="1"/>
  <c r="T1152" i="1"/>
  <c r="W1152" i="1"/>
  <c r="S1153" i="1"/>
  <c r="T1153" i="1"/>
  <c r="W1153" i="1"/>
  <c r="S1154" i="1"/>
  <c r="T1154" i="1"/>
  <c r="W1154" i="1"/>
  <c r="S1155" i="1"/>
  <c r="T1155" i="1"/>
  <c r="W1155" i="1"/>
  <c r="S1156" i="1"/>
  <c r="T1156" i="1"/>
  <c r="W1156" i="1"/>
  <c r="S1157" i="1"/>
  <c r="T1157" i="1"/>
  <c r="W1157" i="1"/>
  <c r="S1158" i="1"/>
  <c r="T1158" i="1"/>
  <c r="W1158" i="1"/>
  <c r="S1159" i="1"/>
  <c r="T1159" i="1"/>
  <c r="W1159" i="1"/>
  <c r="S1160" i="1"/>
  <c r="T1160" i="1"/>
  <c r="W1160" i="1"/>
  <c r="S1161" i="1"/>
  <c r="T1161" i="1"/>
  <c r="W1161" i="1"/>
  <c r="S1162" i="1"/>
  <c r="T1162" i="1"/>
  <c r="W1162" i="1"/>
  <c r="S1163" i="1"/>
  <c r="T1163" i="1"/>
  <c r="W1163" i="1"/>
  <c r="S1164" i="1"/>
  <c r="T1164" i="1"/>
  <c r="W1164" i="1"/>
  <c r="S1165" i="1"/>
  <c r="T1165" i="1"/>
  <c r="W1165" i="1"/>
  <c r="S1166" i="1"/>
  <c r="T1166" i="1"/>
  <c r="W1166" i="1"/>
  <c r="S1167" i="1"/>
  <c r="T1167" i="1"/>
  <c r="W1167" i="1"/>
  <c r="S1168" i="1"/>
  <c r="T1168" i="1"/>
  <c r="W1168" i="1"/>
  <c r="S1169" i="1"/>
  <c r="T1169" i="1"/>
  <c r="W1169" i="1"/>
  <c r="S1170" i="1"/>
  <c r="T1170" i="1"/>
  <c r="W1170" i="1"/>
  <c r="S1171" i="1"/>
  <c r="T1171" i="1"/>
  <c r="W1171" i="1"/>
  <c r="S1172" i="1"/>
  <c r="T1172" i="1"/>
  <c r="W1172" i="1"/>
  <c r="S1173" i="1"/>
  <c r="T1173" i="1"/>
  <c r="W1173" i="1"/>
  <c r="S1174" i="1"/>
  <c r="T1174" i="1"/>
  <c r="W1174" i="1"/>
  <c r="S1175" i="1"/>
  <c r="T1175" i="1"/>
  <c r="W1175" i="1"/>
  <c r="S1176" i="1"/>
  <c r="T1176" i="1"/>
  <c r="W1176" i="1"/>
  <c r="S1177" i="1"/>
  <c r="T1177" i="1"/>
  <c r="W1177" i="1"/>
  <c r="S1178" i="1"/>
  <c r="T1178" i="1"/>
  <c r="W1178" i="1"/>
  <c r="S1179" i="1"/>
  <c r="T1179" i="1"/>
  <c r="W1179" i="1"/>
  <c r="S1180" i="1"/>
  <c r="T1180" i="1"/>
  <c r="W1180" i="1"/>
  <c r="S1181" i="1"/>
  <c r="T1181" i="1"/>
  <c r="W1181" i="1"/>
  <c r="S1182" i="1"/>
  <c r="T1182" i="1"/>
  <c r="W1182" i="1"/>
  <c r="S1183" i="1"/>
  <c r="T1183" i="1"/>
  <c r="W1183" i="1"/>
  <c r="S1184" i="1"/>
  <c r="T1184" i="1"/>
  <c r="W1184" i="1"/>
  <c r="S1185" i="1"/>
  <c r="T1185" i="1"/>
  <c r="W1185" i="1"/>
  <c r="S1186" i="1"/>
  <c r="T1186" i="1"/>
  <c r="W1186" i="1"/>
  <c r="S1187" i="1"/>
  <c r="T1187" i="1"/>
  <c r="W1187" i="1"/>
  <c r="S1188" i="1"/>
  <c r="T1188" i="1"/>
  <c r="W1188" i="1"/>
  <c r="S1189" i="1"/>
  <c r="T1189" i="1"/>
  <c r="W1189" i="1"/>
  <c r="S1190" i="1"/>
  <c r="T1190" i="1"/>
  <c r="W1190" i="1"/>
  <c r="S1191" i="1"/>
  <c r="T1191" i="1"/>
  <c r="W1191" i="1"/>
  <c r="S1192" i="1"/>
  <c r="T1192" i="1"/>
  <c r="W1192" i="1"/>
  <c r="S1193" i="1"/>
  <c r="T1193" i="1"/>
  <c r="W1193" i="1"/>
  <c r="S1194" i="1"/>
  <c r="T1194" i="1"/>
  <c r="W1194" i="1"/>
  <c r="S1195" i="1"/>
  <c r="T1195" i="1"/>
  <c r="W1195" i="1"/>
  <c r="S1196" i="1"/>
  <c r="T1196" i="1"/>
  <c r="W1196" i="1"/>
  <c r="S1197" i="1"/>
  <c r="T1197" i="1"/>
  <c r="W1197" i="1"/>
  <c r="S1198" i="1"/>
  <c r="T1198" i="1"/>
  <c r="W1198" i="1"/>
  <c r="S1199" i="1"/>
  <c r="T1199" i="1"/>
  <c r="W1199" i="1"/>
  <c r="S1200" i="1"/>
  <c r="T1200" i="1"/>
  <c r="W1200" i="1"/>
  <c r="S1201" i="1"/>
  <c r="T1201" i="1"/>
  <c r="W1201" i="1"/>
  <c r="S1202" i="1"/>
  <c r="T1202" i="1"/>
  <c r="W1202" i="1"/>
  <c r="S1203" i="1"/>
  <c r="T1203" i="1"/>
  <c r="W1203" i="1"/>
  <c r="S1204" i="1"/>
  <c r="T1204" i="1"/>
  <c r="W1204" i="1"/>
  <c r="S1205" i="1"/>
  <c r="T1205" i="1"/>
  <c r="W1205" i="1"/>
  <c r="S1206" i="1"/>
  <c r="T1206" i="1"/>
  <c r="W1206" i="1"/>
  <c r="S1207" i="1"/>
  <c r="T1207" i="1"/>
  <c r="W1207" i="1"/>
  <c r="S1208" i="1"/>
  <c r="T1208" i="1"/>
  <c r="W1208" i="1"/>
  <c r="S1209" i="1"/>
  <c r="T1209" i="1"/>
  <c r="W1209" i="1"/>
  <c r="S1210" i="1"/>
  <c r="T1210" i="1"/>
  <c r="W1210" i="1"/>
  <c r="S1211" i="1"/>
  <c r="T1211" i="1"/>
  <c r="W1211" i="1"/>
  <c r="S1212" i="1"/>
  <c r="T1212" i="1"/>
  <c r="W1212" i="1"/>
  <c r="S1213" i="1"/>
  <c r="T1213" i="1"/>
  <c r="W1213" i="1"/>
  <c r="S1214" i="1"/>
  <c r="T1214" i="1"/>
  <c r="W1214" i="1"/>
  <c r="S1215" i="1"/>
  <c r="T1215" i="1"/>
  <c r="W1215" i="1"/>
  <c r="S1216" i="1"/>
  <c r="T1216" i="1"/>
  <c r="W1216" i="1"/>
  <c r="S1217" i="1"/>
  <c r="T1217" i="1"/>
  <c r="W1217" i="1"/>
  <c r="S1218" i="1"/>
  <c r="T1218" i="1"/>
  <c r="W1218" i="1"/>
  <c r="S1219" i="1"/>
  <c r="T1219" i="1"/>
  <c r="W1219" i="1"/>
  <c r="S1220" i="1"/>
  <c r="T1220" i="1"/>
  <c r="W1220" i="1"/>
  <c r="S1221" i="1"/>
  <c r="T1221" i="1"/>
  <c r="W1221" i="1"/>
  <c r="S1222" i="1"/>
  <c r="T1222" i="1"/>
  <c r="W1222" i="1"/>
  <c r="S1223" i="1"/>
  <c r="T1223" i="1"/>
  <c r="W1223" i="1"/>
  <c r="S1224" i="1"/>
  <c r="T1224" i="1"/>
  <c r="W1224" i="1"/>
  <c r="S1225" i="1"/>
  <c r="T1225" i="1"/>
  <c r="W1225" i="1"/>
  <c r="S1226" i="1"/>
  <c r="T1226" i="1"/>
  <c r="W1226" i="1"/>
  <c r="S1227" i="1"/>
  <c r="T1227" i="1"/>
  <c r="W1227" i="1"/>
  <c r="S1228" i="1"/>
  <c r="T1228" i="1"/>
  <c r="W1228" i="1"/>
  <c r="S1229" i="1"/>
  <c r="T1229" i="1"/>
  <c r="W1229" i="1"/>
  <c r="S1230" i="1"/>
  <c r="T1230" i="1"/>
  <c r="W1230" i="1"/>
  <c r="S1231" i="1"/>
  <c r="T1231" i="1"/>
  <c r="W1231" i="1"/>
  <c r="S1232" i="1"/>
  <c r="T1232" i="1"/>
  <c r="W1232" i="1"/>
  <c r="S1233" i="1"/>
  <c r="T1233" i="1"/>
  <c r="W1233" i="1"/>
  <c r="S1234" i="1"/>
  <c r="T1234" i="1"/>
  <c r="W1234" i="1"/>
  <c r="S1235" i="1"/>
  <c r="T1235" i="1"/>
  <c r="W1235" i="1"/>
  <c r="S1236" i="1"/>
  <c r="T1236" i="1"/>
  <c r="W1236" i="1"/>
  <c r="S1237" i="1"/>
  <c r="T1237" i="1"/>
  <c r="W1237" i="1"/>
  <c r="S1238" i="1"/>
  <c r="T1238" i="1"/>
  <c r="W1238" i="1"/>
  <c r="S1239" i="1"/>
  <c r="T1239" i="1"/>
  <c r="W1239" i="1"/>
  <c r="S1240" i="1"/>
  <c r="T1240" i="1"/>
  <c r="W1240" i="1"/>
  <c r="S1241" i="1"/>
  <c r="T1241" i="1"/>
  <c r="W1241" i="1"/>
  <c r="S1242" i="1"/>
  <c r="T1242" i="1"/>
  <c r="W1242" i="1"/>
  <c r="S1243" i="1"/>
  <c r="T1243" i="1"/>
  <c r="W1243" i="1"/>
  <c r="S1244" i="1"/>
  <c r="T1244" i="1"/>
  <c r="W1244" i="1"/>
  <c r="S1245" i="1"/>
  <c r="T1245" i="1"/>
  <c r="W1245" i="1"/>
  <c r="S1246" i="1"/>
  <c r="T1246" i="1"/>
  <c r="W1246" i="1"/>
  <c r="S1247" i="1"/>
  <c r="T1247" i="1"/>
  <c r="W1247" i="1"/>
  <c r="S1248" i="1"/>
  <c r="T1248" i="1"/>
  <c r="W1248" i="1"/>
  <c r="S1249" i="1"/>
  <c r="T1249" i="1"/>
  <c r="W1249" i="1"/>
  <c r="S1250" i="1"/>
  <c r="T1250" i="1"/>
  <c r="W1250" i="1"/>
  <c r="S1251" i="1"/>
  <c r="T1251" i="1"/>
  <c r="W1251" i="1"/>
  <c r="S1252" i="1"/>
  <c r="T1252" i="1"/>
  <c r="W1252" i="1"/>
  <c r="S1253" i="1"/>
  <c r="T1253" i="1"/>
  <c r="W1253" i="1"/>
  <c r="S1254" i="1"/>
  <c r="T1254" i="1"/>
  <c r="W1254" i="1"/>
  <c r="S1255" i="1"/>
  <c r="T1255" i="1"/>
  <c r="W1255" i="1"/>
  <c r="S1256" i="1"/>
  <c r="T1256" i="1"/>
  <c r="W1256" i="1"/>
  <c r="S1257" i="1"/>
  <c r="T1257" i="1"/>
  <c r="W1257" i="1"/>
  <c r="S1258" i="1"/>
  <c r="T1258" i="1"/>
  <c r="W1258" i="1"/>
  <c r="S1259" i="1"/>
  <c r="T1259" i="1"/>
  <c r="W1259" i="1"/>
  <c r="S1260" i="1"/>
  <c r="T1260" i="1"/>
  <c r="W1260" i="1"/>
  <c r="S1261" i="1"/>
  <c r="T1261" i="1"/>
  <c r="W1261" i="1"/>
  <c r="S1262" i="1"/>
  <c r="T1262" i="1"/>
  <c r="W1262" i="1"/>
  <c r="S1263" i="1"/>
  <c r="T1263" i="1"/>
  <c r="W1263" i="1"/>
  <c r="S1264" i="1"/>
  <c r="T1264" i="1"/>
  <c r="W1264" i="1"/>
  <c r="S1265" i="1"/>
  <c r="T1265" i="1"/>
  <c r="W1265" i="1"/>
  <c r="S1266" i="1"/>
  <c r="T1266" i="1"/>
  <c r="W1266" i="1"/>
  <c r="S1267" i="1"/>
  <c r="T1267" i="1"/>
  <c r="W1267" i="1"/>
  <c r="S1268" i="1"/>
  <c r="T1268" i="1"/>
  <c r="W1268" i="1"/>
  <c r="S1269" i="1"/>
  <c r="T1269" i="1"/>
  <c r="W1269" i="1"/>
  <c r="S1270" i="1"/>
  <c r="T1270" i="1"/>
  <c r="W1270" i="1"/>
  <c r="S1271" i="1"/>
  <c r="T1271" i="1"/>
  <c r="W1271" i="1"/>
  <c r="S1272" i="1"/>
  <c r="T1272" i="1"/>
  <c r="W1272" i="1"/>
  <c r="S1273" i="1"/>
  <c r="T1273" i="1"/>
  <c r="W1273" i="1"/>
  <c r="S1274" i="1"/>
  <c r="T1274" i="1"/>
  <c r="W1274" i="1"/>
  <c r="S1275" i="1"/>
  <c r="T1275" i="1"/>
  <c r="W1275" i="1"/>
  <c r="S1276" i="1"/>
  <c r="T1276" i="1"/>
  <c r="W1276" i="1"/>
  <c r="S1277" i="1"/>
  <c r="T1277" i="1"/>
  <c r="W1277" i="1"/>
  <c r="S1278" i="1"/>
  <c r="T1278" i="1"/>
  <c r="W1278" i="1"/>
  <c r="S1279" i="1"/>
  <c r="T1279" i="1"/>
  <c r="W1279" i="1"/>
  <c r="S1280" i="1"/>
  <c r="T1280" i="1"/>
  <c r="W1280" i="1"/>
  <c r="S1281" i="1"/>
  <c r="T1281" i="1"/>
  <c r="W1281" i="1"/>
  <c r="S1282" i="1"/>
  <c r="T1282" i="1"/>
  <c r="W1282" i="1"/>
  <c r="S1283" i="1"/>
  <c r="T1283" i="1"/>
  <c r="W1283" i="1"/>
  <c r="S1284" i="1"/>
  <c r="T1284" i="1"/>
  <c r="W1284" i="1"/>
  <c r="S1285" i="1"/>
  <c r="T1285" i="1"/>
  <c r="W1285" i="1"/>
  <c r="S1286" i="1"/>
  <c r="T1286" i="1"/>
  <c r="W1286" i="1"/>
  <c r="S1287" i="1"/>
  <c r="T1287" i="1"/>
  <c r="W1287" i="1"/>
  <c r="S1288" i="1"/>
  <c r="T1288" i="1"/>
  <c r="W1288" i="1"/>
  <c r="S1289" i="1"/>
  <c r="T1289" i="1"/>
  <c r="W1289" i="1"/>
  <c r="S1290" i="1"/>
  <c r="T1290" i="1"/>
  <c r="W1290" i="1"/>
  <c r="S1291" i="1"/>
  <c r="T1291" i="1"/>
  <c r="W1291" i="1"/>
  <c r="S1292" i="1"/>
  <c r="T1292" i="1"/>
  <c r="W1292" i="1"/>
  <c r="S1293" i="1"/>
  <c r="T1293" i="1"/>
  <c r="W1293" i="1"/>
  <c r="S1294" i="1"/>
  <c r="T1294" i="1"/>
  <c r="W1294" i="1"/>
  <c r="S1295" i="1"/>
  <c r="T1295" i="1"/>
  <c r="W1295" i="1"/>
  <c r="S1296" i="1"/>
  <c r="T1296" i="1"/>
  <c r="W1296" i="1"/>
  <c r="S1297" i="1"/>
  <c r="T1297" i="1"/>
  <c r="W1297" i="1"/>
  <c r="S1298" i="1"/>
  <c r="T1298" i="1"/>
  <c r="W1298" i="1"/>
  <c r="S1299" i="1"/>
  <c r="T1299" i="1"/>
  <c r="W1299" i="1"/>
  <c r="S1300" i="1"/>
  <c r="T1300" i="1"/>
  <c r="W1300" i="1"/>
  <c r="S1301" i="1"/>
  <c r="T1301" i="1"/>
  <c r="W1301" i="1"/>
  <c r="S1302" i="1"/>
  <c r="T1302" i="1"/>
  <c r="W1302" i="1"/>
  <c r="S1303" i="1"/>
  <c r="T1303" i="1"/>
  <c r="W1303" i="1"/>
  <c r="S1304" i="1"/>
  <c r="T1304" i="1"/>
  <c r="W1304" i="1"/>
  <c r="S1305" i="1"/>
  <c r="T1305" i="1"/>
  <c r="W1305" i="1"/>
  <c r="S1306" i="1"/>
  <c r="T1306" i="1"/>
  <c r="W1306" i="1"/>
  <c r="S1307" i="1"/>
  <c r="T1307" i="1"/>
  <c r="W1307" i="1"/>
  <c r="S1308" i="1"/>
  <c r="T1308" i="1"/>
  <c r="W1308" i="1"/>
  <c r="S1309" i="1"/>
  <c r="T1309" i="1"/>
  <c r="W1309" i="1"/>
  <c r="S1310" i="1"/>
  <c r="T1310" i="1"/>
  <c r="W1310" i="1"/>
  <c r="S1311" i="1"/>
  <c r="T1311" i="1"/>
  <c r="W1311" i="1"/>
  <c r="S1312" i="1"/>
  <c r="T1312" i="1"/>
  <c r="W1312" i="1"/>
  <c r="S1313" i="1"/>
  <c r="T1313" i="1"/>
  <c r="W1313" i="1"/>
  <c r="S1314" i="1"/>
  <c r="T1314" i="1"/>
  <c r="W1314" i="1"/>
  <c r="S1315" i="1"/>
  <c r="T1315" i="1"/>
  <c r="W1315" i="1"/>
  <c r="S1316" i="1"/>
  <c r="T1316" i="1"/>
  <c r="W1316" i="1"/>
  <c r="S1317" i="1"/>
  <c r="T1317" i="1"/>
  <c r="W1317" i="1"/>
  <c r="S1318" i="1"/>
  <c r="T1318" i="1"/>
  <c r="W1318" i="1"/>
  <c r="S1319" i="1"/>
  <c r="T1319" i="1"/>
  <c r="W1319" i="1"/>
  <c r="S1320" i="1"/>
  <c r="T1320" i="1"/>
  <c r="W1320" i="1"/>
  <c r="S1321" i="1"/>
  <c r="T1321" i="1"/>
  <c r="W1321" i="1"/>
  <c r="S1322" i="1"/>
  <c r="T1322" i="1"/>
  <c r="W1322" i="1"/>
  <c r="S1323" i="1"/>
  <c r="T1323" i="1"/>
  <c r="W1323" i="1"/>
  <c r="S1324" i="1"/>
  <c r="T1324" i="1"/>
  <c r="W1324" i="1"/>
  <c r="S1325" i="1"/>
  <c r="T1325" i="1"/>
  <c r="W1325" i="1"/>
  <c r="S1326" i="1"/>
  <c r="T1326" i="1"/>
  <c r="W1326" i="1"/>
  <c r="S1327" i="1"/>
  <c r="T1327" i="1"/>
  <c r="W1327" i="1"/>
  <c r="S1328" i="1"/>
  <c r="T1328" i="1"/>
  <c r="W1328" i="1"/>
  <c r="S1329" i="1"/>
  <c r="T1329" i="1"/>
  <c r="W1329" i="1"/>
  <c r="S1330" i="1"/>
  <c r="T1330" i="1"/>
  <c r="W1330" i="1"/>
  <c r="S1331" i="1"/>
  <c r="T1331" i="1"/>
  <c r="W1331" i="1"/>
  <c r="S1332" i="1"/>
  <c r="T1332" i="1"/>
  <c r="W1332" i="1"/>
  <c r="S1333" i="1"/>
  <c r="T1333" i="1"/>
  <c r="W1333" i="1"/>
  <c r="S1334" i="1"/>
  <c r="T1334" i="1"/>
  <c r="W1334" i="1"/>
  <c r="S1335" i="1"/>
  <c r="T1335" i="1"/>
  <c r="W1335" i="1"/>
  <c r="S1336" i="1"/>
  <c r="T1336" i="1"/>
  <c r="W1336" i="1"/>
  <c r="S1337" i="1"/>
  <c r="T1337" i="1"/>
  <c r="W1337" i="1"/>
  <c r="S1338" i="1"/>
  <c r="T1338" i="1"/>
  <c r="W1338" i="1"/>
  <c r="S1339" i="1"/>
  <c r="T1339" i="1"/>
  <c r="W1339" i="1"/>
  <c r="S1340" i="1"/>
  <c r="T1340" i="1"/>
  <c r="W1340" i="1"/>
  <c r="S1341" i="1"/>
  <c r="T1341" i="1"/>
  <c r="W1341" i="1"/>
  <c r="S1342" i="1"/>
  <c r="T1342" i="1"/>
  <c r="W1342" i="1"/>
  <c r="S1343" i="1"/>
  <c r="T1343" i="1"/>
  <c r="W1343" i="1"/>
  <c r="S1344" i="1"/>
  <c r="T1344" i="1"/>
  <c r="W1344" i="1"/>
  <c r="S1345" i="1"/>
  <c r="T1345" i="1"/>
  <c r="W1345" i="1"/>
  <c r="S1346" i="1"/>
  <c r="T1346" i="1"/>
  <c r="W1346" i="1"/>
  <c r="S1347" i="1"/>
  <c r="T1347" i="1"/>
  <c r="W1347" i="1"/>
  <c r="S1348" i="1"/>
  <c r="T1348" i="1"/>
  <c r="W1348" i="1"/>
  <c r="S1349" i="1"/>
  <c r="T1349" i="1"/>
  <c r="W1349" i="1"/>
  <c r="S1350" i="1"/>
  <c r="T1350" i="1"/>
  <c r="W1350" i="1"/>
  <c r="S1351" i="1"/>
  <c r="T1351" i="1"/>
  <c r="W1351" i="1"/>
  <c r="S1352" i="1"/>
  <c r="T1352" i="1"/>
  <c r="W1352" i="1"/>
  <c r="S1353" i="1"/>
  <c r="T1353" i="1"/>
  <c r="W1353" i="1"/>
  <c r="S1354" i="1"/>
  <c r="T1354" i="1"/>
  <c r="W1354" i="1"/>
  <c r="S1355" i="1"/>
  <c r="T1355" i="1"/>
  <c r="W1355" i="1"/>
  <c r="S1356" i="1"/>
  <c r="T1356" i="1"/>
  <c r="W1356" i="1"/>
  <c r="S1357" i="1"/>
  <c r="T1357" i="1"/>
  <c r="W1357" i="1"/>
  <c r="S1358" i="1"/>
  <c r="T1358" i="1"/>
  <c r="W1358" i="1"/>
  <c r="S1359" i="1"/>
  <c r="T1359" i="1"/>
  <c r="W1359" i="1"/>
  <c r="S1360" i="1"/>
  <c r="T1360" i="1"/>
  <c r="W1360" i="1"/>
  <c r="S1361" i="1"/>
  <c r="T1361" i="1"/>
  <c r="W1361" i="1"/>
  <c r="S1362" i="1"/>
  <c r="T1362" i="1"/>
  <c r="W1362" i="1"/>
  <c r="S1363" i="1"/>
  <c r="T1363" i="1"/>
  <c r="W1363" i="1"/>
  <c r="S1364" i="1"/>
  <c r="T1364" i="1"/>
  <c r="W1364" i="1"/>
  <c r="S1365" i="1"/>
  <c r="T1365" i="1"/>
  <c r="W1365" i="1"/>
  <c r="S1366" i="1"/>
  <c r="T1366" i="1"/>
  <c r="W1366" i="1"/>
  <c r="S1367" i="1"/>
  <c r="T1367" i="1"/>
  <c r="W1367" i="1"/>
  <c r="S1368" i="1"/>
  <c r="T1368" i="1"/>
  <c r="W1368" i="1"/>
  <c r="S1369" i="1"/>
  <c r="T1369" i="1"/>
  <c r="W1369" i="1"/>
  <c r="S1370" i="1"/>
  <c r="T1370" i="1"/>
  <c r="W1370" i="1"/>
  <c r="S1371" i="1"/>
  <c r="T1371" i="1"/>
  <c r="W1371" i="1"/>
  <c r="S1372" i="1"/>
  <c r="T1372" i="1"/>
  <c r="W1372" i="1"/>
  <c r="S1373" i="1"/>
  <c r="T1373" i="1"/>
  <c r="W1373" i="1"/>
  <c r="S1374" i="1"/>
  <c r="T1374" i="1"/>
  <c r="W1374" i="1"/>
  <c r="S1375" i="1"/>
  <c r="T1375" i="1"/>
  <c r="W1375" i="1"/>
  <c r="S1376" i="1"/>
  <c r="T1376" i="1"/>
  <c r="W1376" i="1"/>
  <c r="S1377" i="1"/>
  <c r="T1377" i="1"/>
  <c r="W1377" i="1"/>
  <c r="S1378" i="1"/>
  <c r="T1378" i="1"/>
  <c r="W1378" i="1"/>
  <c r="S1379" i="1"/>
  <c r="T1379" i="1"/>
  <c r="W1379" i="1"/>
  <c r="S1380" i="1"/>
  <c r="T1380" i="1"/>
  <c r="W1380" i="1"/>
  <c r="S1381" i="1"/>
  <c r="T1381" i="1"/>
  <c r="W1381" i="1"/>
  <c r="S1382" i="1"/>
  <c r="T1382" i="1"/>
  <c r="W1382" i="1"/>
  <c r="S1383" i="1"/>
  <c r="T1383" i="1"/>
  <c r="W1383" i="1"/>
  <c r="S1384" i="1"/>
  <c r="T1384" i="1"/>
  <c r="W1384" i="1"/>
  <c r="S1385" i="1"/>
  <c r="T1385" i="1"/>
  <c r="W1385" i="1"/>
  <c r="S1386" i="1"/>
  <c r="T1386" i="1"/>
  <c r="W1386" i="1"/>
  <c r="S1387" i="1"/>
  <c r="T1387" i="1"/>
  <c r="W1387" i="1"/>
  <c r="S1388" i="1"/>
  <c r="T1388" i="1"/>
  <c r="W1388" i="1"/>
  <c r="S1389" i="1"/>
  <c r="T1389" i="1"/>
  <c r="W1389" i="1"/>
  <c r="S1390" i="1"/>
  <c r="T1390" i="1"/>
  <c r="W1390" i="1"/>
  <c r="S1391" i="1"/>
  <c r="T1391" i="1"/>
  <c r="W1391" i="1"/>
  <c r="S1392" i="1"/>
  <c r="T1392" i="1"/>
  <c r="W1392" i="1"/>
  <c r="S1393" i="1"/>
  <c r="T1393" i="1"/>
  <c r="W1393" i="1"/>
  <c r="S1394" i="1"/>
  <c r="T1394" i="1"/>
  <c r="W1394" i="1"/>
  <c r="S1395" i="1"/>
  <c r="T1395" i="1"/>
  <c r="W1395" i="1"/>
  <c r="S1396" i="1"/>
  <c r="T1396" i="1"/>
  <c r="W1396" i="1"/>
  <c r="S1397" i="1"/>
  <c r="T1397" i="1"/>
  <c r="W1397" i="1"/>
  <c r="S1398" i="1"/>
  <c r="T1398" i="1"/>
  <c r="W1398" i="1"/>
  <c r="S1399" i="1"/>
  <c r="T1399" i="1"/>
  <c r="W1399" i="1"/>
  <c r="S1400" i="1"/>
  <c r="T1400" i="1"/>
  <c r="W1400" i="1"/>
  <c r="S1401" i="1"/>
  <c r="T1401" i="1"/>
  <c r="W1401" i="1"/>
  <c r="S1402" i="1"/>
  <c r="T1402" i="1"/>
  <c r="W1402" i="1"/>
  <c r="S1403" i="1"/>
  <c r="T1403" i="1"/>
  <c r="W1403" i="1"/>
  <c r="S1404" i="1"/>
  <c r="T1404" i="1"/>
  <c r="W1404" i="1"/>
  <c r="S1405" i="1"/>
  <c r="T1405" i="1"/>
  <c r="W1405" i="1"/>
  <c r="S1406" i="1"/>
  <c r="T1406" i="1"/>
  <c r="W1406" i="1"/>
  <c r="S1407" i="1"/>
  <c r="T1407" i="1"/>
  <c r="W1407" i="1"/>
  <c r="S1408" i="1"/>
  <c r="T1408" i="1"/>
  <c r="W1408" i="1"/>
  <c r="S1409" i="1"/>
  <c r="T1409" i="1"/>
  <c r="W1409" i="1"/>
  <c r="S1410" i="1"/>
  <c r="T1410" i="1"/>
  <c r="W1410" i="1"/>
  <c r="S1411" i="1"/>
  <c r="T1411" i="1"/>
  <c r="W1411" i="1"/>
  <c r="S1412" i="1"/>
  <c r="T1412" i="1"/>
  <c r="W1412" i="1"/>
  <c r="S1413" i="1"/>
  <c r="T1413" i="1"/>
  <c r="W1413" i="1"/>
  <c r="S1414" i="1"/>
  <c r="T1414" i="1"/>
  <c r="W1414" i="1"/>
  <c r="S1415" i="1"/>
  <c r="T1415" i="1"/>
  <c r="W1415" i="1"/>
  <c r="S1416" i="1"/>
  <c r="T1416" i="1"/>
  <c r="W1416" i="1"/>
  <c r="S1417" i="1"/>
  <c r="T1417" i="1"/>
  <c r="W1417" i="1"/>
  <c r="S1418" i="1"/>
  <c r="T1418" i="1"/>
  <c r="W1418" i="1"/>
  <c r="S1419" i="1"/>
  <c r="T1419" i="1"/>
  <c r="W1419" i="1"/>
  <c r="S1420" i="1"/>
  <c r="T1420" i="1"/>
  <c r="W1420" i="1"/>
  <c r="S1421" i="1"/>
  <c r="T1421" i="1"/>
  <c r="W1421" i="1"/>
  <c r="S1422" i="1"/>
  <c r="T1422" i="1"/>
  <c r="W1422" i="1"/>
  <c r="S1423" i="1"/>
  <c r="T1423" i="1"/>
  <c r="W1423" i="1"/>
  <c r="S1424" i="1"/>
  <c r="T1424" i="1"/>
  <c r="W1424" i="1"/>
  <c r="S1425" i="1"/>
  <c r="T1425" i="1"/>
  <c r="W1425" i="1"/>
  <c r="S1426" i="1"/>
  <c r="T1426" i="1"/>
  <c r="W1426" i="1"/>
  <c r="S1427" i="1"/>
  <c r="T1427" i="1"/>
  <c r="W1427" i="1"/>
  <c r="S1428" i="1"/>
  <c r="T1428" i="1"/>
  <c r="W1428" i="1"/>
  <c r="S1429" i="1"/>
  <c r="T1429" i="1"/>
  <c r="W1429" i="1"/>
  <c r="S1430" i="1"/>
  <c r="T1430" i="1"/>
  <c r="W1430" i="1"/>
  <c r="S1431" i="1"/>
  <c r="T1431" i="1"/>
  <c r="W1431" i="1"/>
  <c r="S1432" i="1"/>
  <c r="T1432" i="1"/>
  <c r="W1432" i="1"/>
  <c r="S1433" i="1"/>
  <c r="T1433" i="1"/>
  <c r="W1433" i="1"/>
  <c r="S1434" i="1"/>
  <c r="T1434" i="1"/>
  <c r="W1434" i="1"/>
  <c r="S1435" i="1"/>
  <c r="T1435" i="1"/>
  <c r="W1435" i="1"/>
  <c r="S1436" i="1"/>
  <c r="T1436" i="1"/>
  <c r="W1436" i="1"/>
  <c r="S1437" i="1"/>
  <c r="T1437" i="1"/>
  <c r="W1437" i="1"/>
  <c r="S1438" i="1"/>
  <c r="T1438" i="1"/>
  <c r="W1438" i="1"/>
  <c r="S1439" i="1"/>
  <c r="T1439" i="1"/>
  <c r="W1439" i="1"/>
  <c r="S1440" i="1"/>
  <c r="T1440" i="1"/>
  <c r="W1440" i="1"/>
  <c r="S1441" i="1"/>
  <c r="T1441" i="1"/>
  <c r="W1441" i="1"/>
  <c r="S1442" i="1"/>
  <c r="T1442" i="1"/>
  <c r="W1442" i="1"/>
  <c r="S1443" i="1"/>
  <c r="T1443" i="1"/>
  <c r="W1443" i="1"/>
  <c r="S1444" i="1"/>
  <c r="T1444" i="1"/>
  <c r="W1444" i="1"/>
  <c r="S1445" i="1"/>
  <c r="T1445" i="1"/>
  <c r="W1445" i="1"/>
  <c r="S1446" i="1"/>
  <c r="T1446" i="1"/>
  <c r="W1446" i="1"/>
  <c r="S1447" i="1"/>
  <c r="T1447" i="1"/>
  <c r="W1447" i="1"/>
  <c r="S1448" i="1"/>
  <c r="T1448" i="1"/>
  <c r="W1448" i="1"/>
  <c r="S1449" i="1"/>
  <c r="T1449" i="1"/>
  <c r="W1449" i="1"/>
  <c r="S1450" i="1"/>
  <c r="T1450" i="1"/>
  <c r="W1450" i="1"/>
  <c r="S1451" i="1"/>
  <c r="T1451" i="1"/>
  <c r="W1451" i="1"/>
  <c r="S1452" i="1"/>
  <c r="T1452" i="1"/>
  <c r="W1452" i="1"/>
  <c r="S1453" i="1"/>
  <c r="T1453" i="1"/>
  <c r="W1453" i="1"/>
  <c r="S1454" i="1"/>
  <c r="T1454" i="1"/>
  <c r="W1454" i="1"/>
  <c r="S1455" i="1"/>
  <c r="T1455" i="1"/>
  <c r="W1455" i="1"/>
  <c r="S1456" i="1"/>
  <c r="T1456" i="1"/>
  <c r="W1456" i="1"/>
  <c r="S1457" i="1"/>
  <c r="T1457" i="1"/>
  <c r="W1457" i="1"/>
  <c r="S1458" i="1"/>
  <c r="T1458" i="1"/>
  <c r="W1458" i="1"/>
  <c r="S1459" i="1"/>
  <c r="T1459" i="1"/>
  <c r="W1459" i="1"/>
  <c r="S1460" i="1"/>
  <c r="T1460" i="1"/>
  <c r="W1460" i="1"/>
  <c r="S1461" i="1"/>
  <c r="T1461" i="1"/>
  <c r="W1461" i="1"/>
  <c r="S1462" i="1"/>
  <c r="T1462" i="1"/>
  <c r="W1462" i="1"/>
  <c r="S1463" i="1"/>
  <c r="T1463" i="1"/>
  <c r="W1463" i="1"/>
  <c r="S1464" i="1"/>
  <c r="T1464" i="1"/>
  <c r="W1464" i="1"/>
  <c r="S1465" i="1"/>
  <c r="T1465" i="1"/>
  <c r="W1465" i="1"/>
  <c r="S1466" i="1"/>
  <c r="T1466" i="1"/>
  <c r="W1466" i="1"/>
  <c r="S1467" i="1"/>
  <c r="T1467" i="1"/>
  <c r="W1467" i="1"/>
  <c r="S1468" i="1"/>
  <c r="T1468" i="1"/>
  <c r="W1468" i="1"/>
  <c r="S1469" i="1"/>
  <c r="T1469" i="1"/>
  <c r="W1469" i="1"/>
  <c r="S1470" i="1"/>
  <c r="T1470" i="1"/>
  <c r="W1470" i="1"/>
  <c r="S1471" i="1"/>
  <c r="T1471" i="1"/>
  <c r="W1471" i="1"/>
  <c r="S1472" i="1"/>
  <c r="T1472" i="1"/>
  <c r="W1472" i="1"/>
  <c r="S1473" i="1"/>
  <c r="T1473" i="1"/>
  <c r="W1473" i="1"/>
  <c r="S1474" i="1"/>
  <c r="T1474" i="1"/>
  <c r="W1474" i="1"/>
  <c r="S1475" i="1"/>
  <c r="T1475" i="1"/>
  <c r="W1475" i="1"/>
  <c r="S1476" i="1"/>
  <c r="T1476" i="1"/>
  <c r="W1476" i="1"/>
  <c r="S1477" i="1"/>
  <c r="T1477" i="1"/>
  <c r="W1477" i="1"/>
  <c r="S1478" i="1"/>
  <c r="T1478" i="1"/>
  <c r="W1478" i="1"/>
  <c r="S1479" i="1"/>
  <c r="T1479" i="1"/>
  <c r="W1479" i="1"/>
  <c r="S1480" i="1"/>
  <c r="T1480" i="1"/>
  <c r="W1480" i="1"/>
  <c r="S1481" i="1"/>
  <c r="T1481" i="1"/>
  <c r="W1481" i="1"/>
  <c r="S1482" i="1"/>
  <c r="T1482" i="1"/>
  <c r="W1482" i="1"/>
  <c r="S1483" i="1"/>
  <c r="T1483" i="1"/>
  <c r="W1483" i="1"/>
  <c r="S1484" i="1"/>
  <c r="T1484" i="1"/>
  <c r="W1484" i="1"/>
  <c r="S1485" i="1"/>
  <c r="T1485" i="1"/>
  <c r="W1485" i="1"/>
  <c r="S1486" i="1"/>
  <c r="T1486" i="1"/>
  <c r="W1486" i="1"/>
  <c r="S1487" i="1"/>
  <c r="T1487" i="1"/>
  <c r="W1487" i="1"/>
  <c r="S1488" i="1"/>
  <c r="T1488" i="1"/>
  <c r="W1488" i="1"/>
  <c r="S1489" i="1"/>
  <c r="T1489" i="1"/>
  <c r="W1489" i="1"/>
  <c r="S1490" i="1"/>
  <c r="T1490" i="1"/>
  <c r="W1490" i="1"/>
  <c r="S1491" i="1"/>
  <c r="T1491" i="1"/>
  <c r="W1491" i="1"/>
  <c r="S1492" i="1"/>
  <c r="T1492" i="1"/>
  <c r="W1492" i="1"/>
  <c r="S1493" i="1"/>
  <c r="T1493" i="1"/>
  <c r="W1493" i="1"/>
  <c r="S1494" i="1"/>
  <c r="T1494" i="1"/>
  <c r="W1494" i="1"/>
  <c r="S1495" i="1"/>
  <c r="T1495" i="1"/>
  <c r="W1495" i="1"/>
  <c r="S1496" i="1"/>
  <c r="T1496" i="1"/>
  <c r="W1496" i="1"/>
  <c r="S1497" i="1"/>
  <c r="T1497" i="1"/>
  <c r="W1497" i="1"/>
  <c r="S1498" i="1"/>
  <c r="T1498" i="1"/>
  <c r="W1498" i="1"/>
  <c r="S1499" i="1"/>
  <c r="T1499" i="1"/>
  <c r="W1499" i="1"/>
  <c r="S1500" i="1"/>
  <c r="T1500" i="1"/>
  <c r="W1500" i="1"/>
  <c r="S1501" i="1"/>
  <c r="T1501" i="1"/>
  <c r="W1501" i="1"/>
  <c r="S1502" i="1"/>
  <c r="T1502" i="1"/>
  <c r="W1502" i="1"/>
  <c r="S1503" i="1"/>
  <c r="T1503" i="1"/>
  <c r="W1503" i="1"/>
  <c r="S1504" i="1"/>
  <c r="T1504" i="1"/>
  <c r="W1504" i="1"/>
  <c r="S1505" i="1"/>
  <c r="T1505" i="1"/>
  <c r="W1505" i="1"/>
  <c r="S1506" i="1"/>
  <c r="T1506" i="1"/>
  <c r="W1506" i="1"/>
  <c r="S1507" i="1"/>
  <c r="T1507" i="1"/>
  <c r="W1507" i="1"/>
  <c r="S1508" i="1"/>
  <c r="T1508" i="1"/>
  <c r="W1508" i="1"/>
  <c r="S1509" i="1"/>
  <c r="T1509" i="1"/>
  <c r="W1509" i="1"/>
  <c r="S1510" i="1"/>
  <c r="T1510" i="1"/>
  <c r="W1510" i="1"/>
  <c r="S1511" i="1"/>
  <c r="T1511" i="1"/>
  <c r="W1511" i="1"/>
  <c r="S1512" i="1"/>
  <c r="T1512" i="1"/>
  <c r="W1512" i="1"/>
  <c r="S1513" i="1"/>
  <c r="T1513" i="1"/>
  <c r="W1513" i="1"/>
  <c r="S1514" i="1"/>
  <c r="T1514" i="1"/>
  <c r="W1514" i="1"/>
  <c r="S1515" i="1"/>
  <c r="T1515" i="1"/>
  <c r="W1515" i="1"/>
  <c r="S1516" i="1"/>
  <c r="T1516" i="1"/>
  <c r="W1516" i="1"/>
  <c r="S1517" i="1"/>
  <c r="T1517" i="1"/>
  <c r="W1517" i="1"/>
  <c r="S1518" i="1"/>
  <c r="T1518" i="1"/>
  <c r="W1518" i="1"/>
  <c r="S1519" i="1"/>
  <c r="T1519" i="1"/>
  <c r="W1519" i="1"/>
  <c r="S1520" i="1"/>
  <c r="T1520" i="1"/>
  <c r="W1520" i="1"/>
  <c r="S1521" i="1"/>
  <c r="T1521" i="1"/>
  <c r="W1521" i="1"/>
  <c r="S1522" i="1"/>
  <c r="T1522" i="1"/>
  <c r="W1522" i="1"/>
  <c r="S1523" i="1"/>
  <c r="T1523" i="1"/>
  <c r="W1523" i="1"/>
  <c r="S1524" i="1"/>
  <c r="T1524" i="1"/>
  <c r="W1524" i="1"/>
  <c r="S1525" i="1"/>
  <c r="T1525" i="1"/>
  <c r="W1525" i="1"/>
  <c r="S1526" i="1"/>
  <c r="T1526" i="1"/>
  <c r="W1526" i="1"/>
  <c r="S1527" i="1"/>
  <c r="T1527" i="1"/>
  <c r="W1527" i="1"/>
  <c r="S1528" i="1"/>
  <c r="T1528" i="1"/>
  <c r="W1528" i="1"/>
  <c r="S1529" i="1"/>
  <c r="T1529" i="1"/>
  <c r="W1529" i="1"/>
  <c r="S1530" i="1"/>
  <c r="T1530" i="1"/>
  <c r="W1530" i="1"/>
  <c r="S1531" i="1"/>
  <c r="T1531" i="1"/>
  <c r="W1531" i="1"/>
  <c r="S1532" i="1"/>
  <c r="T1532" i="1"/>
  <c r="W1532" i="1"/>
  <c r="S1533" i="1"/>
  <c r="T1533" i="1"/>
  <c r="W1533" i="1"/>
  <c r="S1534" i="1"/>
  <c r="T1534" i="1"/>
  <c r="W1534" i="1"/>
  <c r="S1535" i="1"/>
  <c r="T1535" i="1"/>
  <c r="W1535" i="1"/>
  <c r="S1536" i="1"/>
  <c r="T1536" i="1"/>
  <c r="W1536" i="1"/>
  <c r="S1537" i="1"/>
  <c r="T1537" i="1"/>
  <c r="W1537" i="1"/>
  <c r="S1538" i="1"/>
  <c r="T1538" i="1"/>
  <c r="W1538" i="1"/>
  <c r="S1539" i="1"/>
  <c r="T1539" i="1"/>
  <c r="W1539" i="1"/>
  <c r="S1540" i="1"/>
  <c r="T1540" i="1"/>
  <c r="W1540" i="1"/>
  <c r="S1541" i="1"/>
  <c r="T1541" i="1"/>
  <c r="W1541" i="1"/>
  <c r="S1542" i="1"/>
  <c r="T1542" i="1"/>
  <c r="W1542" i="1"/>
  <c r="S1543" i="1"/>
  <c r="T1543" i="1"/>
  <c r="W1543" i="1"/>
  <c r="S1544" i="1"/>
  <c r="T1544" i="1"/>
  <c r="W1544" i="1"/>
  <c r="S1545" i="1"/>
  <c r="T1545" i="1"/>
  <c r="W1545" i="1"/>
  <c r="S1546" i="1"/>
  <c r="T1546" i="1"/>
  <c r="W1546" i="1"/>
  <c r="S1547" i="1"/>
  <c r="T1547" i="1"/>
  <c r="W1547" i="1"/>
  <c r="S1548" i="1"/>
  <c r="T1548" i="1"/>
  <c r="W1548" i="1"/>
  <c r="S1549" i="1"/>
  <c r="T1549" i="1"/>
  <c r="W1549" i="1"/>
  <c r="S1550" i="1"/>
  <c r="T1550" i="1"/>
  <c r="W1550" i="1"/>
  <c r="S1551" i="1"/>
  <c r="T1551" i="1"/>
  <c r="W1551" i="1"/>
  <c r="S1552" i="1"/>
  <c r="T1552" i="1"/>
  <c r="W1552" i="1"/>
  <c r="S1553" i="1"/>
  <c r="T1553" i="1"/>
  <c r="W1553" i="1"/>
  <c r="S1554" i="1"/>
  <c r="T1554" i="1"/>
  <c r="W1554" i="1"/>
  <c r="S1555" i="1"/>
  <c r="T1555" i="1"/>
  <c r="W1555" i="1"/>
  <c r="S1556" i="1"/>
  <c r="T1556" i="1"/>
  <c r="W1556" i="1"/>
  <c r="S1557" i="1"/>
  <c r="T1557" i="1"/>
  <c r="W1557" i="1"/>
  <c r="S1558" i="1"/>
  <c r="T1558" i="1"/>
  <c r="W1558" i="1"/>
  <c r="S1559" i="1"/>
  <c r="T1559" i="1"/>
  <c r="W1559" i="1"/>
  <c r="S1560" i="1"/>
  <c r="T1560" i="1"/>
  <c r="W1560" i="1"/>
  <c r="S1561" i="1"/>
  <c r="T1561" i="1"/>
  <c r="W1561" i="1"/>
  <c r="S1562" i="1"/>
  <c r="T1562" i="1"/>
  <c r="W1562" i="1"/>
  <c r="S1563" i="1"/>
  <c r="T1563" i="1"/>
  <c r="W1563" i="1"/>
  <c r="S1564" i="1"/>
  <c r="T1564" i="1"/>
  <c r="W1564" i="1"/>
  <c r="S1565" i="1"/>
  <c r="T1565" i="1"/>
  <c r="W1565" i="1"/>
  <c r="S1566" i="1"/>
  <c r="T1566" i="1"/>
  <c r="W1566" i="1"/>
  <c r="S1567" i="1"/>
  <c r="T1567" i="1"/>
  <c r="W1567" i="1"/>
  <c r="S1568" i="1"/>
  <c r="T1568" i="1"/>
  <c r="W1568" i="1"/>
  <c r="S1569" i="1"/>
  <c r="T1569" i="1"/>
  <c r="W1569" i="1"/>
  <c r="S1570" i="1"/>
  <c r="T1570" i="1"/>
  <c r="W1570" i="1"/>
  <c r="S1571" i="1"/>
  <c r="T1571" i="1"/>
  <c r="W1571" i="1"/>
  <c r="S1572" i="1"/>
  <c r="T1572" i="1"/>
  <c r="W1572" i="1"/>
  <c r="S1573" i="1"/>
  <c r="T1573" i="1"/>
  <c r="W1573" i="1"/>
  <c r="S1574" i="1"/>
  <c r="T1574" i="1"/>
  <c r="W1574" i="1"/>
  <c r="S1575" i="1"/>
  <c r="T1575" i="1"/>
  <c r="W1575" i="1"/>
  <c r="S1576" i="1"/>
  <c r="T1576" i="1"/>
  <c r="W1576" i="1"/>
  <c r="S1577" i="1"/>
  <c r="T1577" i="1"/>
  <c r="W1577" i="1"/>
  <c r="S1578" i="1"/>
  <c r="T1578" i="1"/>
  <c r="W1578" i="1"/>
  <c r="S1579" i="1"/>
  <c r="T1579" i="1"/>
  <c r="W1579" i="1"/>
  <c r="S1580" i="1"/>
  <c r="T1580" i="1"/>
  <c r="W1580" i="1"/>
  <c r="S1581" i="1"/>
  <c r="T1581" i="1"/>
  <c r="W1581" i="1"/>
  <c r="S1582" i="1"/>
  <c r="T1582" i="1"/>
  <c r="W1582" i="1"/>
  <c r="S1583" i="1"/>
  <c r="T1583" i="1"/>
  <c r="W1583" i="1"/>
  <c r="S1584" i="1"/>
  <c r="T1584" i="1"/>
  <c r="W1584" i="1"/>
  <c r="S1585" i="1"/>
  <c r="T1585" i="1"/>
  <c r="W1585" i="1"/>
  <c r="S1586" i="1"/>
  <c r="T1586" i="1"/>
  <c r="W1586" i="1"/>
  <c r="S1587" i="1"/>
  <c r="T1587" i="1"/>
  <c r="W1587" i="1"/>
  <c r="S1588" i="1"/>
  <c r="T1588" i="1"/>
  <c r="W1588" i="1"/>
  <c r="S1589" i="1"/>
  <c r="T1589" i="1"/>
  <c r="W1589" i="1"/>
  <c r="S1590" i="1"/>
  <c r="T1590" i="1"/>
  <c r="W1590" i="1"/>
  <c r="S1591" i="1"/>
  <c r="T1591" i="1"/>
  <c r="W1591" i="1"/>
  <c r="S1592" i="1"/>
  <c r="T1592" i="1"/>
  <c r="W1592" i="1"/>
  <c r="S1593" i="1"/>
  <c r="T1593" i="1"/>
  <c r="W1593" i="1"/>
  <c r="S1594" i="1"/>
  <c r="T1594" i="1"/>
  <c r="W1594" i="1"/>
  <c r="S1595" i="1"/>
  <c r="T1595" i="1"/>
  <c r="W1595" i="1"/>
  <c r="S1596" i="1"/>
  <c r="T1596" i="1"/>
  <c r="W1596" i="1"/>
  <c r="S1597" i="1"/>
  <c r="T1597" i="1"/>
  <c r="W1597" i="1"/>
  <c r="S1598" i="1"/>
  <c r="T1598" i="1"/>
  <c r="W1598" i="1"/>
  <c r="S1599" i="1"/>
  <c r="T1599" i="1"/>
  <c r="W1599" i="1"/>
  <c r="S1600" i="1"/>
  <c r="T1600" i="1"/>
  <c r="W1600" i="1"/>
  <c r="S1601" i="1"/>
  <c r="T1601" i="1"/>
  <c r="W1601" i="1"/>
  <c r="S1602" i="1"/>
  <c r="T1602" i="1"/>
  <c r="W1602" i="1"/>
  <c r="S1603" i="1"/>
  <c r="T1603" i="1"/>
  <c r="W1603" i="1"/>
  <c r="S1604" i="1"/>
  <c r="T1604" i="1"/>
  <c r="W1604" i="1"/>
  <c r="S1605" i="1"/>
  <c r="T1605" i="1"/>
  <c r="W1605" i="1"/>
  <c r="S1606" i="1"/>
  <c r="T1606" i="1"/>
  <c r="W1606" i="1"/>
  <c r="S1607" i="1"/>
  <c r="T1607" i="1"/>
  <c r="W1607" i="1"/>
  <c r="S1608" i="1"/>
  <c r="T1608" i="1"/>
  <c r="W1608" i="1"/>
  <c r="S1609" i="1"/>
  <c r="T1609" i="1"/>
  <c r="W1609" i="1"/>
  <c r="S1610" i="1"/>
  <c r="T1610" i="1"/>
  <c r="W1610" i="1"/>
  <c r="S1611" i="1"/>
  <c r="T1611" i="1"/>
  <c r="W1611" i="1"/>
  <c r="S1612" i="1"/>
  <c r="T1612" i="1"/>
  <c r="W1612" i="1"/>
  <c r="S1613" i="1"/>
  <c r="T1613" i="1"/>
  <c r="W1613" i="1"/>
  <c r="S1614" i="1"/>
  <c r="T1614" i="1"/>
  <c r="W1614" i="1"/>
  <c r="S1615" i="1"/>
  <c r="T1615" i="1"/>
  <c r="W1615" i="1"/>
  <c r="S1616" i="1"/>
  <c r="T1616" i="1"/>
  <c r="W1616" i="1"/>
  <c r="S1617" i="1"/>
  <c r="T1617" i="1"/>
  <c r="W1617" i="1"/>
  <c r="S1618" i="1"/>
  <c r="T1618" i="1"/>
  <c r="W1618" i="1"/>
  <c r="S1619" i="1"/>
  <c r="T1619" i="1"/>
  <c r="W1619" i="1"/>
  <c r="S1620" i="1"/>
  <c r="T1620" i="1"/>
  <c r="W1620" i="1"/>
  <c r="S1621" i="1"/>
  <c r="T1621" i="1"/>
  <c r="W1621" i="1"/>
  <c r="S1622" i="1"/>
  <c r="T1622" i="1"/>
  <c r="W1622" i="1"/>
  <c r="S1623" i="1"/>
  <c r="T1623" i="1"/>
  <c r="W1623" i="1"/>
  <c r="S1624" i="1"/>
  <c r="T1624" i="1"/>
  <c r="W1624" i="1"/>
  <c r="S1625" i="1"/>
  <c r="T1625" i="1"/>
  <c r="W1625" i="1"/>
  <c r="S1626" i="1"/>
  <c r="T1626" i="1"/>
  <c r="W1626" i="1"/>
  <c r="S1627" i="1"/>
  <c r="T1627" i="1"/>
  <c r="W1627" i="1"/>
  <c r="S1628" i="1"/>
  <c r="T1628" i="1"/>
  <c r="W1628" i="1"/>
  <c r="S1629" i="1"/>
  <c r="T1629" i="1"/>
  <c r="W1629" i="1"/>
  <c r="S1630" i="1"/>
  <c r="T1630" i="1"/>
  <c r="W1630" i="1"/>
  <c r="S1631" i="1"/>
  <c r="T1631" i="1"/>
  <c r="W1631" i="1"/>
  <c r="S1632" i="1"/>
  <c r="T1632" i="1"/>
  <c r="W1632" i="1"/>
  <c r="S1633" i="1"/>
  <c r="T1633" i="1"/>
  <c r="W1633" i="1"/>
  <c r="S1634" i="1"/>
  <c r="T1634" i="1"/>
  <c r="W1634" i="1"/>
  <c r="S1635" i="1"/>
  <c r="T1635" i="1"/>
  <c r="W1635" i="1"/>
  <c r="S1636" i="1"/>
  <c r="T1636" i="1"/>
  <c r="W1636" i="1"/>
  <c r="S1637" i="1"/>
  <c r="T1637" i="1"/>
  <c r="W1637" i="1"/>
  <c r="S1638" i="1"/>
  <c r="T1638" i="1"/>
  <c r="W1638" i="1"/>
  <c r="S1639" i="1"/>
  <c r="T1639" i="1"/>
  <c r="W1639" i="1"/>
  <c r="S1640" i="1"/>
  <c r="T1640" i="1"/>
  <c r="W1640" i="1"/>
  <c r="S1641" i="1"/>
  <c r="T1641" i="1"/>
  <c r="W1641" i="1"/>
  <c r="S1642" i="1"/>
  <c r="T1642" i="1"/>
  <c r="W1642" i="1"/>
  <c r="S1643" i="1"/>
  <c r="T1643" i="1"/>
  <c r="W1643" i="1"/>
  <c r="S1644" i="1"/>
  <c r="T1644" i="1"/>
  <c r="W1644" i="1"/>
  <c r="S1645" i="1"/>
  <c r="T1645" i="1"/>
  <c r="W1645" i="1"/>
  <c r="S1646" i="1"/>
  <c r="T1646" i="1"/>
  <c r="W1646" i="1"/>
  <c r="S1647" i="1"/>
  <c r="T1647" i="1"/>
  <c r="W1647" i="1"/>
  <c r="S1648" i="1"/>
  <c r="T1648" i="1"/>
  <c r="W1648" i="1"/>
  <c r="S1649" i="1"/>
  <c r="T1649" i="1"/>
  <c r="W1649" i="1"/>
  <c r="S1650" i="1"/>
  <c r="T1650" i="1"/>
  <c r="W1650" i="1"/>
  <c r="S1651" i="1"/>
  <c r="T1651" i="1"/>
  <c r="W1651" i="1"/>
  <c r="S1652" i="1"/>
  <c r="T1652" i="1"/>
  <c r="W1652" i="1"/>
  <c r="S1653" i="1"/>
  <c r="T1653" i="1"/>
  <c r="W1653" i="1"/>
  <c r="S1654" i="1"/>
  <c r="T1654" i="1"/>
  <c r="W1654" i="1"/>
  <c r="S1655" i="1"/>
  <c r="T1655" i="1"/>
  <c r="W1655" i="1"/>
  <c r="S1656" i="1"/>
  <c r="T1656" i="1"/>
  <c r="W1656" i="1"/>
  <c r="S1657" i="1"/>
  <c r="T1657" i="1"/>
  <c r="W1657" i="1"/>
  <c r="S1658" i="1"/>
  <c r="T1658" i="1"/>
  <c r="W1658" i="1"/>
  <c r="S1659" i="1"/>
  <c r="T1659" i="1"/>
  <c r="W1659" i="1"/>
  <c r="S1660" i="1"/>
  <c r="T1660" i="1"/>
  <c r="W1660" i="1"/>
  <c r="S1661" i="1"/>
  <c r="T1661" i="1"/>
  <c r="W1661" i="1"/>
  <c r="S1662" i="1"/>
  <c r="T1662" i="1"/>
  <c r="W1662" i="1"/>
  <c r="S1663" i="1"/>
  <c r="T1663" i="1"/>
  <c r="W1663" i="1"/>
  <c r="S1664" i="1"/>
  <c r="T1664" i="1"/>
  <c r="W1664" i="1"/>
  <c r="S1665" i="1"/>
  <c r="T1665" i="1"/>
  <c r="W1665" i="1"/>
  <c r="S1666" i="1"/>
  <c r="T1666" i="1"/>
  <c r="W1666" i="1"/>
  <c r="S1667" i="1"/>
  <c r="T1667" i="1"/>
  <c r="W1667" i="1"/>
  <c r="S1668" i="1"/>
  <c r="T1668" i="1"/>
  <c r="W1668" i="1"/>
  <c r="S1669" i="1"/>
  <c r="T1669" i="1"/>
  <c r="W1669" i="1"/>
  <c r="S1670" i="1"/>
  <c r="T1670" i="1"/>
  <c r="W1670" i="1"/>
  <c r="S1671" i="1"/>
  <c r="T1671" i="1"/>
  <c r="W1671" i="1"/>
  <c r="S1672" i="1"/>
  <c r="T1672" i="1"/>
  <c r="W1672" i="1"/>
  <c r="S1673" i="1"/>
  <c r="T1673" i="1"/>
  <c r="W1673" i="1"/>
  <c r="S1674" i="1"/>
  <c r="T1674" i="1"/>
  <c r="W1674" i="1"/>
  <c r="S1675" i="1"/>
  <c r="T1675" i="1"/>
  <c r="W1675" i="1"/>
  <c r="S1676" i="1"/>
  <c r="T1676" i="1"/>
  <c r="W1676" i="1"/>
  <c r="S1677" i="1"/>
  <c r="T1677" i="1"/>
  <c r="W1677" i="1"/>
  <c r="S1678" i="1"/>
  <c r="T1678" i="1"/>
  <c r="W1678" i="1"/>
  <c r="S1679" i="1"/>
  <c r="T1679" i="1"/>
  <c r="W1679" i="1"/>
  <c r="S1680" i="1"/>
  <c r="T1680" i="1"/>
  <c r="W1680" i="1"/>
  <c r="S1681" i="1"/>
  <c r="T1681" i="1"/>
  <c r="W1681" i="1"/>
  <c r="S1682" i="1"/>
  <c r="T1682" i="1"/>
  <c r="W1682" i="1"/>
  <c r="S1683" i="1"/>
  <c r="T1683" i="1"/>
  <c r="W1683" i="1"/>
  <c r="S1684" i="1"/>
  <c r="T1684" i="1"/>
  <c r="W1684" i="1"/>
  <c r="S1685" i="1"/>
  <c r="T1685" i="1"/>
  <c r="W1685" i="1"/>
  <c r="S1686" i="1"/>
  <c r="T1686" i="1"/>
  <c r="W1686" i="1"/>
  <c r="S1687" i="1"/>
  <c r="T1687" i="1"/>
  <c r="W1687" i="1"/>
  <c r="S1688" i="1"/>
  <c r="T1688" i="1"/>
  <c r="W1688" i="1"/>
  <c r="S1689" i="1"/>
  <c r="T1689" i="1"/>
  <c r="W1689" i="1"/>
  <c r="S1690" i="1"/>
  <c r="T1690" i="1"/>
  <c r="W1690" i="1"/>
  <c r="S1691" i="1"/>
  <c r="T1691" i="1"/>
  <c r="W1691" i="1"/>
  <c r="S1692" i="1"/>
  <c r="T1692" i="1"/>
  <c r="W1692" i="1"/>
  <c r="S1693" i="1"/>
  <c r="T1693" i="1"/>
  <c r="W1693" i="1"/>
  <c r="S1694" i="1"/>
  <c r="T1694" i="1"/>
  <c r="W1694" i="1"/>
  <c r="S1695" i="1"/>
  <c r="T1695" i="1"/>
  <c r="W1695" i="1"/>
  <c r="S1696" i="1"/>
  <c r="T1696" i="1"/>
  <c r="W1696" i="1"/>
  <c r="S1697" i="1"/>
  <c r="T1697" i="1"/>
  <c r="W1697" i="1"/>
  <c r="S1698" i="1"/>
  <c r="T1698" i="1"/>
  <c r="W1698" i="1"/>
  <c r="S1699" i="1"/>
  <c r="T1699" i="1"/>
  <c r="W1699" i="1"/>
  <c r="S1700" i="1"/>
  <c r="T1700" i="1"/>
  <c r="W1700" i="1"/>
  <c r="S1701" i="1"/>
  <c r="T1701" i="1"/>
  <c r="W1701" i="1"/>
  <c r="S1702" i="1"/>
  <c r="T1702" i="1"/>
  <c r="W1702" i="1"/>
  <c r="S1703" i="1"/>
  <c r="T1703" i="1"/>
  <c r="W1703" i="1"/>
  <c r="S1704" i="1"/>
  <c r="T1704" i="1"/>
  <c r="W1704" i="1"/>
  <c r="S1705" i="1"/>
  <c r="T1705" i="1"/>
  <c r="W1705" i="1"/>
  <c r="S1706" i="1"/>
  <c r="T1706" i="1"/>
  <c r="W1706" i="1"/>
  <c r="S1707" i="1"/>
  <c r="T1707" i="1"/>
  <c r="W1707" i="1"/>
  <c r="S1708" i="1"/>
  <c r="T1708" i="1"/>
  <c r="W1708" i="1"/>
  <c r="S1709" i="1"/>
  <c r="T1709" i="1"/>
  <c r="W1709" i="1"/>
  <c r="S1710" i="1"/>
  <c r="T1710" i="1"/>
  <c r="W1710" i="1"/>
  <c r="S1711" i="1"/>
  <c r="T1711" i="1"/>
  <c r="W1711" i="1"/>
  <c r="S1712" i="1"/>
  <c r="T1712" i="1"/>
  <c r="W1712" i="1"/>
  <c r="S1713" i="1"/>
  <c r="T1713" i="1"/>
  <c r="W1713" i="1"/>
  <c r="S1714" i="1"/>
  <c r="T1714" i="1"/>
  <c r="W1714" i="1"/>
  <c r="S1715" i="1"/>
  <c r="T1715" i="1"/>
  <c r="W1715" i="1"/>
  <c r="S1716" i="1"/>
  <c r="T1716" i="1"/>
  <c r="W1716" i="1"/>
  <c r="S1717" i="1"/>
  <c r="T1717" i="1"/>
  <c r="W1717" i="1"/>
  <c r="S1718" i="1"/>
  <c r="T1718" i="1"/>
  <c r="W1718" i="1"/>
  <c r="S1719" i="1"/>
  <c r="T1719" i="1"/>
  <c r="W1719" i="1"/>
  <c r="S1720" i="1"/>
  <c r="T1720" i="1"/>
  <c r="W1720" i="1"/>
  <c r="S1721" i="1"/>
  <c r="T1721" i="1"/>
  <c r="W1721" i="1"/>
  <c r="S1722" i="1"/>
  <c r="T1722" i="1"/>
  <c r="W1722" i="1"/>
  <c r="S1723" i="1"/>
  <c r="T1723" i="1"/>
  <c r="W1723" i="1"/>
  <c r="S1724" i="1"/>
  <c r="T1724" i="1"/>
  <c r="W1724" i="1"/>
  <c r="S1725" i="1"/>
  <c r="T1725" i="1"/>
  <c r="W1725" i="1"/>
  <c r="S1726" i="1"/>
  <c r="T1726" i="1"/>
  <c r="W1726" i="1"/>
  <c r="S1727" i="1"/>
  <c r="T1727" i="1"/>
  <c r="W1727" i="1"/>
  <c r="S1728" i="1"/>
  <c r="T1728" i="1"/>
  <c r="W1728" i="1"/>
  <c r="S1729" i="1"/>
  <c r="T1729" i="1"/>
  <c r="W1729" i="1"/>
  <c r="S1730" i="1"/>
  <c r="T1730" i="1"/>
  <c r="W1730" i="1"/>
  <c r="S1731" i="1"/>
  <c r="T1731" i="1"/>
  <c r="W1731" i="1"/>
  <c r="S1732" i="1"/>
  <c r="T1732" i="1"/>
  <c r="W1732" i="1"/>
  <c r="S1733" i="1"/>
  <c r="T1733" i="1"/>
  <c r="W1733" i="1"/>
  <c r="S1734" i="1"/>
  <c r="T1734" i="1"/>
  <c r="W1734" i="1"/>
  <c r="S1735" i="1"/>
  <c r="T1735" i="1"/>
  <c r="W1735" i="1"/>
  <c r="S1736" i="1"/>
  <c r="T1736" i="1"/>
  <c r="W1736" i="1"/>
  <c r="S1737" i="1"/>
  <c r="T1737" i="1"/>
  <c r="W1737" i="1"/>
  <c r="S1738" i="1"/>
  <c r="T1738" i="1"/>
  <c r="W1738" i="1"/>
  <c r="S1739" i="1"/>
  <c r="T1739" i="1"/>
  <c r="W1739" i="1"/>
  <c r="S1740" i="1"/>
  <c r="T1740" i="1"/>
  <c r="W1740" i="1"/>
  <c r="S1741" i="1"/>
  <c r="T1741" i="1"/>
  <c r="W1741" i="1"/>
  <c r="S1742" i="1"/>
  <c r="T1742" i="1"/>
  <c r="W1742" i="1"/>
  <c r="S1743" i="1"/>
  <c r="T1743" i="1"/>
  <c r="W1743" i="1"/>
  <c r="S1744" i="1"/>
  <c r="T1744" i="1"/>
  <c r="W1744" i="1"/>
  <c r="S1745" i="1"/>
  <c r="T1745" i="1"/>
  <c r="W1745" i="1"/>
  <c r="S1746" i="1"/>
  <c r="T1746" i="1"/>
  <c r="W1746" i="1"/>
  <c r="S1747" i="1"/>
  <c r="T1747" i="1"/>
  <c r="W1747" i="1"/>
  <c r="S1748" i="1"/>
  <c r="T1748" i="1"/>
  <c r="W1748" i="1"/>
  <c r="S1749" i="1"/>
  <c r="T1749" i="1"/>
  <c r="W1749" i="1"/>
  <c r="S1750" i="1"/>
  <c r="T1750" i="1"/>
  <c r="W1750" i="1"/>
  <c r="S1751" i="1"/>
  <c r="T1751" i="1"/>
  <c r="W1751" i="1"/>
  <c r="S1752" i="1"/>
  <c r="T1752" i="1"/>
  <c r="W1752" i="1"/>
  <c r="S1753" i="1"/>
  <c r="T1753" i="1"/>
  <c r="W1753" i="1"/>
  <c r="S1754" i="1"/>
  <c r="T1754" i="1"/>
  <c r="W1754" i="1"/>
  <c r="S1755" i="1"/>
  <c r="T1755" i="1"/>
  <c r="W1755" i="1"/>
  <c r="S1756" i="1"/>
  <c r="T1756" i="1"/>
  <c r="W1756" i="1"/>
  <c r="S1757" i="1"/>
  <c r="T1757" i="1"/>
  <c r="W1757" i="1"/>
  <c r="S1758" i="1"/>
  <c r="T1758" i="1"/>
  <c r="W1758" i="1"/>
  <c r="S1759" i="1"/>
  <c r="T1759" i="1"/>
  <c r="W1759" i="1"/>
  <c r="S1760" i="1"/>
  <c r="T1760" i="1"/>
  <c r="W1760" i="1"/>
  <c r="S1761" i="1"/>
  <c r="T1761" i="1"/>
  <c r="W1761" i="1"/>
  <c r="S1762" i="1"/>
  <c r="T1762" i="1"/>
  <c r="W1762" i="1"/>
  <c r="S1763" i="1"/>
  <c r="T1763" i="1"/>
  <c r="W1763" i="1"/>
  <c r="S1764" i="1"/>
  <c r="T1764" i="1"/>
  <c r="W1764" i="1"/>
  <c r="S1765" i="1"/>
  <c r="T1765" i="1"/>
  <c r="W1765" i="1"/>
  <c r="S1766" i="1"/>
  <c r="T1766" i="1"/>
  <c r="W1766" i="1"/>
  <c r="S1767" i="1"/>
  <c r="T1767" i="1"/>
  <c r="W1767" i="1"/>
  <c r="S1768" i="1"/>
  <c r="T1768" i="1"/>
  <c r="W1768" i="1"/>
  <c r="S1769" i="1"/>
  <c r="T1769" i="1"/>
  <c r="W1769" i="1"/>
  <c r="S1770" i="1"/>
  <c r="T1770" i="1"/>
  <c r="W1770" i="1"/>
  <c r="S1771" i="1"/>
  <c r="T1771" i="1"/>
  <c r="W1771" i="1"/>
  <c r="S1772" i="1"/>
  <c r="T1772" i="1"/>
  <c r="W1772" i="1"/>
  <c r="S1773" i="1"/>
  <c r="T1773" i="1"/>
  <c r="W1773" i="1"/>
  <c r="S1774" i="1"/>
  <c r="T1774" i="1"/>
  <c r="W1774" i="1"/>
  <c r="S1775" i="1"/>
  <c r="T1775" i="1"/>
  <c r="W1775" i="1"/>
  <c r="S1776" i="1"/>
  <c r="T1776" i="1"/>
  <c r="W1776" i="1"/>
  <c r="S1777" i="1"/>
  <c r="T1777" i="1"/>
  <c r="W1777" i="1"/>
  <c r="S1778" i="1"/>
  <c r="T1778" i="1"/>
  <c r="W1778" i="1"/>
  <c r="S1779" i="1"/>
  <c r="T1779" i="1"/>
  <c r="W1779" i="1"/>
  <c r="S1780" i="1"/>
  <c r="T1780" i="1"/>
  <c r="W1780" i="1"/>
  <c r="S1781" i="1"/>
  <c r="T1781" i="1"/>
  <c r="W1781" i="1"/>
  <c r="S1782" i="1"/>
  <c r="T1782" i="1"/>
  <c r="W1782" i="1"/>
  <c r="S1783" i="1"/>
  <c r="T1783" i="1"/>
  <c r="W1783" i="1"/>
  <c r="S1784" i="1"/>
  <c r="T1784" i="1"/>
  <c r="W1784" i="1"/>
  <c r="S1785" i="1"/>
  <c r="T1785" i="1"/>
  <c r="W1785" i="1"/>
  <c r="S1786" i="1"/>
  <c r="T1786" i="1"/>
  <c r="W1786" i="1"/>
  <c r="S1787" i="1"/>
  <c r="T1787" i="1"/>
  <c r="W1787" i="1"/>
  <c r="S1788" i="1"/>
  <c r="T1788" i="1"/>
  <c r="W1788" i="1"/>
  <c r="S1789" i="1"/>
  <c r="T1789" i="1"/>
  <c r="W1789" i="1"/>
  <c r="S1790" i="1"/>
  <c r="T1790" i="1"/>
  <c r="W1790" i="1"/>
  <c r="S1791" i="1"/>
  <c r="T1791" i="1"/>
  <c r="W1791" i="1"/>
  <c r="S1792" i="1"/>
  <c r="T1792" i="1"/>
  <c r="W1792" i="1"/>
  <c r="S1793" i="1"/>
  <c r="T1793" i="1"/>
  <c r="W1793" i="1"/>
  <c r="S1794" i="1"/>
  <c r="T1794" i="1"/>
  <c r="W1794" i="1"/>
  <c r="S1795" i="1"/>
  <c r="T1795" i="1"/>
  <c r="W1795" i="1"/>
  <c r="S1796" i="1"/>
  <c r="T1796" i="1"/>
  <c r="W1796" i="1"/>
  <c r="S1797" i="1"/>
  <c r="T1797" i="1"/>
  <c r="W1797" i="1"/>
  <c r="S1798" i="1"/>
  <c r="T1798" i="1"/>
  <c r="W1798" i="1"/>
  <c r="S1799" i="1"/>
  <c r="T1799" i="1"/>
  <c r="W1799" i="1"/>
  <c r="S1800" i="1"/>
  <c r="T1800" i="1"/>
  <c r="W1800" i="1"/>
  <c r="S1801" i="1"/>
  <c r="T1801" i="1"/>
  <c r="W1801" i="1"/>
  <c r="S1802" i="1"/>
  <c r="T1802" i="1"/>
  <c r="W1802" i="1"/>
  <c r="S1803" i="1"/>
  <c r="T1803" i="1"/>
  <c r="W1803" i="1"/>
  <c r="S1804" i="1"/>
  <c r="T1804" i="1"/>
  <c r="W1804" i="1"/>
  <c r="S1805" i="1"/>
  <c r="T1805" i="1"/>
  <c r="W1805" i="1"/>
  <c r="S1806" i="1"/>
  <c r="T1806" i="1"/>
  <c r="W1806" i="1"/>
  <c r="S1807" i="1"/>
  <c r="T1807" i="1"/>
  <c r="W1807" i="1"/>
  <c r="S1808" i="1"/>
  <c r="T1808" i="1"/>
  <c r="W1808" i="1"/>
  <c r="S1809" i="1"/>
  <c r="T1809" i="1"/>
  <c r="W1809" i="1"/>
  <c r="S1810" i="1"/>
  <c r="T1810" i="1"/>
  <c r="W1810" i="1"/>
  <c r="S1811" i="1"/>
  <c r="T1811" i="1"/>
  <c r="W1811" i="1"/>
  <c r="S1812" i="1"/>
  <c r="T1812" i="1"/>
  <c r="W1812" i="1"/>
  <c r="S1813" i="1"/>
  <c r="T1813" i="1"/>
  <c r="W1813" i="1"/>
  <c r="S1814" i="1"/>
  <c r="T1814" i="1"/>
  <c r="W1814" i="1"/>
  <c r="S1815" i="1"/>
  <c r="T1815" i="1"/>
  <c r="W1815" i="1"/>
  <c r="S1816" i="1"/>
  <c r="T1816" i="1"/>
  <c r="W1816" i="1"/>
  <c r="S1817" i="1"/>
  <c r="T1817" i="1"/>
  <c r="W1817" i="1"/>
  <c r="S1818" i="1"/>
  <c r="T1818" i="1"/>
  <c r="W1818" i="1"/>
  <c r="S1819" i="1"/>
  <c r="T1819" i="1"/>
  <c r="W1819" i="1"/>
  <c r="S1820" i="1"/>
  <c r="T1820" i="1"/>
  <c r="W1820" i="1"/>
  <c r="S1821" i="1"/>
  <c r="T1821" i="1"/>
  <c r="W1821" i="1"/>
  <c r="S1822" i="1"/>
  <c r="T1822" i="1"/>
  <c r="W1822" i="1"/>
  <c r="S1823" i="1"/>
  <c r="T1823" i="1"/>
  <c r="W1823" i="1"/>
  <c r="S1824" i="1"/>
  <c r="T1824" i="1"/>
  <c r="W1824" i="1"/>
  <c r="S1825" i="1"/>
  <c r="T1825" i="1"/>
  <c r="W1825" i="1"/>
  <c r="S1826" i="1"/>
  <c r="T1826" i="1"/>
  <c r="W1826" i="1"/>
  <c r="S1827" i="1"/>
  <c r="T1827" i="1"/>
  <c r="W1827" i="1"/>
  <c r="S1828" i="1"/>
  <c r="T1828" i="1"/>
  <c r="W1828" i="1"/>
  <c r="S1829" i="1"/>
  <c r="T1829" i="1"/>
  <c r="W1829" i="1"/>
  <c r="S1830" i="1"/>
  <c r="T1830" i="1"/>
  <c r="W1830" i="1"/>
  <c r="S1831" i="1"/>
  <c r="T1831" i="1"/>
  <c r="W1831" i="1"/>
  <c r="S1832" i="1"/>
  <c r="T1832" i="1"/>
  <c r="W1832" i="1"/>
  <c r="S1833" i="1"/>
  <c r="T1833" i="1"/>
  <c r="W1833" i="1"/>
  <c r="S1834" i="1"/>
  <c r="T1834" i="1"/>
  <c r="W1834" i="1"/>
  <c r="S1835" i="1"/>
  <c r="T1835" i="1"/>
  <c r="W1835" i="1"/>
  <c r="S1836" i="1"/>
  <c r="T1836" i="1"/>
  <c r="W1836" i="1"/>
  <c r="S1837" i="1"/>
  <c r="T1837" i="1"/>
  <c r="W1837" i="1"/>
  <c r="S1838" i="1"/>
  <c r="T1838" i="1"/>
  <c r="W1838" i="1"/>
  <c r="S1839" i="1"/>
  <c r="T1839" i="1"/>
  <c r="W1839" i="1"/>
  <c r="S1840" i="1"/>
  <c r="T1840" i="1"/>
  <c r="W1840" i="1"/>
  <c r="S1841" i="1"/>
  <c r="T1841" i="1"/>
  <c r="W1841" i="1"/>
  <c r="S1842" i="1"/>
  <c r="T1842" i="1"/>
  <c r="W1842" i="1"/>
  <c r="S1843" i="1"/>
  <c r="T1843" i="1"/>
  <c r="W1843" i="1"/>
  <c r="S1844" i="1"/>
  <c r="T1844" i="1"/>
  <c r="W1844" i="1"/>
  <c r="S1845" i="1"/>
  <c r="T1845" i="1"/>
  <c r="W1845" i="1"/>
  <c r="S1846" i="1"/>
  <c r="T1846" i="1"/>
  <c r="W1846" i="1"/>
  <c r="S1847" i="1"/>
  <c r="T1847" i="1"/>
  <c r="W1847" i="1"/>
  <c r="S1848" i="1"/>
  <c r="T1848" i="1"/>
  <c r="W1848" i="1"/>
  <c r="S1849" i="1"/>
  <c r="T1849" i="1"/>
  <c r="W1849" i="1"/>
  <c r="S1850" i="1"/>
  <c r="T1850" i="1"/>
  <c r="W1850" i="1"/>
  <c r="S1851" i="1"/>
  <c r="T1851" i="1"/>
  <c r="W1851" i="1"/>
  <c r="S1852" i="1"/>
  <c r="T1852" i="1"/>
  <c r="W1852" i="1"/>
  <c r="S1853" i="1"/>
  <c r="T1853" i="1"/>
  <c r="W1853" i="1"/>
  <c r="S1854" i="1"/>
  <c r="T1854" i="1"/>
  <c r="W1854" i="1"/>
  <c r="S1855" i="1"/>
  <c r="T1855" i="1"/>
  <c r="W1855" i="1"/>
  <c r="S1856" i="1"/>
  <c r="T1856" i="1"/>
  <c r="W1856" i="1"/>
  <c r="S1857" i="1"/>
  <c r="T1857" i="1"/>
  <c r="W1857" i="1"/>
  <c r="S1858" i="1"/>
  <c r="T1858" i="1"/>
  <c r="W1858" i="1"/>
  <c r="S1859" i="1"/>
  <c r="T1859" i="1"/>
  <c r="W1859" i="1"/>
  <c r="S1860" i="1"/>
  <c r="T1860" i="1"/>
  <c r="W1860" i="1"/>
  <c r="S1861" i="1"/>
  <c r="T1861" i="1"/>
  <c r="W1861" i="1"/>
  <c r="S1862" i="1"/>
  <c r="T1862" i="1"/>
  <c r="W1862" i="1"/>
  <c r="S1863" i="1"/>
  <c r="T1863" i="1"/>
  <c r="W1863" i="1"/>
  <c r="S1864" i="1"/>
  <c r="T1864" i="1"/>
  <c r="W1864" i="1"/>
  <c r="S1865" i="1"/>
  <c r="T1865" i="1"/>
  <c r="W1865" i="1"/>
  <c r="S1866" i="1"/>
  <c r="T1866" i="1"/>
  <c r="W1866" i="1"/>
  <c r="S1867" i="1"/>
  <c r="T1867" i="1"/>
  <c r="W1867" i="1"/>
  <c r="S1868" i="1"/>
  <c r="T1868" i="1"/>
  <c r="W1868" i="1"/>
  <c r="S1869" i="1"/>
  <c r="T1869" i="1"/>
  <c r="W1869" i="1"/>
  <c r="S1870" i="1"/>
  <c r="T1870" i="1"/>
  <c r="W1870" i="1"/>
  <c r="S1871" i="1"/>
  <c r="T1871" i="1"/>
  <c r="W1871" i="1"/>
  <c r="S1872" i="1"/>
  <c r="T1872" i="1"/>
  <c r="W1872" i="1"/>
  <c r="S1873" i="1"/>
  <c r="T1873" i="1"/>
  <c r="W1873" i="1"/>
  <c r="S1874" i="1"/>
  <c r="T1874" i="1"/>
  <c r="W1874" i="1"/>
  <c r="S1875" i="1"/>
  <c r="T1875" i="1"/>
  <c r="W1875" i="1"/>
  <c r="S1876" i="1"/>
  <c r="T1876" i="1"/>
  <c r="W1876" i="1"/>
  <c r="S1877" i="1"/>
  <c r="T1877" i="1"/>
  <c r="W1877" i="1"/>
  <c r="S1878" i="1"/>
  <c r="T1878" i="1"/>
  <c r="W1878" i="1"/>
  <c r="S1879" i="1"/>
  <c r="T1879" i="1"/>
  <c r="W1879" i="1"/>
  <c r="S1880" i="1"/>
  <c r="T1880" i="1"/>
  <c r="W1880" i="1"/>
  <c r="S1881" i="1"/>
  <c r="T1881" i="1"/>
  <c r="W1881" i="1"/>
  <c r="S1882" i="1"/>
  <c r="T1882" i="1"/>
  <c r="W1882" i="1"/>
  <c r="S1883" i="1"/>
  <c r="T1883" i="1"/>
  <c r="W1883" i="1"/>
  <c r="S1884" i="1"/>
  <c r="T1884" i="1"/>
  <c r="W1884" i="1"/>
  <c r="S1885" i="1"/>
  <c r="T1885" i="1"/>
  <c r="W1885" i="1"/>
  <c r="S1886" i="1"/>
  <c r="T1886" i="1"/>
  <c r="W1886" i="1"/>
  <c r="S1887" i="1"/>
  <c r="T1887" i="1"/>
  <c r="W1887" i="1"/>
  <c r="S1888" i="1"/>
  <c r="T1888" i="1"/>
  <c r="W1888" i="1"/>
  <c r="S1889" i="1"/>
  <c r="T1889" i="1"/>
  <c r="W1889" i="1"/>
  <c r="S1890" i="1"/>
  <c r="T1890" i="1"/>
  <c r="W1890" i="1"/>
  <c r="S1891" i="1"/>
  <c r="T1891" i="1"/>
  <c r="W1891" i="1"/>
  <c r="S1892" i="1"/>
  <c r="T1892" i="1"/>
  <c r="W1892" i="1"/>
  <c r="S1893" i="1"/>
  <c r="T1893" i="1"/>
  <c r="W1893" i="1"/>
  <c r="S1894" i="1"/>
  <c r="T1894" i="1"/>
  <c r="W1894" i="1"/>
  <c r="S1895" i="1"/>
  <c r="T1895" i="1"/>
  <c r="W1895" i="1"/>
  <c r="S1896" i="1"/>
  <c r="T1896" i="1"/>
  <c r="W1896" i="1"/>
  <c r="S1897" i="1"/>
  <c r="T1897" i="1"/>
  <c r="W1897" i="1"/>
  <c r="S1898" i="1"/>
  <c r="T1898" i="1"/>
  <c r="W1898" i="1"/>
  <c r="S1899" i="1"/>
  <c r="T1899" i="1"/>
  <c r="W1899" i="1"/>
  <c r="S1900" i="1"/>
  <c r="T1900" i="1"/>
  <c r="W1900" i="1"/>
  <c r="S1901" i="1"/>
  <c r="T1901" i="1"/>
  <c r="W1901" i="1"/>
  <c r="S1902" i="1"/>
  <c r="T1902" i="1"/>
  <c r="W1902" i="1"/>
  <c r="S1903" i="1"/>
  <c r="T1903" i="1"/>
  <c r="W1903" i="1"/>
  <c r="S1904" i="1"/>
  <c r="T1904" i="1"/>
  <c r="W1904" i="1"/>
  <c r="S1905" i="1"/>
  <c r="T1905" i="1"/>
  <c r="W1905" i="1"/>
  <c r="S1906" i="1"/>
  <c r="T1906" i="1"/>
  <c r="W1906" i="1"/>
  <c r="S1907" i="1"/>
  <c r="T1907" i="1"/>
  <c r="W1907" i="1"/>
  <c r="S1908" i="1"/>
  <c r="T1908" i="1"/>
  <c r="W1908" i="1"/>
  <c r="S1909" i="1"/>
  <c r="T1909" i="1"/>
  <c r="W1909" i="1"/>
  <c r="S1910" i="1"/>
  <c r="T1910" i="1"/>
  <c r="W1910" i="1"/>
  <c r="S1911" i="1"/>
  <c r="T1911" i="1"/>
  <c r="W1911" i="1"/>
  <c r="S1912" i="1"/>
  <c r="T1912" i="1"/>
  <c r="W1912" i="1"/>
  <c r="S1913" i="1"/>
  <c r="T1913" i="1"/>
  <c r="W1913" i="1"/>
  <c r="S1914" i="1"/>
  <c r="T1914" i="1"/>
  <c r="W1914" i="1"/>
  <c r="S1915" i="1"/>
  <c r="T1915" i="1"/>
  <c r="W1915" i="1"/>
  <c r="S1916" i="1"/>
  <c r="T1916" i="1"/>
  <c r="W1916" i="1"/>
  <c r="S1917" i="1"/>
  <c r="T1917" i="1"/>
  <c r="W1917" i="1"/>
  <c r="S1918" i="1"/>
  <c r="T1918" i="1"/>
  <c r="W1918" i="1"/>
  <c r="S1919" i="1"/>
  <c r="T1919" i="1"/>
  <c r="W1919" i="1"/>
  <c r="S1920" i="1"/>
  <c r="T1920" i="1"/>
  <c r="W1920" i="1"/>
  <c r="S1921" i="1"/>
  <c r="T1921" i="1"/>
  <c r="W1921" i="1"/>
  <c r="S1922" i="1"/>
  <c r="T1922" i="1"/>
  <c r="W1922" i="1"/>
  <c r="S1923" i="1"/>
  <c r="T1923" i="1"/>
  <c r="W1923" i="1"/>
  <c r="S1924" i="1"/>
  <c r="T1924" i="1"/>
  <c r="W1924" i="1"/>
  <c r="S1925" i="1"/>
  <c r="T1925" i="1"/>
  <c r="W1925" i="1"/>
  <c r="S1926" i="1"/>
  <c r="T1926" i="1"/>
  <c r="W1926" i="1"/>
  <c r="S1927" i="1"/>
  <c r="T1927" i="1"/>
  <c r="W1927" i="1"/>
  <c r="S1928" i="1"/>
  <c r="T1928" i="1"/>
  <c r="W1928" i="1"/>
  <c r="S1929" i="1"/>
  <c r="T1929" i="1"/>
  <c r="W1929" i="1"/>
  <c r="S1930" i="1"/>
  <c r="T1930" i="1"/>
  <c r="W1930" i="1"/>
  <c r="S1931" i="1"/>
  <c r="T1931" i="1"/>
  <c r="W1931" i="1"/>
  <c r="S1932" i="1"/>
  <c r="T1932" i="1"/>
  <c r="W1932" i="1"/>
  <c r="S1933" i="1"/>
  <c r="T1933" i="1"/>
  <c r="W1933" i="1"/>
  <c r="S1934" i="1"/>
  <c r="T1934" i="1"/>
  <c r="W1934" i="1"/>
  <c r="S1935" i="1"/>
  <c r="T1935" i="1"/>
  <c r="W1935" i="1"/>
  <c r="S1936" i="1"/>
  <c r="T1936" i="1"/>
  <c r="W1936" i="1"/>
  <c r="S1937" i="1"/>
  <c r="T1937" i="1"/>
  <c r="W1937" i="1"/>
  <c r="S1938" i="1"/>
  <c r="T1938" i="1"/>
  <c r="W1938" i="1"/>
  <c r="S1939" i="1"/>
  <c r="T1939" i="1"/>
  <c r="W1939" i="1"/>
  <c r="S1940" i="1"/>
  <c r="T1940" i="1"/>
  <c r="W1940" i="1"/>
  <c r="S1941" i="1"/>
  <c r="T1941" i="1"/>
  <c r="W1941" i="1"/>
  <c r="S1942" i="1"/>
  <c r="T1942" i="1"/>
  <c r="W1942" i="1"/>
  <c r="S1943" i="1"/>
  <c r="T1943" i="1"/>
  <c r="W1943" i="1"/>
  <c r="S1944" i="1"/>
  <c r="T1944" i="1"/>
  <c r="W1944" i="1"/>
  <c r="S1945" i="1"/>
  <c r="T1945" i="1"/>
  <c r="W1945" i="1"/>
  <c r="S1946" i="1"/>
  <c r="T1946" i="1"/>
  <c r="W1946" i="1"/>
  <c r="S1947" i="1"/>
  <c r="T1947" i="1"/>
  <c r="W1947" i="1"/>
  <c r="S1948" i="1"/>
  <c r="T1948" i="1"/>
  <c r="W1948" i="1"/>
  <c r="S1949" i="1"/>
  <c r="T1949" i="1"/>
  <c r="W1949" i="1"/>
  <c r="S1950" i="1"/>
  <c r="T1950" i="1"/>
  <c r="W1950" i="1"/>
  <c r="S1951" i="1"/>
  <c r="T1951" i="1"/>
  <c r="W1951" i="1"/>
  <c r="S1952" i="1"/>
  <c r="T1952" i="1"/>
  <c r="W1952" i="1"/>
  <c r="S1953" i="1"/>
  <c r="T1953" i="1"/>
  <c r="W1953" i="1"/>
  <c r="S1954" i="1"/>
  <c r="T1954" i="1"/>
  <c r="W1954" i="1"/>
  <c r="S1955" i="1"/>
  <c r="T1955" i="1"/>
  <c r="W1955" i="1"/>
  <c r="S1956" i="1"/>
  <c r="T1956" i="1"/>
  <c r="W1956" i="1"/>
  <c r="S1957" i="1"/>
  <c r="T1957" i="1"/>
  <c r="W1957" i="1"/>
  <c r="S1958" i="1"/>
  <c r="T1958" i="1"/>
  <c r="W1958" i="1"/>
  <c r="S1959" i="1"/>
  <c r="T1959" i="1"/>
  <c r="W1959" i="1"/>
  <c r="S1960" i="1"/>
  <c r="T1960" i="1"/>
  <c r="W1960" i="1"/>
  <c r="S1961" i="1"/>
  <c r="T1961" i="1"/>
  <c r="W1961" i="1"/>
  <c r="S1962" i="1"/>
  <c r="T1962" i="1"/>
  <c r="W1962" i="1"/>
  <c r="S1963" i="1"/>
  <c r="T1963" i="1"/>
  <c r="W1963" i="1"/>
  <c r="S1964" i="1"/>
  <c r="T1964" i="1"/>
  <c r="W1964" i="1"/>
  <c r="S1965" i="1"/>
  <c r="T1965" i="1"/>
  <c r="W1965" i="1"/>
  <c r="S1966" i="1"/>
  <c r="T1966" i="1"/>
  <c r="W1966" i="1"/>
  <c r="S1967" i="1"/>
  <c r="T1967" i="1"/>
  <c r="W1967" i="1"/>
  <c r="S1968" i="1"/>
  <c r="T1968" i="1"/>
  <c r="W1968" i="1"/>
  <c r="S1969" i="1"/>
  <c r="T1969" i="1"/>
  <c r="W1969" i="1"/>
  <c r="S1970" i="1"/>
  <c r="T1970" i="1"/>
  <c r="W1970" i="1"/>
  <c r="S1971" i="1"/>
  <c r="T1971" i="1"/>
  <c r="W1971" i="1"/>
  <c r="S1972" i="1"/>
  <c r="T1972" i="1"/>
  <c r="W1972" i="1"/>
  <c r="S1973" i="1"/>
  <c r="T1973" i="1"/>
  <c r="W1973" i="1"/>
  <c r="S1974" i="1"/>
  <c r="T1974" i="1"/>
  <c r="W1974" i="1"/>
  <c r="S1975" i="1"/>
  <c r="T1975" i="1"/>
  <c r="W1975" i="1"/>
  <c r="S1976" i="1"/>
  <c r="T1976" i="1"/>
  <c r="W1976" i="1"/>
  <c r="S1977" i="1"/>
  <c r="T1977" i="1"/>
  <c r="W1977" i="1"/>
  <c r="S1978" i="1"/>
  <c r="T1978" i="1"/>
  <c r="W1978" i="1"/>
  <c r="S1979" i="1"/>
  <c r="T1979" i="1"/>
  <c r="W1979" i="1"/>
  <c r="S1980" i="1"/>
  <c r="T1980" i="1"/>
  <c r="W1980" i="1"/>
  <c r="S1981" i="1"/>
  <c r="T1981" i="1"/>
  <c r="W1981" i="1"/>
  <c r="S1982" i="1"/>
  <c r="T1982" i="1"/>
  <c r="W1982" i="1"/>
  <c r="S1983" i="1"/>
  <c r="T1983" i="1"/>
  <c r="W1983" i="1"/>
  <c r="S1984" i="1"/>
  <c r="T1984" i="1"/>
  <c r="W1984" i="1"/>
  <c r="S1985" i="1"/>
  <c r="T1985" i="1"/>
  <c r="W1985" i="1"/>
  <c r="S1986" i="1"/>
  <c r="T1986" i="1"/>
  <c r="W1986" i="1"/>
  <c r="S1987" i="1"/>
  <c r="T1987" i="1"/>
  <c r="W1987" i="1"/>
  <c r="S1988" i="1"/>
  <c r="T1988" i="1"/>
  <c r="W1988" i="1"/>
  <c r="S1989" i="1"/>
  <c r="T1989" i="1"/>
  <c r="W1989" i="1"/>
  <c r="S1990" i="1"/>
  <c r="T1990" i="1"/>
  <c r="W1990" i="1"/>
  <c r="S1991" i="1"/>
  <c r="T1991" i="1"/>
  <c r="W1991" i="1"/>
  <c r="S1992" i="1"/>
  <c r="T1992" i="1"/>
  <c r="W1992" i="1"/>
  <c r="S1993" i="1"/>
  <c r="T1993" i="1"/>
  <c r="W1993" i="1"/>
  <c r="S1994" i="1"/>
  <c r="T1994" i="1"/>
  <c r="W1994" i="1"/>
  <c r="S1995" i="1"/>
  <c r="T1995" i="1"/>
  <c r="W1995" i="1"/>
  <c r="S1996" i="1"/>
  <c r="T1996" i="1"/>
  <c r="W1996" i="1"/>
  <c r="S1997" i="1"/>
  <c r="T1997" i="1"/>
  <c r="W1997" i="1"/>
  <c r="S1998" i="1"/>
  <c r="T1998" i="1"/>
  <c r="W1998" i="1"/>
  <c r="S1999" i="1"/>
  <c r="T1999" i="1"/>
  <c r="W1999" i="1"/>
  <c r="S2000" i="1"/>
  <c r="T2000" i="1"/>
  <c r="W2000" i="1"/>
  <c r="S2001" i="1"/>
  <c r="T2001" i="1"/>
  <c r="W2001" i="1"/>
  <c r="S2002" i="1"/>
  <c r="T2002" i="1"/>
  <c r="W2002" i="1"/>
  <c r="S2003" i="1"/>
  <c r="T2003" i="1"/>
  <c r="W2003" i="1"/>
  <c r="S2004" i="1"/>
  <c r="T2004" i="1"/>
  <c r="W2004" i="1"/>
  <c r="S2005" i="1"/>
  <c r="T2005" i="1"/>
  <c r="W2005" i="1"/>
  <c r="S2006" i="1"/>
  <c r="T2006" i="1"/>
  <c r="W2006" i="1"/>
  <c r="S2007" i="1"/>
  <c r="T2007" i="1"/>
  <c r="W2007" i="1"/>
  <c r="S2008" i="1"/>
  <c r="T2008" i="1"/>
  <c r="W2008" i="1"/>
  <c r="S2009" i="1"/>
  <c r="T2009" i="1"/>
  <c r="W2009" i="1"/>
  <c r="S2010" i="1"/>
  <c r="T2010" i="1"/>
  <c r="W2010" i="1"/>
  <c r="S2011" i="1"/>
  <c r="T2011" i="1"/>
  <c r="W2011" i="1"/>
  <c r="S2012" i="1"/>
  <c r="T2012" i="1"/>
  <c r="W2012" i="1"/>
  <c r="S2013" i="1"/>
  <c r="T2013" i="1"/>
  <c r="W2013" i="1"/>
  <c r="S2014" i="1"/>
  <c r="T2014" i="1"/>
  <c r="W2014" i="1"/>
  <c r="S2015" i="1"/>
  <c r="T2015" i="1"/>
  <c r="W2015" i="1"/>
  <c r="S2016" i="1"/>
  <c r="T2016" i="1"/>
  <c r="W2016" i="1"/>
  <c r="S2017" i="1"/>
  <c r="T2017" i="1"/>
  <c r="W2017" i="1"/>
  <c r="S2018" i="1"/>
  <c r="T2018" i="1"/>
  <c r="W2018" i="1"/>
  <c r="S2019" i="1"/>
  <c r="T2019" i="1"/>
  <c r="W2019" i="1"/>
  <c r="S2020" i="1"/>
  <c r="T2020" i="1"/>
  <c r="W2020" i="1"/>
  <c r="S2021" i="1"/>
  <c r="T2021" i="1"/>
  <c r="W2021" i="1"/>
  <c r="S2022" i="1"/>
  <c r="T2022" i="1"/>
  <c r="W2022" i="1"/>
  <c r="S2023" i="1"/>
  <c r="T2023" i="1"/>
  <c r="W2023" i="1"/>
  <c r="S2024" i="1"/>
  <c r="T2024" i="1"/>
  <c r="W2024" i="1"/>
  <c r="S2025" i="1"/>
  <c r="T2025" i="1"/>
  <c r="W2025" i="1"/>
  <c r="S2026" i="1"/>
  <c r="T2026" i="1"/>
  <c r="W2026" i="1"/>
  <c r="S2027" i="1"/>
  <c r="T2027" i="1"/>
  <c r="W2027" i="1"/>
  <c r="S2028" i="1"/>
  <c r="T2028" i="1"/>
  <c r="W2028" i="1"/>
  <c r="S2029" i="1"/>
  <c r="T2029" i="1"/>
  <c r="W2029" i="1"/>
  <c r="S2030" i="1"/>
  <c r="T2030" i="1"/>
  <c r="W2030" i="1"/>
  <c r="S2031" i="1"/>
  <c r="T2031" i="1"/>
  <c r="W2031" i="1"/>
  <c r="S2032" i="1"/>
  <c r="T2032" i="1"/>
  <c r="W2032" i="1"/>
  <c r="S2033" i="1"/>
  <c r="T2033" i="1"/>
  <c r="W2033" i="1"/>
  <c r="S2034" i="1"/>
  <c r="T2034" i="1"/>
  <c r="W2034" i="1"/>
  <c r="S2035" i="1"/>
  <c r="T2035" i="1"/>
  <c r="W2035" i="1"/>
  <c r="S2036" i="1"/>
  <c r="T2036" i="1"/>
  <c r="W2036" i="1"/>
  <c r="S2037" i="1"/>
  <c r="T2037" i="1"/>
  <c r="W2037" i="1"/>
  <c r="S2038" i="1"/>
  <c r="T2038" i="1"/>
  <c r="W2038" i="1"/>
  <c r="S2039" i="1"/>
  <c r="T2039" i="1"/>
  <c r="W2039" i="1"/>
  <c r="S2040" i="1"/>
  <c r="T2040" i="1"/>
  <c r="W2040" i="1"/>
  <c r="S2041" i="1"/>
  <c r="T2041" i="1"/>
  <c r="W2041" i="1"/>
  <c r="S2042" i="1"/>
  <c r="T2042" i="1"/>
  <c r="W2042" i="1"/>
  <c r="S2043" i="1"/>
  <c r="T2043" i="1"/>
  <c r="W2043" i="1"/>
  <c r="S2044" i="1"/>
  <c r="T2044" i="1"/>
  <c r="W2044" i="1"/>
  <c r="S2045" i="1"/>
  <c r="T2045" i="1"/>
  <c r="W2045" i="1"/>
  <c r="S2046" i="1"/>
  <c r="T2046" i="1"/>
  <c r="W2046" i="1"/>
  <c r="S2047" i="1"/>
  <c r="T2047" i="1"/>
  <c r="W2047" i="1"/>
  <c r="S2048" i="1"/>
  <c r="T2048" i="1"/>
  <c r="W2048" i="1"/>
  <c r="S2049" i="1"/>
  <c r="T2049" i="1"/>
  <c r="W2049" i="1"/>
  <c r="S2050" i="1"/>
  <c r="T2050" i="1"/>
  <c r="W2050" i="1"/>
  <c r="S2051" i="1"/>
  <c r="T2051" i="1"/>
  <c r="W2051" i="1"/>
  <c r="S2052" i="1"/>
  <c r="T2052" i="1"/>
  <c r="W2052" i="1"/>
  <c r="S2053" i="1"/>
  <c r="T2053" i="1"/>
  <c r="W2053" i="1"/>
  <c r="S2054" i="1"/>
  <c r="T2054" i="1"/>
  <c r="W2054" i="1"/>
  <c r="S2055" i="1"/>
  <c r="T2055" i="1"/>
  <c r="W2055" i="1"/>
  <c r="S2056" i="1"/>
  <c r="T2056" i="1"/>
  <c r="W2056" i="1"/>
  <c r="S2057" i="1"/>
  <c r="T2057" i="1"/>
  <c r="W2057" i="1"/>
  <c r="S2058" i="1"/>
  <c r="T2058" i="1"/>
  <c r="W2058" i="1"/>
  <c r="S2059" i="1"/>
  <c r="T2059" i="1"/>
  <c r="W2059" i="1"/>
  <c r="S2060" i="1"/>
  <c r="T2060" i="1"/>
  <c r="W2060" i="1"/>
  <c r="S2061" i="1"/>
  <c r="T2061" i="1"/>
  <c r="W2061" i="1"/>
  <c r="S2062" i="1"/>
  <c r="T2062" i="1"/>
  <c r="W2062" i="1"/>
  <c r="S2063" i="1"/>
  <c r="T2063" i="1"/>
  <c r="W2063" i="1"/>
  <c r="S2064" i="1"/>
  <c r="T2064" i="1"/>
  <c r="W2064" i="1"/>
  <c r="S2065" i="1"/>
  <c r="T2065" i="1"/>
  <c r="W2065" i="1"/>
  <c r="S2066" i="1"/>
  <c r="T2066" i="1"/>
  <c r="W2066" i="1"/>
  <c r="S2067" i="1"/>
  <c r="T2067" i="1"/>
  <c r="W2067" i="1"/>
  <c r="S2068" i="1"/>
  <c r="T2068" i="1"/>
  <c r="W2068" i="1"/>
  <c r="S2069" i="1"/>
  <c r="T2069" i="1"/>
  <c r="W2069" i="1"/>
  <c r="S2070" i="1"/>
  <c r="T2070" i="1"/>
  <c r="W2070" i="1"/>
  <c r="S2071" i="1"/>
  <c r="T2071" i="1"/>
  <c r="W2071" i="1"/>
  <c r="S2072" i="1"/>
  <c r="T2072" i="1"/>
  <c r="W2072" i="1"/>
  <c r="S2073" i="1"/>
  <c r="T2073" i="1"/>
  <c r="W2073" i="1"/>
  <c r="S2074" i="1"/>
  <c r="T2074" i="1"/>
  <c r="W2074" i="1"/>
  <c r="S2075" i="1"/>
  <c r="T2075" i="1"/>
  <c r="W2075" i="1"/>
  <c r="S2076" i="1"/>
  <c r="T2076" i="1"/>
  <c r="W2076" i="1"/>
  <c r="S2077" i="1"/>
  <c r="T2077" i="1"/>
  <c r="W2077" i="1"/>
  <c r="S2078" i="1"/>
  <c r="T2078" i="1"/>
  <c r="W2078" i="1"/>
  <c r="S2079" i="1"/>
  <c r="T2079" i="1"/>
  <c r="W2079" i="1"/>
  <c r="S2080" i="1"/>
  <c r="T2080" i="1"/>
  <c r="W2080" i="1"/>
  <c r="S2081" i="1"/>
  <c r="T2081" i="1"/>
  <c r="W2081" i="1"/>
  <c r="S2082" i="1"/>
  <c r="T2082" i="1"/>
  <c r="W2082" i="1"/>
  <c r="S2083" i="1"/>
  <c r="T2083" i="1"/>
  <c r="W2083" i="1"/>
  <c r="S2084" i="1"/>
  <c r="T2084" i="1"/>
  <c r="W2084" i="1"/>
  <c r="S2085" i="1"/>
  <c r="T2085" i="1"/>
  <c r="W2085" i="1"/>
  <c r="S2086" i="1"/>
  <c r="T2086" i="1"/>
  <c r="W2086" i="1"/>
  <c r="S2087" i="1"/>
  <c r="T2087" i="1"/>
  <c r="W2087" i="1"/>
  <c r="S2088" i="1"/>
  <c r="T2088" i="1"/>
  <c r="W2088" i="1"/>
  <c r="S2089" i="1"/>
  <c r="T2089" i="1"/>
  <c r="W2089" i="1"/>
  <c r="S2090" i="1"/>
  <c r="T2090" i="1"/>
  <c r="W2090" i="1"/>
  <c r="S2091" i="1"/>
  <c r="T2091" i="1"/>
  <c r="W2091" i="1"/>
  <c r="S2092" i="1"/>
  <c r="T2092" i="1"/>
  <c r="W2092" i="1"/>
  <c r="S2093" i="1"/>
  <c r="T2093" i="1"/>
  <c r="W2093" i="1"/>
  <c r="S2094" i="1"/>
  <c r="T2094" i="1"/>
  <c r="W2094" i="1"/>
  <c r="S2095" i="1"/>
  <c r="T2095" i="1"/>
  <c r="W2095" i="1"/>
  <c r="S2096" i="1"/>
  <c r="T2096" i="1"/>
  <c r="W2096" i="1"/>
  <c r="S2097" i="1"/>
  <c r="T2097" i="1"/>
  <c r="W2097" i="1"/>
  <c r="S2098" i="1"/>
  <c r="T2098" i="1"/>
  <c r="W2098" i="1"/>
  <c r="S2099" i="1"/>
  <c r="T2099" i="1"/>
  <c r="W2099" i="1"/>
  <c r="S2100" i="1"/>
  <c r="T2100" i="1"/>
  <c r="W2100" i="1"/>
  <c r="S2101" i="1"/>
  <c r="T2101" i="1"/>
  <c r="W2101" i="1"/>
  <c r="S2102" i="1"/>
  <c r="T2102" i="1"/>
  <c r="W2102" i="1"/>
  <c r="S2103" i="1"/>
  <c r="T2103" i="1"/>
  <c r="W2103" i="1"/>
  <c r="S2104" i="1"/>
  <c r="T2104" i="1"/>
  <c r="W2104" i="1"/>
  <c r="S2105" i="1"/>
  <c r="T2105" i="1"/>
  <c r="W2105" i="1"/>
  <c r="S2106" i="1"/>
  <c r="T2106" i="1"/>
  <c r="W2106" i="1"/>
  <c r="S2107" i="1"/>
  <c r="T2107" i="1"/>
  <c r="W2107" i="1"/>
  <c r="S2108" i="1"/>
  <c r="T2108" i="1"/>
  <c r="W2108" i="1"/>
  <c r="S2109" i="1"/>
  <c r="T2109" i="1"/>
  <c r="W2109" i="1"/>
  <c r="S2110" i="1"/>
  <c r="T2110" i="1"/>
  <c r="W2110" i="1"/>
  <c r="S2111" i="1"/>
  <c r="T2111" i="1"/>
  <c r="W2111" i="1"/>
  <c r="S2112" i="1"/>
  <c r="T2112" i="1"/>
  <c r="W2112" i="1"/>
  <c r="S2113" i="1"/>
  <c r="T2113" i="1"/>
  <c r="W2113" i="1"/>
  <c r="S2114" i="1"/>
  <c r="T2114" i="1"/>
  <c r="W2114" i="1"/>
  <c r="S2115" i="1"/>
  <c r="T2115" i="1"/>
  <c r="W2115" i="1"/>
  <c r="S2116" i="1"/>
  <c r="T2116" i="1"/>
  <c r="W2116" i="1"/>
  <c r="S2117" i="1"/>
  <c r="T2117" i="1"/>
  <c r="W2117" i="1"/>
  <c r="S2118" i="1"/>
  <c r="T2118" i="1"/>
  <c r="W2118" i="1"/>
  <c r="S2119" i="1"/>
  <c r="T2119" i="1"/>
  <c r="W2119" i="1"/>
  <c r="S2120" i="1"/>
  <c r="T2120" i="1"/>
  <c r="W2120" i="1"/>
  <c r="S2121" i="1"/>
  <c r="T2121" i="1"/>
  <c r="W2121" i="1"/>
  <c r="S2122" i="1"/>
  <c r="T2122" i="1"/>
  <c r="W2122" i="1"/>
  <c r="S2123" i="1"/>
  <c r="T2123" i="1"/>
  <c r="W2123" i="1"/>
  <c r="S2124" i="1"/>
  <c r="T2124" i="1"/>
  <c r="W2124" i="1"/>
  <c r="S2125" i="1"/>
  <c r="T2125" i="1"/>
  <c r="W2125" i="1"/>
  <c r="S2126" i="1"/>
  <c r="T2126" i="1"/>
  <c r="W2126" i="1"/>
  <c r="S2127" i="1"/>
  <c r="T2127" i="1"/>
  <c r="W2127" i="1"/>
  <c r="S2128" i="1"/>
  <c r="T2128" i="1"/>
  <c r="W2128" i="1"/>
  <c r="S2129" i="1"/>
  <c r="T2129" i="1"/>
  <c r="W2129" i="1"/>
  <c r="S2130" i="1"/>
  <c r="T2130" i="1"/>
  <c r="W2130" i="1"/>
  <c r="S2131" i="1"/>
  <c r="T2131" i="1"/>
  <c r="W2131" i="1"/>
  <c r="S2132" i="1"/>
  <c r="T2132" i="1"/>
  <c r="W2132" i="1"/>
  <c r="S2133" i="1"/>
  <c r="T2133" i="1"/>
  <c r="W2133" i="1"/>
  <c r="S2134" i="1"/>
  <c r="T2134" i="1"/>
  <c r="W2134" i="1"/>
  <c r="S2135" i="1"/>
  <c r="T2135" i="1"/>
  <c r="W2135" i="1"/>
  <c r="S2136" i="1"/>
  <c r="T2136" i="1"/>
  <c r="W2136" i="1"/>
  <c r="S2137" i="1"/>
  <c r="T2137" i="1"/>
  <c r="W2137" i="1"/>
  <c r="S2138" i="1"/>
  <c r="T2138" i="1"/>
  <c r="W2138" i="1"/>
  <c r="S2139" i="1"/>
  <c r="T2139" i="1"/>
  <c r="W2139" i="1"/>
  <c r="S2140" i="1"/>
  <c r="T2140" i="1"/>
  <c r="W2140" i="1"/>
  <c r="S2141" i="1"/>
  <c r="T2141" i="1"/>
  <c r="W2141" i="1"/>
  <c r="S2142" i="1"/>
  <c r="T2142" i="1"/>
  <c r="W2142" i="1"/>
  <c r="S2143" i="1"/>
  <c r="T2143" i="1"/>
  <c r="W2143" i="1"/>
  <c r="S2144" i="1"/>
  <c r="T2144" i="1"/>
  <c r="W2144" i="1"/>
  <c r="S2145" i="1"/>
  <c r="T2145" i="1"/>
  <c r="W2145" i="1"/>
  <c r="S2146" i="1"/>
  <c r="T2146" i="1"/>
  <c r="W2146" i="1"/>
  <c r="S2147" i="1"/>
  <c r="T2147" i="1"/>
  <c r="W2147" i="1"/>
  <c r="S2148" i="1"/>
  <c r="T2148" i="1"/>
  <c r="W2148" i="1"/>
  <c r="S2149" i="1"/>
  <c r="T2149" i="1"/>
  <c r="W2149" i="1"/>
  <c r="S2150" i="1"/>
  <c r="T2150" i="1"/>
  <c r="W2150" i="1"/>
  <c r="S2151" i="1"/>
  <c r="T2151" i="1"/>
  <c r="W2151" i="1"/>
  <c r="S2152" i="1"/>
  <c r="T2152" i="1"/>
  <c r="W2152" i="1"/>
  <c r="S2153" i="1"/>
  <c r="T2153" i="1"/>
  <c r="W2153" i="1"/>
  <c r="S2154" i="1"/>
  <c r="T2154" i="1"/>
  <c r="W2154" i="1"/>
  <c r="S2155" i="1"/>
  <c r="T2155" i="1"/>
  <c r="W2155" i="1"/>
  <c r="S2156" i="1"/>
  <c r="T2156" i="1"/>
  <c r="W2156" i="1"/>
  <c r="S2157" i="1"/>
  <c r="T2157" i="1"/>
  <c r="W2157" i="1"/>
  <c r="S2158" i="1"/>
  <c r="T2158" i="1"/>
  <c r="W2158" i="1"/>
  <c r="S2159" i="1"/>
  <c r="T2159" i="1"/>
  <c r="W2159" i="1"/>
  <c r="S2160" i="1"/>
  <c r="T2160" i="1"/>
  <c r="W2160" i="1"/>
  <c r="S2161" i="1"/>
  <c r="T2161" i="1"/>
  <c r="W2161" i="1"/>
  <c r="S2162" i="1"/>
  <c r="T2162" i="1"/>
  <c r="W2162" i="1"/>
  <c r="S2163" i="1"/>
  <c r="T2163" i="1"/>
  <c r="W2163" i="1"/>
  <c r="S2164" i="1"/>
  <c r="T2164" i="1"/>
  <c r="W2164" i="1"/>
  <c r="S2165" i="1"/>
  <c r="T2165" i="1"/>
  <c r="W2165" i="1"/>
  <c r="S2166" i="1"/>
  <c r="T2166" i="1"/>
  <c r="W2166" i="1"/>
  <c r="S2167" i="1"/>
  <c r="T2167" i="1"/>
  <c r="W2167" i="1"/>
  <c r="S2168" i="1"/>
  <c r="T2168" i="1"/>
  <c r="W2168" i="1"/>
  <c r="S2169" i="1"/>
  <c r="T2169" i="1"/>
  <c r="W2169" i="1"/>
  <c r="S2170" i="1"/>
  <c r="T2170" i="1"/>
  <c r="W2170" i="1"/>
  <c r="S2171" i="1"/>
  <c r="T2171" i="1"/>
  <c r="W2171" i="1"/>
  <c r="S2172" i="1"/>
  <c r="T2172" i="1"/>
  <c r="W2172" i="1"/>
  <c r="S2173" i="1"/>
  <c r="T2173" i="1"/>
  <c r="W2173" i="1"/>
  <c r="S2174" i="1"/>
  <c r="T2174" i="1"/>
  <c r="W2174" i="1"/>
  <c r="S2175" i="1"/>
  <c r="T2175" i="1"/>
  <c r="W2175" i="1"/>
  <c r="S2176" i="1"/>
  <c r="T2176" i="1"/>
  <c r="W2176" i="1"/>
  <c r="S2177" i="1"/>
  <c r="T2177" i="1"/>
  <c r="W2177" i="1"/>
  <c r="S2178" i="1"/>
  <c r="T2178" i="1"/>
  <c r="W2178" i="1"/>
  <c r="S2179" i="1"/>
  <c r="T2179" i="1"/>
  <c r="W2179" i="1"/>
  <c r="S2180" i="1"/>
  <c r="T2180" i="1"/>
  <c r="W2180" i="1"/>
  <c r="S2181" i="1"/>
  <c r="T2181" i="1"/>
  <c r="W2181" i="1"/>
  <c r="S2182" i="1"/>
  <c r="T2182" i="1"/>
  <c r="W2182" i="1"/>
  <c r="S2183" i="1"/>
  <c r="T2183" i="1"/>
  <c r="W2183" i="1"/>
  <c r="S2184" i="1"/>
  <c r="T2184" i="1"/>
  <c r="W2184" i="1"/>
  <c r="S2185" i="1"/>
  <c r="T2185" i="1"/>
  <c r="W2185" i="1"/>
  <c r="S2186" i="1"/>
  <c r="T2186" i="1"/>
  <c r="W2186" i="1"/>
  <c r="S2187" i="1"/>
  <c r="T2187" i="1"/>
  <c r="W2187" i="1"/>
  <c r="S2188" i="1"/>
  <c r="T2188" i="1"/>
  <c r="W2188" i="1"/>
  <c r="S2189" i="1"/>
  <c r="T2189" i="1"/>
  <c r="W2189" i="1"/>
  <c r="S2190" i="1"/>
  <c r="T2190" i="1"/>
  <c r="W2190" i="1"/>
  <c r="S2191" i="1"/>
  <c r="T2191" i="1"/>
  <c r="W2191" i="1"/>
  <c r="S2192" i="1"/>
  <c r="T2192" i="1"/>
  <c r="W2192" i="1"/>
  <c r="S2193" i="1"/>
  <c r="T2193" i="1"/>
  <c r="W2193" i="1"/>
  <c r="S2194" i="1"/>
  <c r="T2194" i="1"/>
  <c r="W2194" i="1"/>
  <c r="S2195" i="1"/>
  <c r="T2195" i="1"/>
  <c r="W2195" i="1"/>
  <c r="S2196" i="1"/>
  <c r="T2196" i="1"/>
  <c r="W2196" i="1"/>
  <c r="S2197" i="1"/>
  <c r="T2197" i="1"/>
  <c r="W2197" i="1"/>
  <c r="S2198" i="1"/>
  <c r="T2198" i="1"/>
  <c r="W2198" i="1"/>
  <c r="S2199" i="1"/>
  <c r="T2199" i="1"/>
  <c r="W2199" i="1"/>
  <c r="S2200" i="1"/>
  <c r="T2200" i="1"/>
  <c r="W2200" i="1"/>
  <c r="S2201" i="1"/>
  <c r="T2201" i="1"/>
  <c r="W2201" i="1"/>
  <c r="S2202" i="1"/>
  <c r="T2202" i="1"/>
  <c r="W2202" i="1"/>
  <c r="S2203" i="1"/>
  <c r="T2203" i="1"/>
  <c r="W2203" i="1"/>
  <c r="S2204" i="1"/>
  <c r="T2204" i="1"/>
  <c r="W2204" i="1"/>
  <c r="S2205" i="1"/>
  <c r="T2205" i="1"/>
  <c r="W2205" i="1"/>
  <c r="S2206" i="1"/>
  <c r="T2206" i="1"/>
  <c r="W2206" i="1"/>
  <c r="S2207" i="1"/>
  <c r="T2207" i="1"/>
  <c r="W2207" i="1"/>
  <c r="S2208" i="1"/>
  <c r="T2208" i="1"/>
  <c r="W2208" i="1"/>
  <c r="S2209" i="1"/>
  <c r="T2209" i="1"/>
  <c r="W2209" i="1"/>
  <c r="S2210" i="1"/>
  <c r="T2210" i="1"/>
  <c r="W2210" i="1"/>
  <c r="S2211" i="1"/>
  <c r="T2211" i="1"/>
  <c r="W2211" i="1"/>
  <c r="S2212" i="1"/>
  <c r="T2212" i="1"/>
  <c r="W2212" i="1"/>
  <c r="S2213" i="1"/>
  <c r="T2213" i="1"/>
  <c r="W2213" i="1"/>
  <c r="S2214" i="1"/>
  <c r="T2214" i="1"/>
  <c r="W2214" i="1"/>
  <c r="S2215" i="1"/>
  <c r="T2215" i="1"/>
  <c r="W2215" i="1"/>
  <c r="S2216" i="1"/>
  <c r="T2216" i="1"/>
  <c r="W2216" i="1"/>
  <c r="S2217" i="1"/>
  <c r="T2217" i="1"/>
  <c r="W2217" i="1"/>
  <c r="S2218" i="1"/>
  <c r="T2218" i="1"/>
  <c r="W2218" i="1"/>
  <c r="S2219" i="1"/>
  <c r="T2219" i="1"/>
  <c r="W2219" i="1"/>
  <c r="S2220" i="1"/>
  <c r="T2220" i="1"/>
  <c r="W2220" i="1"/>
  <c r="S2221" i="1"/>
  <c r="T2221" i="1"/>
  <c r="W2221" i="1"/>
  <c r="S2222" i="1"/>
  <c r="T2222" i="1"/>
  <c r="W2222" i="1"/>
  <c r="S2223" i="1"/>
  <c r="T2223" i="1"/>
  <c r="W2223" i="1"/>
  <c r="S2224" i="1"/>
  <c r="T2224" i="1"/>
  <c r="W2224" i="1"/>
  <c r="S2225" i="1"/>
  <c r="T2225" i="1"/>
  <c r="W2225" i="1"/>
  <c r="S2226" i="1"/>
  <c r="T2226" i="1"/>
  <c r="W2226" i="1"/>
  <c r="S2227" i="1"/>
  <c r="T2227" i="1"/>
  <c r="W2227" i="1"/>
  <c r="S2228" i="1"/>
  <c r="T2228" i="1"/>
  <c r="W2228" i="1"/>
  <c r="S2229" i="1"/>
  <c r="T2229" i="1"/>
  <c r="W2229" i="1"/>
  <c r="S2230" i="1"/>
  <c r="T2230" i="1"/>
  <c r="W2230" i="1"/>
  <c r="S2231" i="1"/>
  <c r="T2231" i="1"/>
  <c r="W2231" i="1"/>
  <c r="S2232" i="1"/>
  <c r="T2232" i="1"/>
  <c r="W2232" i="1"/>
  <c r="S2233" i="1"/>
  <c r="T2233" i="1"/>
  <c r="W2233" i="1"/>
  <c r="S2234" i="1"/>
  <c r="T2234" i="1"/>
  <c r="W2234" i="1"/>
  <c r="S2235" i="1"/>
  <c r="T2235" i="1"/>
  <c r="W2235" i="1"/>
  <c r="S2236" i="1"/>
  <c r="T2236" i="1"/>
  <c r="W2236" i="1"/>
  <c r="S2237" i="1"/>
  <c r="T2237" i="1"/>
  <c r="W2237" i="1"/>
  <c r="S2238" i="1"/>
  <c r="T2238" i="1"/>
  <c r="W2238" i="1"/>
  <c r="S2239" i="1"/>
  <c r="T2239" i="1"/>
  <c r="W2239" i="1"/>
  <c r="S2240" i="1"/>
  <c r="T2240" i="1"/>
  <c r="W2240" i="1"/>
  <c r="S2241" i="1"/>
  <c r="T2241" i="1"/>
  <c r="W2241" i="1"/>
  <c r="S2242" i="1"/>
  <c r="T2242" i="1"/>
  <c r="W2242" i="1"/>
  <c r="S2243" i="1"/>
  <c r="T2243" i="1"/>
  <c r="W2243" i="1"/>
  <c r="S2244" i="1"/>
  <c r="T2244" i="1"/>
  <c r="W2244" i="1"/>
  <c r="S2245" i="1"/>
  <c r="T2245" i="1"/>
  <c r="W2245" i="1"/>
  <c r="S2246" i="1"/>
  <c r="T2246" i="1"/>
  <c r="W2246" i="1"/>
  <c r="S2247" i="1"/>
  <c r="T2247" i="1"/>
  <c r="W2247" i="1"/>
  <c r="S2248" i="1"/>
  <c r="T2248" i="1"/>
  <c r="W2248" i="1"/>
  <c r="S2249" i="1"/>
  <c r="T2249" i="1"/>
  <c r="W2249" i="1"/>
  <c r="S2250" i="1"/>
  <c r="T2250" i="1"/>
  <c r="W2250" i="1"/>
  <c r="S2251" i="1"/>
  <c r="T2251" i="1"/>
  <c r="W2251" i="1"/>
  <c r="S2252" i="1"/>
  <c r="T2252" i="1"/>
  <c r="W2252" i="1"/>
  <c r="S2253" i="1"/>
  <c r="T2253" i="1"/>
  <c r="W2253" i="1"/>
  <c r="S2254" i="1"/>
  <c r="T2254" i="1"/>
  <c r="W2254" i="1"/>
  <c r="S2255" i="1"/>
  <c r="T2255" i="1"/>
  <c r="W2255" i="1"/>
  <c r="S2256" i="1"/>
  <c r="T2256" i="1"/>
  <c r="W2256" i="1"/>
  <c r="S2257" i="1"/>
  <c r="T2257" i="1"/>
  <c r="W2257" i="1"/>
  <c r="S2258" i="1"/>
  <c r="T2258" i="1"/>
  <c r="W2258" i="1"/>
  <c r="S2259" i="1"/>
  <c r="T2259" i="1"/>
  <c r="W2259" i="1"/>
  <c r="S2260" i="1"/>
  <c r="T2260" i="1"/>
  <c r="W2260" i="1"/>
  <c r="S2261" i="1"/>
  <c r="T2261" i="1"/>
  <c r="W2261" i="1"/>
  <c r="S2262" i="1"/>
  <c r="T2262" i="1"/>
  <c r="W2262" i="1"/>
  <c r="S2263" i="1"/>
  <c r="T2263" i="1"/>
  <c r="W2263" i="1"/>
  <c r="S2264" i="1"/>
  <c r="T2264" i="1"/>
  <c r="W2264" i="1"/>
  <c r="S2265" i="1"/>
  <c r="T2265" i="1"/>
  <c r="W2265" i="1"/>
  <c r="S2266" i="1"/>
  <c r="T2266" i="1"/>
  <c r="W2266" i="1"/>
  <c r="S2267" i="1"/>
  <c r="T2267" i="1"/>
  <c r="W2267" i="1"/>
  <c r="S2268" i="1"/>
  <c r="T2268" i="1"/>
  <c r="W2268" i="1"/>
  <c r="S2269" i="1"/>
  <c r="T2269" i="1"/>
  <c r="W2269" i="1"/>
  <c r="S2270" i="1"/>
  <c r="T2270" i="1"/>
  <c r="W2270" i="1"/>
  <c r="S2271" i="1"/>
  <c r="T2271" i="1"/>
  <c r="W2271" i="1"/>
  <c r="S2272" i="1"/>
  <c r="T2272" i="1"/>
  <c r="W2272" i="1"/>
  <c r="S2273" i="1"/>
  <c r="T2273" i="1"/>
  <c r="W2273" i="1"/>
  <c r="S2274" i="1"/>
  <c r="T2274" i="1"/>
  <c r="W2274" i="1"/>
  <c r="S2275" i="1"/>
  <c r="T2275" i="1"/>
  <c r="W2275" i="1"/>
  <c r="S2276" i="1"/>
  <c r="T2276" i="1"/>
  <c r="W2276" i="1"/>
  <c r="S2277" i="1"/>
  <c r="T2277" i="1"/>
  <c r="W2277" i="1"/>
  <c r="S2278" i="1"/>
  <c r="T2278" i="1"/>
  <c r="W2278" i="1"/>
  <c r="S2279" i="1"/>
  <c r="T2279" i="1"/>
  <c r="W2279" i="1"/>
  <c r="S2280" i="1"/>
  <c r="T2280" i="1"/>
  <c r="W2280" i="1"/>
  <c r="S2281" i="1"/>
  <c r="T2281" i="1"/>
  <c r="W2281" i="1"/>
  <c r="S2282" i="1"/>
  <c r="T2282" i="1"/>
  <c r="W2282" i="1"/>
  <c r="S2283" i="1"/>
  <c r="T2283" i="1"/>
  <c r="W2283" i="1"/>
  <c r="S2284" i="1"/>
  <c r="T2284" i="1"/>
  <c r="W2284" i="1"/>
  <c r="S2285" i="1"/>
  <c r="T2285" i="1"/>
  <c r="W2285" i="1"/>
  <c r="S2286" i="1"/>
  <c r="T2286" i="1"/>
  <c r="W2286" i="1"/>
  <c r="S2287" i="1"/>
  <c r="T2287" i="1"/>
  <c r="W2287" i="1"/>
  <c r="S2288" i="1"/>
  <c r="T2288" i="1"/>
  <c r="W2288" i="1"/>
  <c r="S2289" i="1"/>
  <c r="T2289" i="1"/>
  <c r="W2289" i="1"/>
  <c r="S2290" i="1"/>
  <c r="T2290" i="1"/>
  <c r="W2290" i="1"/>
  <c r="S2291" i="1"/>
  <c r="T2291" i="1"/>
  <c r="W2291" i="1"/>
  <c r="S2292" i="1"/>
  <c r="T2292" i="1"/>
  <c r="W2292" i="1"/>
  <c r="S2293" i="1"/>
  <c r="T2293" i="1"/>
  <c r="W2293" i="1"/>
  <c r="S2294" i="1"/>
  <c r="T2294" i="1"/>
  <c r="W2294" i="1"/>
  <c r="S2295" i="1"/>
  <c r="T2295" i="1"/>
  <c r="W2295" i="1"/>
  <c r="S2296" i="1"/>
  <c r="T2296" i="1"/>
  <c r="W2296" i="1"/>
  <c r="S2297" i="1"/>
  <c r="T2297" i="1"/>
  <c r="W2297" i="1"/>
  <c r="S2298" i="1"/>
  <c r="T2298" i="1"/>
  <c r="W2298" i="1"/>
  <c r="S2299" i="1"/>
  <c r="T2299" i="1"/>
  <c r="W2299" i="1"/>
  <c r="S2300" i="1"/>
  <c r="T2300" i="1"/>
  <c r="W2300" i="1"/>
  <c r="S2301" i="1"/>
  <c r="T2301" i="1"/>
  <c r="W2301" i="1"/>
  <c r="S2302" i="1"/>
  <c r="T2302" i="1"/>
  <c r="W2302" i="1"/>
  <c r="S2303" i="1"/>
  <c r="T2303" i="1"/>
  <c r="W2303" i="1"/>
  <c r="S2304" i="1"/>
  <c r="T2304" i="1"/>
  <c r="W2304" i="1"/>
  <c r="S2305" i="1"/>
  <c r="T2305" i="1"/>
  <c r="W2305" i="1"/>
  <c r="S2306" i="1"/>
  <c r="T2306" i="1"/>
  <c r="W2306" i="1"/>
  <c r="S2307" i="1"/>
  <c r="T2307" i="1"/>
  <c r="W2307" i="1"/>
  <c r="S2308" i="1"/>
  <c r="T2308" i="1"/>
  <c r="W2308" i="1"/>
  <c r="S2309" i="1"/>
  <c r="T2309" i="1"/>
  <c r="W2309" i="1"/>
  <c r="S2310" i="1"/>
  <c r="T2310" i="1"/>
  <c r="W2310" i="1"/>
  <c r="S2311" i="1"/>
  <c r="T2311" i="1"/>
  <c r="W2311" i="1"/>
  <c r="S2312" i="1"/>
  <c r="T2312" i="1"/>
  <c r="W2312" i="1"/>
  <c r="S2313" i="1"/>
  <c r="T2313" i="1"/>
  <c r="W2313" i="1"/>
  <c r="S2314" i="1"/>
  <c r="T2314" i="1"/>
  <c r="W2314" i="1"/>
  <c r="S2315" i="1"/>
  <c r="T2315" i="1"/>
  <c r="W2315" i="1"/>
  <c r="S2316" i="1"/>
  <c r="T2316" i="1"/>
  <c r="W2316" i="1"/>
  <c r="S2317" i="1"/>
  <c r="T2317" i="1"/>
  <c r="W2317" i="1"/>
  <c r="S2318" i="1"/>
  <c r="T2318" i="1"/>
  <c r="W2318" i="1"/>
  <c r="S2319" i="1"/>
  <c r="T2319" i="1"/>
  <c r="W2319" i="1"/>
  <c r="S2320" i="1"/>
  <c r="T2320" i="1"/>
  <c r="W2320" i="1"/>
  <c r="S2321" i="1"/>
  <c r="T2321" i="1"/>
  <c r="W2321" i="1"/>
  <c r="S2322" i="1"/>
  <c r="T2322" i="1"/>
  <c r="W2322" i="1"/>
  <c r="S2323" i="1"/>
  <c r="T2323" i="1"/>
  <c r="W2323" i="1"/>
  <c r="S2324" i="1"/>
  <c r="T2324" i="1"/>
  <c r="W2324" i="1"/>
  <c r="S2325" i="1"/>
  <c r="T2325" i="1"/>
  <c r="W2325" i="1"/>
  <c r="S2326" i="1"/>
  <c r="T2326" i="1"/>
  <c r="W2326" i="1"/>
  <c r="S2327" i="1"/>
  <c r="T2327" i="1"/>
  <c r="W2327" i="1"/>
  <c r="S2328" i="1"/>
  <c r="T2328" i="1"/>
  <c r="W2328" i="1"/>
  <c r="S2329" i="1"/>
  <c r="T2329" i="1"/>
  <c r="W2329" i="1"/>
  <c r="S2330" i="1"/>
  <c r="T2330" i="1"/>
  <c r="W2330" i="1"/>
  <c r="S2331" i="1"/>
  <c r="T2331" i="1"/>
  <c r="W2331" i="1"/>
  <c r="S2332" i="1"/>
  <c r="T2332" i="1"/>
  <c r="W2332" i="1"/>
  <c r="S2333" i="1"/>
  <c r="T2333" i="1"/>
  <c r="W2333" i="1"/>
  <c r="S2334" i="1"/>
  <c r="T2334" i="1"/>
  <c r="W2334" i="1"/>
  <c r="S2335" i="1"/>
  <c r="T2335" i="1"/>
  <c r="W2335" i="1"/>
  <c r="S2336" i="1"/>
  <c r="T2336" i="1"/>
  <c r="W2336" i="1"/>
  <c r="S2337" i="1"/>
  <c r="T2337" i="1"/>
  <c r="W2337" i="1"/>
  <c r="S2338" i="1"/>
  <c r="T2338" i="1"/>
  <c r="W2338" i="1"/>
  <c r="S2339" i="1"/>
  <c r="T2339" i="1"/>
  <c r="W2339" i="1"/>
  <c r="S2340" i="1"/>
  <c r="T2340" i="1"/>
  <c r="W2340" i="1"/>
  <c r="S2341" i="1"/>
  <c r="T2341" i="1"/>
  <c r="W2341" i="1"/>
  <c r="S2342" i="1"/>
  <c r="T2342" i="1"/>
  <c r="W2342" i="1"/>
  <c r="S2343" i="1"/>
  <c r="T2343" i="1"/>
  <c r="W2343" i="1"/>
  <c r="S2344" i="1"/>
  <c r="T2344" i="1"/>
  <c r="W2344" i="1"/>
  <c r="S2345" i="1"/>
  <c r="T2345" i="1"/>
  <c r="W2345" i="1"/>
  <c r="S2346" i="1"/>
  <c r="T2346" i="1"/>
  <c r="W2346" i="1"/>
  <c r="S2347" i="1"/>
  <c r="T2347" i="1"/>
  <c r="W2347" i="1"/>
  <c r="S2348" i="1"/>
  <c r="T2348" i="1"/>
  <c r="W2348" i="1"/>
  <c r="S2349" i="1"/>
  <c r="T2349" i="1"/>
  <c r="W2349" i="1"/>
  <c r="S2350" i="1"/>
  <c r="T2350" i="1"/>
  <c r="W2350" i="1"/>
  <c r="S2351" i="1"/>
  <c r="T2351" i="1"/>
  <c r="W2351" i="1"/>
  <c r="S2352" i="1"/>
  <c r="T2352" i="1"/>
  <c r="W2352" i="1"/>
  <c r="S2353" i="1"/>
  <c r="T2353" i="1"/>
  <c r="W2353" i="1"/>
  <c r="S2354" i="1"/>
  <c r="T2354" i="1"/>
  <c r="W2354" i="1"/>
  <c r="S2355" i="1"/>
  <c r="T2355" i="1"/>
  <c r="W2355" i="1"/>
  <c r="S2356" i="1"/>
  <c r="T2356" i="1"/>
  <c r="W2356" i="1"/>
  <c r="S2357" i="1"/>
  <c r="T2357" i="1"/>
  <c r="W2357" i="1"/>
  <c r="S2358" i="1"/>
  <c r="T2358" i="1"/>
  <c r="W2358" i="1"/>
  <c r="S2359" i="1"/>
  <c r="T2359" i="1"/>
  <c r="W2359" i="1"/>
  <c r="S2360" i="1"/>
  <c r="T2360" i="1"/>
  <c r="W2360" i="1"/>
  <c r="S2361" i="1"/>
  <c r="T2361" i="1"/>
  <c r="W2361" i="1"/>
  <c r="S2362" i="1"/>
  <c r="T2362" i="1"/>
  <c r="W2362" i="1"/>
  <c r="S2363" i="1"/>
  <c r="T2363" i="1"/>
  <c r="W2363" i="1"/>
  <c r="S2364" i="1"/>
  <c r="T2364" i="1"/>
  <c r="W2364" i="1"/>
  <c r="S2365" i="1"/>
  <c r="T2365" i="1"/>
  <c r="W2365" i="1"/>
  <c r="S2366" i="1"/>
  <c r="T2366" i="1"/>
  <c r="W2366" i="1"/>
  <c r="S2367" i="1"/>
  <c r="T2367" i="1"/>
  <c r="W2367" i="1"/>
  <c r="S2368" i="1"/>
  <c r="T2368" i="1"/>
  <c r="W2368" i="1"/>
  <c r="S2369" i="1"/>
  <c r="T2369" i="1"/>
  <c r="W2369" i="1"/>
  <c r="S2370" i="1"/>
  <c r="T2370" i="1"/>
  <c r="W2370" i="1"/>
  <c r="S2371" i="1"/>
  <c r="T2371" i="1"/>
  <c r="W2371" i="1"/>
  <c r="S2372" i="1"/>
  <c r="T2372" i="1"/>
  <c r="W2372" i="1"/>
  <c r="S2373" i="1"/>
  <c r="T2373" i="1"/>
  <c r="W2373" i="1"/>
  <c r="S2374" i="1"/>
  <c r="T2374" i="1"/>
  <c r="W2374" i="1"/>
  <c r="S2375" i="1"/>
  <c r="T2375" i="1"/>
  <c r="W2375" i="1"/>
  <c r="S2376" i="1"/>
  <c r="T2376" i="1"/>
  <c r="W2376" i="1"/>
  <c r="S2377" i="1"/>
  <c r="T2377" i="1"/>
  <c r="W2377" i="1"/>
  <c r="S2378" i="1"/>
  <c r="T2378" i="1"/>
  <c r="W2378" i="1"/>
  <c r="S2379" i="1"/>
  <c r="T2379" i="1"/>
  <c r="W2379" i="1"/>
  <c r="S2380" i="1"/>
  <c r="T2380" i="1"/>
  <c r="W2380" i="1"/>
  <c r="S2381" i="1"/>
  <c r="T2381" i="1"/>
  <c r="W2381" i="1"/>
  <c r="S2382" i="1"/>
  <c r="T2382" i="1"/>
  <c r="W2382" i="1"/>
  <c r="S2383" i="1"/>
  <c r="T2383" i="1"/>
  <c r="W2383" i="1"/>
  <c r="S2384" i="1"/>
  <c r="T2384" i="1"/>
  <c r="W2384" i="1"/>
  <c r="S2385" i="1"/>
  <c r="T2385" i="1"/>
  <c r="W2385" i="1"/>
  <c r="S2386" i="1"/>
  <c r="T2386" i="1"/>
  <c r="W2386" i="1"/>
  <c r="S2387" i="1"/>
  <c r="T2387" i="1"/>
  <c r="W2387" i="1"/>
  <c r="S2388" i="1"/>
  <c r="T2388" i="1"/>
  <c r="W2388" i="1"/>
  <c r="S2389" i="1"/>
  <c r="T2389" i="1"/>
  <c r="W2389" i="1"/>
  <c r="S2390" i="1"/>
  <c r="T2390" i="1"/>
  <c r="W2390" i="1"/>
  <c r="S2391" i="1"/>
  <c r="T2391" i="1"/>
  <c r="W2391" i="1"/>
  <c r="S2392" i="1"/>
  <c r="T2392" i="1"/>
  <c r="W2392" i="1"/>
  <c r="S2393" i="1"/>
  <c r="T2393" i="1"/>
  <c r="W2393" i="1"/>
  <c r="S2394" i="1"/>
  <c r="T2394" i="1"/>
  <c r="W2394" i="1"/>
  <c r="S2395" i="1"/>
  <c r="T2395" i="1"/>
  <c r="W2395" i="1"/>
  <c r="S2396" i="1"/>
  <c r="T2396" i="1"/>
  <c r="W2396" i="1"/>
  <c r="S2397" i="1"/>
  <c r="T2397" i="1"/>
  <c r="W2397" i="1"/>
  <c r="S2398" i="1"/>
  <c r="T2398" i="1"/>
  <c r="W2398" i="1"/>
  <c r="S2399" i="1"/>
  <c r="T2399" i="1"/>
  <c r="W2399" i="1"/>
  <c r="S2400" i="1"/>
  <c r="T2400" i="1"/>
  <c r="W2400" i="1"/>
  <c r="S2401" i="1"/>
  <c r="T2401" i="1"/>
  <c r="W2401" i="1"/>
  <c r="S2402" i="1"/>
  <c r="T2402" i="1"/>
  <c r="W2402" i="1"/>
  <c r="S2403" i="1"/>
  <c r="T2403" i="1"/>
  <c r="W2403" i="1"/>
  <c r="S2404" i="1"/>
  <c r="T2404" i="1"/>
  <c r="W2404" i="1"/>
  <c r="S2405" i="1"/>
  <c r="T2405" i="1"/>
  <c r="W2405" i="1"/>
  <c r="S2406" i="1"/>
  <c r="T2406" i="1"/>
  <c r="W2406" i="1"/>
  <c r="S2407" i="1"/>
  <c r="T2407" i="1"/>
  <c r="W2407" i="1"/>
  <c r="S2408" i="1"/>
  <c r="T2408" i="1"/>
  <c r="W2408" i="1"/>
  <c r="S2409" i="1"/>
  <c r="T2409" i="1"/>
  <c r="W2409" i="1"/>
  <c r="S2410" i="1"/>
  <c r="T2410" i="1"/>
  <c r="W2410" i="1"/>
  <c r="S2411" i="1"/>
  <c r="T2411" i="1"/>
  <c r="W2411" i="1"/>
  <c r="S2412" i="1"/>
  <c r="T2412" i="1"/>
  <c r="W2412" i="1"/>
  <c r="S2413" i="1"/>
  <c r="T2413" i="1"/>
  <c r="W2413" i="1"/>
  <c r="S2414" i="1"/>
  <c r="T2414" i="1"/>
  <c r="W2414" i="1"/>
  <c r="S2415" i="1"/>
  <c r="T2415" i="1"/>
  <c r="W2415" i="1"/>
  <c r="S2416" i="1"/>
  <c r="T2416" i="1"/>
  <c r="W2416" i="1"/>
  <c r="S2417" i="1"/>
  <c r="T2417" i="1"/>
  <c r="W2417" i="1"/>
  <c r="S2418" i="1"/>
  <c r="T2418" i="1"/>
  <c r="W2418" i="1"/>
  <c r="S2419" i="1"/>
  <c r="T2419" i="1"/>
  <c r="W2419" i="1"/>
  <c r="S2420" i="1"/>
  <c r="T2420" i="1"/>
  <c r="W2420" i="1"/>
  <c r="S2421" i="1"/>
  <c r="T2421" i="1"/>
  <c r="W2421" i="1"/>
  <c r="S2422" i="1"/>
  <c r="T2422" i="1"/>
  <c r="W2422" i="1"/>
  <c r="S2423" i="1"/>
  <c r="T2423" i="1"/>
  <c r="W2423" i="1"/>
  <c r="S2424" i="1"/>
  <c r="T2424" i="1"/>
  <c r="W2424" i="1"/>
  <c r="S2425" i="1"/>
  <c r="T2425" i="1"/>
  <c r="W2425" i="1"/>
  <c r="S2426" i="1"/>
  <c r="T2426" i="1"/>
  <c r="W2426" i="1"/>
  <c r="S2427" i="1"/>
  <c r="T2427" i="1"/>
  <c r="W2427" i="1"/>
  <c r="S2428" i="1"/>
  <c r="T2428" i="1"/>
  <c r="W2428" i="1"/>
  <c r="S2429" i="1"/>
  <c r="T2429" i="1"/>
  <c r="W2429" i="1"/>
  <c r="S2430" i="1"/>
  <c r="T2430" i="1"/>
  <c r="W2430" i="1"/>
  <c r="S2431" i="1"/>
  <c r="T2431" i="1"/>
  <c r="W2431" i="1"/>
  <c r="S2432" i="1"/>
  <c r="T2432" i="1"/>
  <c r="W2432" i="1"/>
  <c r="S2433" i="1"/>
  <c r="T2433" i="1"/>
  <c r="W2433" i="1"/>
  <c r="S2434" i="1"/>
  <c r="T2434" i="1"/>
  <c r="W2434" i="1"/>
  <c r="S2435" i="1"/>
  <c r="T2435" i="1"/>
  <c r="W2435" i="1"/>
  <c r="S2436" i="1"/>
  <c r="T2436" i="1"/>
  <c r="W2436" i="1"/>
  <c r="S2437" i="1"/>
  <c r="T2437" i="1"/>
  <c r="W2437" i="1"/>
  <c r="S2438" i="1"/>
  <c r="T2438" i="1"/>
  <c r="W2438" i="1"/>
  <c r="S2439" i="1"/>
  <c r="T2439" i="1"/>
  <c r="W2439" i="1"/>
  <c r="S2440" i="1"/>
  <c r="T2440" i="1"/>
  <c r="W2440" i="1"/>
  <c r="S2441" i="1"/>
  <c r="T2441" i="1"/>
  <c r="W2441" i="1"/>
  <c r="S2442" i="1"/>
  <c r="T2442" i="1"/>
  <c r="W2442" i="1"/>
  <c r="S2443" i="1"/>
  <c r="T2443" i="1"/>
  <c r="W2443" i="1"/>
  <c r="S2444" i="1"/>
  <c r="T2444" i="1"/>
  <c r="W2444" i="1"/>
  <c r="S2445" i="1"/>
  <c r="T2445" i="1"/>
  <c r="W2445" i="1"/>
  <c r="S2446" i="1"/>
  <c r="T2446" i="1"/>
  <c r="W2446" i="1"/>
  <c r="S2447" i="1"/>
  <c r="T2447" i="1"/>
  <c r="W2447" i="1"/>
  <c r="S2448" i="1"/>
  <c r="T2448" i="1"/>
  <c r="W2448" i="1"/>
  <c r="S2449" i="1"/>
  <c r="T2449" i="1"/>
  <c r="W2449" i="1"/>
  <c r="S2450" i="1"/>
  <c r="T2450" i="1"/>
  <c r="W2450" i="1"/>
  <c r="S2451" i="1"/>
  <c r="T2451" i="1"/>
  <c r="W2451" i="1"/>
  <c r="S2452" i="1"/>
  <c r="T2452" i="1"/>
  <c r="W2452" i="1"/>
  <c r="S2453" i="1"/>
  <c r="T2453" i="1"/>
  <c r="W2453" i="1"/>
  <c r="S2454" i="1"/>
  <c r="T2454" i="1"/>
  <c r="W2454" i="1"/>
  <c r="S2455" i="1"/>
  <c r="T2455" i="1"/>
  <c r="W2455" i="1"/>
  <c r="S2456" i="1"/>
  <c r="T2456" i="1"/>
  <c r="W2456" i="1"/>
  <c r="S2457" i="1"/>
  <c r="T2457" i="1"/>
  <c r="W2457" i="1"/>
  <c r="S2458" i="1"/>
  <c r="T2458" i="1"/>
  <c r="W2458" i="1"/>
  <c r="S2459" i="1"/>
  <c r="T2459" i="1"/>
  <c r="W2459" i="1"/>
  <c r="S2460" i="1"/>
  <c r="T2460" i="1"/>
  <c r="W2460" i="1"/>
  <c r="S2461" i="1"/>
  <c r="T2461" i="1"/>
  <c r="W2461" i="1"/>
  <c r="S2462" i="1"/>
  <c r="T2462" i="1"/>
  <c r="W2462" i="1"/>
  <c r="S2463" i="1"/>
  <c r="T2463" i="1"/>
  <c r="W2463" i="1"/>
  <c r="S2464" i="1"/>
  <c r="T2464" i="1"/>
  <c r="W2464" i="1"/>
  <c r="S2465" i="1"/>
  <c r="T2465" i="1"/>
  <c r="W2465" i="1"/>
  <c r="S2466" i="1"/>
  <c r="T2466" i="1"/>
  <c r="W2466" i="1"/>
  <c r="S2467" i="1"/>
  <c r="T2467" i="1"/>
  <c r="W2467" i="1"/>
  <c r="S2468" i="1"/>
  <c r="T2468" i="1"/>
  <c r="W2468" i="1"/>
  <c r="S2469" i="1"/>
  <c r="T2469" i="1"/>
  <c r="W2469" i="1"/>
  <c r="S2470" i="1"/>
  <c r="T2470" i="1"/>
  <c r="W2470" i="1"/>
  <c r="S2471" i="1"/>
  <c r="T2471" i="1"/>
  <c r="W2471" i="1"/>
  <c r="S2472" i="1"/>
  <c r="T2472" i="1"/>
  <c r="W2472" i="1"/>
  <c r="S2473" i="1"/>
  <c r="T2473" i="1"/>
  <c r="W2473" i="1"/>
  <c r="S2474" i="1"/>
  <c r="T2474" i="1"/>
  <c r="W2474" i="1"/>
  <c r="S2475" i="1"/>
  <c r="T2475" i="1"/>
  <c r="W2475" i="1"/>
  <c r="S2476" i="1"/>
  <c r="T2476" i="1"/>
  <c r="W2476" i="1"/>
  <c r="S2477" i="1"/>
  <c r="T2477" i="1"/>
  <c r="W2477" i="1"/>
  <c r="S2478" i="1"/>
  <c r="T2478" i="1"/>
  <c r="W2478" i="1"/>
  <c r="S2479" i="1"/>
  <c r="T2479" i="1"/>
  <c r="W2479" i="1"/>
  <c r="S2480" i="1"/>
  <c r="T2480" i="1"/>
  <c r="W2480" i="1"/>
  <c r="S2481" i="1"/>
  <c r="T2481" i="1"/>
  <c r="W2481" i="1"/>
  <c r="S2482" i="1"/>
  <c r="T2482" i="1"/>
  <c r="W2482" i="1"/>
  <c r="S2483" i="1"/>
  <c r="T2483" i="1"/>
  <c r="W2483" i="1"/>
  <c r="S2484" i="1"/>
  <c r="T2484" i="1"/>
  <c r="W2484" i="1"/>
  <c r="S2485" i="1"/>
  <c r="T2485" i="1"/>
  <c r="W2485" i="1"/>
  <c r="S2486" i="1"/>
  <c r="T2486" i="1"/>
  <c r="W2486" i="1"/>
  <c r="S2487" i="1"/>
  <c r="T2487" i="1"/>
  <c r="W2487" i="1"/>
  <c r="S2488" i="1"/>
  <c r="T2488" i="1"/>
  <c r="W2488" i="1"/>
  <c r="S2489" i="1"/>
  <c r="T2489" i="1"/>
  <c r="W2489" i="1"/>
  <c r="S2490" i="1"/>
  <c r="T2490" i="1"/>
  <c r="W2490" i="1"/>
  <c r="S2491" i="1"/>
  <c r="T2491" i="1"/>
  <c r="W2491" i="1"/>
  <c r="S2492" i="1"/>
  <c r="T2492" i="1"/>
  <c r="W2492" i="1"/>
  <c r="S2493" i="1"/>
  <c r="T2493" i="1"/>
  <c r="W2493" i="1"/>
  <c r="S2494" i="1"/>
  <c r="T2494" i="1"/>
  <c r="W2494" i="1"/>
  <c r="S2495" i="1"/>
  <c r="T2495" i="1"/>
  <c r="W2495" i="1"/>
  <c r="S2496" i="1"/>
  <c r="T2496" i="1"/>
  <c r="W2496" i="1"/>
  <c r="S2497" i="1"/>
  <c r="T2497" i="1"/>
  <c r="W2497" i="1"/>
  <c r="S2498" i="1"/>
  <c r="T2498" i="1"/>
  <c r="W2498" i="1"/>
  <c r="S2499" i="1"/>
  <c r="T2499" i="1"/>
  <c r="W2499" i="1"/>
  <c r="S2500" i="1"/>
  <c r="T2500" i="1"/>
  <c r="W2500" i="1"/>
  <c r="S2501" i="1"/>
  <c r="T2501" i="1"/>
  <c r="W2501" i="1"/>
  <c r="S2502" i="1"/>
  <c r="T2502" i="1"/>
  <c r="W2502" i="1"/>
  <c r="S2503" i="1"/>
  <c r="T2503" i="1"/>
  <c r="W2503" i="1"/>
  <c r="S2504" i="1"/>
  <c r="T2504" i="1"/>
  <c r="W2504" i="1"/>
  <c r="S2505" i="1"/>
  <c r="T2505" i="1"/>
  <c r="W2505" i="1"/>
  <c r="S2506" i="1"/>
  <c r="T2506" i="1"/>
  <c r="W2506" i="1"/>
  <c r="S2507" i="1"/>
  <c r="T2507" i="1"/>
  <c r="W2507" i="1"/>
  <c r="S2508" i="1"/>
  <c r="T2508" i="1"/>
  <c r="W2508" i="1"/>
  <c r="S2509" i="1"/>
  <c r="T2509" i="1"/>
  <c r="W2509" i="1"/>
  <c r="S2510" i="1"/>
  <c r="T2510" i="1"/>
  <c r="W2510" i="1"/>
  <c r="S2511" i="1"/>
  <c r="T2511" i="1"/>
  <c r="W2511" i="1"/>
  <c r="S2512" i="1"/>
  <c r="T2512" i="1"/>
  <c r="W2512" i="1"/>
  <c r="S2513" i="1"/>
  <c r="T2513" i="1"/>
  <c r="W2513" i="1"/>
  <c r="S2514" i="1"/>
  <c r="T2514" i="1"/>
  <c r="W2514" i="1"/>
  <c r="S2515" i="1"/>
  <c r="T2515" i="1"/>
  <c r="W2515" i="1"/>
  <c r="S2516" i="1"/>
  <c r="T2516" i="1"/>
  <c r="W2516" i="1"/>
  <c r="S2517" i="1"/>
  <c r="T2517" i="1"/>
  <c r="W2517" i="1"/>
  <c r="S2518" i="1"/>
  <c r="T2518" i="1"/>
  <c r="W2518" i="1"/>
  <c r="S2519" i="1"/>
  <c r="T2519" i="1"/>
  <c r="W2519" i="1"/>
  <c r="S2520" i="1"/>
  <c r="T2520" i="1"/>
  <c r="W2520" i="1"/>
  <c r="S2521" i="1"/>
  <c r="T2521" i="1"/>
  <c r="W2521" i="1"/>
  <c r="S2522" i="1"/>
  <c r="T2522" i="1"/>
  <c r="W2522" i="1"/>
  <c r="S2523" i="1"/>
  <c r="T2523" i="1"/>
  <c r="W2523" i="1"/>
  <c r="S2524" i="1"/>
  <c r="T2524" i="1"/>
  <c r="W2524" i="1"/>
  <c r="S2525" i="1"/>
  <c r="T2525" i="1"/>
  <c r="W2525" i="1"/>
  <c r="S2526" i="1"/>
  <c r="T2526" i="1"/>
  <c r="W2526" i="1"/>
  <c r="S2527" i="1"/>
  <c r="T2527" i="1"/>
  <c r="W2527" i="1"/>
  <c r="S2528" i="1"/>
  <c r="T2528" i="1"/>
  <c r="W2528" i="1"/>
  <c r="S2529" i="1"/>
  <c r="T2529" i="1"/>
  <c r="W2529" i="1"/>
  <c r="S2530" i="1"/>
  <c r="T2530" i="1"/>
  <c r="W2530" i="1"/>
  <c r="S2531" i="1"/>
  <c r="T2531" i="1"/>
  <c r="W2531" i="1"/>
  <c r="S2532" i="1"/>
  <c r="T2532" i="1"/>
  <c r="W2532" i="1"/>
  <c r="S2533" i="1"/>
  <c r="T2533" i="1"/>
  <c r="W2533" i="1"/>
  <c r="S2534" i="1"/>
  <c r="T2534" i="1"/>
  <c r="W2534" i="1"/>
  <c r="S2535" i="1"/>
  <c r="T2535" i="1"/>
  <c r="W2535" i="1"/>
  <c r="S2536" i="1"/>
  <c r="T2536" i="1"/>
  <c r="W2536" i="1"/>
  <c r="S2537" i="1"/>
  <c r="T2537" i="1"/>
  <c r="W2537" i="1"/>
  <c r="S2538" i="1"/>
  <c r="T2538" i="1"/>
  <c r="W2538" i="1"/>
  <c r="S2539" i="1"/>
  <c r="T2539" i="1"/>
  <c r="W2539" i="1"/>
  <c r="S2540" i="1"/>
  <c r="T2540" i="1"/>
  <c r="W2540" i="1"/>
  <c r="S2541" i="1"/>
  <c r="T2541" i="1"/>
  <c r="W2541" i="1"/>
  <c r="S2542" i="1"/>
  <c r="T2542" i="1"/>
  <c r="W2542" i="1"/>
  <c r="S2543" i="1"/>
  <c r="T2543" i="1"/>
  <c r="W2543" i="1"/>
  <c r="S2544" i="1"/>
  <c r="T2544" i="1"/>
  <c r="W2544" i="1"/>
  <c r="S2545" i="1"/>
  <c r="T2545" i="1"/>
  <c r="W2545" i="1"/>
  <c r="S2546" i="1"/>
  <c r="T2546" i="1"/>
  <c r="W2546" i="1"/>
  <c r="S2547" i="1"/>
  <c r="T2547" i="1"/>
  <c r="W2547" i="1"/>
  <c r="S2548" i="1"/>
  <c r="T2548" i="1"/>
  <c r="W2548" i="1"/>
  <c r="S2549" i="1"/>
  <c r="T2549" i="1"/>
  <c r="W2549" i="1"/>
  <c r="S2550" i="1"/>
  <c r="T2550" i="1"/>
  <c r="W2550" i="1"/>
  <c r="S2551" i="1"/>
  <c r="T2551" i="1"/>
  <c r="W2551" i="1"/>
  <c r="S2552" i="1"/>
  <c r="T2552" i="1"/>
  <c r="W2552" i="1"/>
  <c r="S2553" i="1"/>
  <c r="T2553" i="1"/>
  <c r="W2553" i="1"/>
  <c r="S2554" i="1"/>
  <c r="T2554" i="1"/>
  <c r="W2554" i="1"/>
  <c r="S2555" i="1"/>
  <c r="T2555" i="1"/>
  <c r="W2555" i="1"/>
  <c r="S2556" i="1"/>
  <c r="T2556" i="1"/>
  <c r="W2556" i="1"/>
  <c r="S2557" i="1"/>
  <c r="T2557" i="1"/>
  <c r="W2557" i="1"/>
  <c r="S2558" i="1"/>
  <c r="T2558" i="1"/>
  <c r="W2558" i="1"/>
  <c r="S2559" i="1"/>
  <c r="T2559" i="1"/>
  <c r="W2559" i="1"/>
  <c r="S2560" i="1"/>
  <c r="T2560" i="1"/>
  <c r="W2560" i="1"/>
  <c r="S2561" i="1"/>
  <c r="T2561" i="1"/>
  <c r="W2561" i="1"/>
  <c r="S2562" i="1"/>
  <c r="T2562" i="1"/>
  <c r="W2562" i="1"/>
  <c r="S2563" i="1"/>
  <c r="T2563" i="1"/>
  <c r="W2563" i="1"/>
  <c r="S2564" i="1"/>
  <c r="T2564" i="1"/>
  <c r="W2564" i="1"/>
  <c r="S2565" i="1"/>
  <c r="T2565" i="1"/>
  <c r="W2565" i="1"/>
  <c r="S2566" i="1"/>
  <c r="T2566" i="1"/>
  <c r="W2566" i="1"/>
  <c r="S2567" i="1"/>
  <c r="T2567" i="1"/>
  <c r="W2567" i="1"/>
  <c r="S2568" i="1"/>
  <c r="T2568" i="1"/>
  <c r="W2568" i="1"/>
  <c r="S2569" i="1"/>
  <c r="T2569" i="1"/>
  <c r="W2569" i="1"/>
  <c r="S2570" i="1"/>
  <c r="T2570" i="1"/>
  <c r="W2570" i="1"/>
  <c r="S2571" i="1"/>
  <c r="T2571" i="1"/>
  <c r="W2571" i="1"/>
  <c r="S2572" i="1"/>
  <c r="T2572" i="1"/>
  <c r="W2572" i="1"/>
  <c r="S2573" i="1"/>
  <c r="T2573" i="1"/>
  <c r="W2573" i="1"/>
  <c r="S2574" i="1"/>
  <c r="T2574" i="1"/>
  <c r="W2574" i="1"/>
  <c r="S2575" i="1"/>
  <c r="T2575" i="1"/>
  <c r="W2575" i="1"/>
  <c r="S2576" i="1"/>
  <c r="T2576" i="1"/>
  <c r="W2576" i="1"/>
  <c r="S2577" i="1"/>
  <c r="T2577" i="1"/>
  <c r="W2577" i="1"/>
  <c r="S2578" i="1"/>
  <c r="T2578" i="1"/>
  <c r="W2578" i="1"/>
  <c r="S2579" i="1"/>
  <c r="T2579" i="1"/>
  <c r="W2579" i="1"/>
  <c r="S2580" i="1"/>
  <c r="T2580" i="1"/>
  <c r="W2580" i="1"/>
  <c r="S2581" i="1"/>
  <c r="T2581" i="1"/>
  <c r="W2581" i="1"/>
  <c r="S2582" i="1"/>
  <c r="T2582" i="1"/>
  <c r="W2582" i="1"/>
  <c r="S2583" i="1"/>
  <c r="T2583" i="1"/>
  <c r="W2583" i="1"/>
  <c r="S2584" i="1"/>
  <c r="T2584" i="1"/>
  <c r="W2584" i="1"/>
  <c r="S2585" i="1"/>
  <c r="T2585" i="1"/>
  <c r="W2585" i="1"/>
  <c r="S2586" i="1"/>
  <c r="T2586" i="1"/>
  <c r="W2586" i="1"/>
  <c r="S2587" i="1"/>
  <c r="T2587" i="1"/>
  <c r="W2587" i="1"/>
  <c r="S2588" i="1"/>
  <c r="T2588" i="1"/>
  <c r="W2588" i="1"/>
  <c r="S2589" i="1"/>
  <c r="T2589" i="1"/>
  <c r="W2589" i="1"/>
  <c r="S2590" i="1"/>
  <c r="T2590" i="1"/>
  <c r="W2590" i="1"/>
  <c r="S2591" i="1"/>
  <c r="T2591" i="1"/>
  <c r="W2591" i="1"/>
  <c r="S2592" i="1"/>
  <c r="T2592" i="1"/>
  <c r="W2592" i="1"/>
  <c r="S2593" i="1"/>
  <c r="T2593" i="1"/>
  <c r="W2593" i="1"/>
  <c r="S2594" i="1"/>
  <c r="T2594" i="1"/>
  <c r="W2594" i="1"/>
  <c r="S2595" i="1"/>
  <c r="T2595" i="1"/>
  <c r="W2595" i="1"/>
  <c r="S2596" i="1"/>
  <c r="T2596" i="1"/>
  <c r="W2596" i="1"/>
  <c r="S2597" i="1"/>
  <c r="T2597" i="1"/>
  <c r="W2597" i="1"/>
  <c r="S2598" i="1"/>
  <c r="T2598" i="1"/>
  <c r="W2598" i="1"/>
  <c r="S2599" i="1"/>
  <c r="T2599" i="1"/>
  <c r="W2599" i="1"/>
  <c r="S2600" i="1"/>
  <c r="T2600" i="1"/>
  <c r="W2600" i="1"/>
  <c r="S2601" i="1"/>
  <c r="T2601" i="1"/>
  <c r="W2601" i="1"/>
  <c r="S2602" i="1"/>
  <c r="T2602" i="1"/>
  <c r="W2602" i="1"/>
  <c r="S2603" i="1"/>
  <c r="T2603" i="1"/>
  <c r="W2603" i="1"/>
  <c r="S2604" i="1"/>
  <c r="T2604" i="1"/>
  <c r="W2604" i="1"/>
  <c r="S2605" i="1"/>
  <c r="T2605" i="1"/>
  <c r="W2605" i="1"/>
  <c r="S2606" i="1"/>
  <c r="T2606" i="1"/>
  <c r="W2606" i="1"/>
  <c r="S2607" i="1"/>
  <c r="T2607" i="1"/>
  <c r="W2607" i="1"/>
  <c r="S2608" i="1"/>
  <c r="T2608" i="1"/>
  <c r="W2608" i="1"/>
  <c r="S2609" i="1"/>
  <c r="T2609" i="1"/>
  <c r="W2609" i="1"/>
  <c r="S2610" i="1"/>
  <c r="T2610" i="1"/>
  <c r="W2610" i="1"/>
  <c r="S2611" i="1"/>
  <c r="T2611" i="1"/>
  <c r="W2611" i="1"/>
  <c r="S2612" i="1"/>
  <c r="T2612" i="1"/>
  <c r="W2612" i="1"/>
  <c r="S2613" i="1"/>
  <c r="T2613" i="1"/>
  <c r="W2613" i="1"/>
  <c r="S2614" i="1"/>
  <c r="T2614" i="1"/>
  <c r="W2614" i="1"/>
  <c r="S2615" i="1"/>
  <c r="T2615" i="1"/>
  <c r="W2615" i="1"/>
  <c r="S2616" i="1"/>
  <c r="T2616" i="1"/>
  <c r="W2616" i="1"/>
  <c r="S2617" i="1"/>
  <c r="T2617" i="1"/>
  <c r="W2617" i="1"/>
  <c r="S2618" i="1"/>
  <c r="T2618" i="1"/>
  <c r="W2618" i="1"/>
  <c r="S2619" i="1"/>
  <c r="T2619" i="1"/>
  <c r="W2619" i="1"/>
  <c r="S2620" i="1"/>
  <c r="T2620" i="1"/>
  <c r="W2620" i="1"/>
  <c r="S2621" i="1"/>
  <c r="T2621" i="1"/>
  <c r="W2621" i="1"/>
  <c r="S2622" i="1"/>
  <c r="T2622" i="1"/>
  <c r="W2622" i="1"/>
  <c r="S2623" i="1"/>
  <c r="T2623" i="1"/>
  <c r="W2623" i="1"/>
  <c r="S2624" i="1"/>
  <c r="T2624" i="1"/>
  <c r="W2624" i="1"/>
  <c r="S2625" i="1"/>
  <c r="T2625" i="1"/>
  <c r="W2625" i="1"/>
  <c r="S2626" i="1"/>
  <c r="T2626" i="1"/>
  <c r="W2626" i="1"/>
  <c r="S2627" i="1"/>
  <c r="T2627" i="1"/>
  <c r="W2627" i="1"/>
  <c r="S2628" i="1"/>
  <c r="T2628" i="1"/>
  <c r="W2628" i="1"/>
  <c r="S2629" i="1"/>
  <c r="T2629" i="1"/>
  <c r="W2629" i="1"/>
  <c r="S2630" i="1"/>
  <c r="T2630" i="1"/>
  <c r="W2630" i="1"/>
  <c r="S2631" i="1"/>
  <c r="T2631" i="1"/>
  <c r="W2631" i="1"/>
  <c r="S2632" i="1"/>
  <c r="T2632" i="1"/>
  <c r="W2632" i="1"/>
  <c r="S2633" i="1"/>
  <c r="T2633" i="1"/>
  <c r="W2633" i="1"/>
  <c r="S2634" i="1"/>
  <c r="T2634" i="1"/>
  <c r="W2634" i="1"/>
  <c r="S2635" i="1"/>
  <c r="T2635" i="1"/>
  <c r="W2635" i="1"/>
  <c r="S2636" i="1"/>
  <c r="T2636" i="1"/>
  <c r="W2636" i="1"/>
  <c r="S2637" i="1"/>
  <c r="T2637" i="1"/>
  <c r="W2637" i="1"/>
  <c r="S2638" i="1"/>
  <c r="T2638" i="1"/>
  <c r="W2638" i="1"/>
  <c r="S2639" i="1"/>
  <c r="T2639" i="1"/>
  <c r="W2639" i="1"/>
  <c r="S2640" i="1"/>
  <c r="T2640" i="1"/>
  <c r="W2640" i="1"/>
  <c r="S2641" i="1"/>
  <c r="T2641" i="1"/>
  <c r="W2641" i="1"/>
  <c r="S2642" i="1"/>
  <c r="T2642" i="1"/>
  <c r="W2642" i="1"/>
  <c r="S2643" i="1"/>
  <c r="T2643" i="1"/>
  <c r="W2643" i="1"/>
  <c r="S2644" i="1"/>
  <c r="T2644" i="1"/>
  <c r="W2644" i="1"/>
  <c r="S2645" i="1"/>
  <c r="T2645" i="1"/>
  <c r="W2645" i="1"/>
  <c r="S2646" i="1"/>
  <c r="T2646" i="1"/>
  <c r="W2646" i="1"/>
  <c r="S2647" i="1"/>
  <c r="T2647" i="1"/>
  <c r="W2647" i="1"/>
  <c r="S2648" i="1"/>
  <c r="T2648" i="1"/>
  <c r="W2648" i="1"/>
  <c r="S2649" i="1"/>
  <c r="T2649" i="1"/>
  <c r="W2649" i="1"/>
  <c r="S2650" i="1"/>
  <c r="T2650" i="1"/>
  <c r="W2650" i="1"/>
  <c r="S2651" i="1"/>
  <c r="T2651" i="1"/>
  <c r="W2651" i="1"/>
  <c r="S2652" i="1"/>
  <c r="T2652" i="1"/>
  <c r="W2652" i="1"/>
  <c r="S2653" i="1"/>
  <c r="T2653" i="1"/>
  <c r="W2653" i="1"/>
  <c r="S2654" i="1"/>
  <c r="T2654" i="1"/>
  <c r="W2654" i="1"/>
  <c r="S2655" i="1"/>
  <c r="T2655" i="1"/>
  <c r="W2655" i="1"/>
  <c r="S2656" i="1"/>
  <c r="T2656" i="1"/>
  <c r="W2656" i="1"/>
  <c r="S2657" i="1"/>
  <c r="T2657" i="1"/>
  <c r="W2657" i="1"/>
  <c r="S2658" i="1"/>
  <c r="T2658" i="1"/>
  <c r="W2658" i="1"/>
  <c r="S2659" i="1"/>
  <c r="T2659" i="1"/>
  <c r="W2659" i="1"/>
  <c r="S2660" i="1"/>
  <c r="T2660" i="1"/>
  <c r="W2660" i="1"/>
  <c r="S2661" i="1"/>
  <c r="T2661" i="1"/>
  <c r="W2661" i="1"/>
  <c r="S2662" i="1"/>
  <c r="T2662" i="1"/>
  <c r="W2662" i="1"/>
  <c r="S2663" i="1"/>
  <c r="T2663" i="1"/>
  <c r="W2663" i="1"/>
  <c r="S2664" i="1"/>
  <c r="T2664" i="1"/>
  <c r="W2664" i="1"/>
  <c r="S2665" i="1"/>
  <c r="T2665" i="1"/>
  <c r="W2665" i="1"/>
  <c r="S2666" i="1"/>
  <c r="T2666" i="1"/>
  <c r="W2666" i="1"/>
  <c r="S2667" i="1"/>
  <c r="T2667" i="1"/>
  <c r="W2667" i="1"/>
  <c r="S2668" i="1"/>
  <c r="T2668" i="1"/>
  <c r="W2668" i="1"/>
  <c r="S2669" i="1"/>
  <c r="T2669" i="1"/>
  <c r="W2669" i="1"/>
  <c r="S2670" i="1"/>
  <c r="T2670" i="1"/>
  <c r="W2670" i="1"/>
  <c r="S2671" i="1"/>
  <c r="T2671" i="1"/>
  <c r="W2671" i="1"/>
  <c r="S2672" i="1"/>
  <c r="T2672" i="1"/>
  <c r="W2672" i="1"/>
  <c r="S2673" i="1"/>
  <c r="T2673" i="1"/>
  <c r="W2673" i="1"/>
  <c r="S2674" i="1"/>
  <c r="T2674" i="1"/>
  <c r="W2674" i="1"/>
  <c r="S2675" i="1"/>
  <c r="T2675" i="1"/>
  <c r="W2675" i="1"/>
  <c r="S2676" i="1"/>
  <c r="T2676" i="1"/>
  <c r="W2676" i="1"/>
  <c r="S2677" i="1"/>
  <c r="T2677" i="1"/>
  <c r="W2677" i="1"/>
  <c r="S2678" i="1"/>
  <c r="T2678" i="1"/>
  <c r="W2678" i="1"/>
  <c r="S2679" i="1"/>
  <c r="T2679" i="1"/>
  <c r="W2679" i="1"/>
  <c r="S2680" i="1"/>
  <c r="T2680" i="1"/>
  <c r="W2680" i="1"/>
  <c r="S2681" i="1"/>
  <c r="T2681" i="1"/>
  <c r="W2681" i="1"/>
  <c r="S2682" i="1"/>
  <c r="T2682" i="1"/>
  <c r="W2682" i="1"/>
  <c r="S2683" i="1"/>
  <c r="T2683" i="1"/>
  <c r="W2683" i="1"/>
  <c r="S2684" i="1"/>
  <c r="T2684" i="1"/>
  <c r="W2684" i="1"/>
  <c r="S2685" i="1"/>
  <c r="T2685" i="1"/>
  <c r="W2685" i="1"/>
  <c r="S2686" i="1"/>
  <c r="T2686" i="1"/>
  <c r="W2686" i="1"/>
  <c r="S2687" i="1"/>
  <c r="T2687" i="1"/>
  <c r="W2687" i="1"/>
  <c r="S2688" i="1"/>
  <c r="T2688" i="1"/>
  <c r="W2688" i="1"/>
  <c r="S2689" i="1"/>
  <c r="T2689" i="1"/>
  <c r="W2689" i="1"/>
  <c r="S2690" i="1"/>
  <c r="T2690" i="1"/>
  <c r="W2690" i="1"/>
  <c r="S2691" i="1"/>
  <c r="T2691" i="1"/>
  <c r="W2691" i="1"/>
  <c r="S2692" i="1"/>
  <c r="T2692" i="1"/>
  <c r="W2692" i="1"/>
  <c r="S2693" i="1"/>
  <c r="T2693" i="1"/>
  <c r="W2693" i="1"/>
  <c r="S2694" i="1"/>
  <c r="T2694" i="1"/>
  <c r="W2694" i="1"/>
  <c r="S2695" i="1"/>
  <c r="T2695" i="1"/>
  <c r="W2695" i="1"/>
  <c r="S2696" i="1"/>
  <c r="T2696" i="1"/>
  <c r="W2696" i="1"/>
  <c r="S2697" i="1"/>
  <c r="T2697" i="1"/>
  <c r="W2697" i="1"/>
  <c r="S2698" i="1"/>
  <c r="T2698" i="1"/>
  <c r="W2698" i="1"/>
  <c r="S2699" i="1"/>
  <c r="T2699" i="1"/>
  <c r="W2699" i="1"/>
  <c r="S2700" i="1"/>
  <c r="T2700" i="1"/>
  <c r="W2700" i="1"/>
  <c r="S2701" i="1"/>
  <c r="T2701" i="1"/>
  <c r="W2701" i="1"/>
  <c r="S2702" i="1"/>
  <c r="T2702" i="1"/>
  <c r="W2702" i="1"/>
  <c r="S2703" i="1"/>
  <c r="T2703" i="1"/>
  <c r="W2703" i="1"/>
  <c r="S2704" i="1"/>
  <c r="T2704" i="1"/>
  <c r="W2704" i="1"/>
  <c r="S2705" i="1"/>
  <c r="T2705" i="1"/>
  <c r="W2705" i="1"/>
  <c r="S2706" i="1"/>
  <c r="T2706" i="1"/>
  <c r="W2706" i="1"/>
  <c r="S2707" i="1"/>
  <c r="T2707" i="1"/>
  <c r="W2707" i="1"/>
  <c r="S2708" i="1"/>
  <c r="T2708" i="1"/>
  <c r="W2708" i="1"/>
  <c r="S2709" i="1"/>
  <c r="T2709" i="1"/>
  <c r="W2709" i="1"/>
  <c r="S2710" i="1"/>
  <c r="T2710" i="1"/>
  <c r="W2710" i="1"/>
  <c r="S2711" i="1"/>
  <c r="T2711" i="1"/>
  <c r="W2711" i="1"/>
  <c r="S2712" i="1"/>
  <c r="T2712" i="1"/>
  <c r="W2712" i="1"/>
  <c r="S2713" i="1"/>
  <c r="T2713" i="1"/>
  <c r="W2713" i="1"/>
  <c r="S2714" i="1"/>
  <c r="T2714" i="1"/>
  <c r="W2714" i="1"/>
  <c r="S2715" i="1"/>
  <c r="T2715" i="1"/>
  <c r="W2715" i="1"/>
  <c r="S2716" i="1"/>
  <c r="T2716" i="1"/>
  <c r="W2716" i="1"/>
  <c r="S2717" i="1"/>
  <c r="T2717" i="1"/>
  <c r="W2717" i="1"/>
  <c r="S2718" i="1"/>
  <c r="T2718" i="1"/>
  <c r="W2718" i="1"/>
  <c r="S2719" i="1"/>
  <c r="T2719" i="1"/>
  <c r="W2719" i="1"/>
  <c r="S2720" i="1"/>
  <c r="T2720" i="1"/>
  <c r="W2720" i="1"/>
  <c r="S2721" i="1"/>
  <c r="T2721" i="1"/>
  <c r="W2721" i="1"/>
  <c r="S2722" i="1"/>
  <c r="T2722" i="1"/>
  <c r="W2722" i="1"/>
  <c r="S2723" i="1"/>
  <c r="T2723" i="1"/>
  <c r="W2723" i="1"/>
  <c r="S2724" i="1"/>
  <c r="T2724" i="1"/>
  <c r="W2724" i="1"/>
  <c r="S2725" i="1"/>
  <c r="T2725" i="1"/>
  <c r="W2725" i="1"/>
  <c r="S2726" i="1"/>
  <c r="T2726" i="1"/>
  <c r="W2726" i="1"/>
  <c r="S2727" i="1"/>
  <c r="T2727" i="1"/>
  <c r="W2727" i="1"/>
  <c r="S2728" i="1"/>
  <c r="T2728" i="1"/>
  <c r="W2728" i="1"/>
  <c r="S2729" i="1"/>
  <c r="T2729" i="1"/>
  <c r="W2729" i="1"/>
  <c r="S2730" i="1"/>
  <c r="T2730" i="1"/>
  <c r="W2730" i="1"/>
  <c r="S2731" i="1"/>
  <c r="T2731" i="1"/>
  <c r="W2731" i="1"/>
  <c r="S2732" i="1"/>
  <c r="T2732" i="1"/>
  <c r="W2732" i="1"/>
  <c r="S2733" i="1"/>
  <c r="T2733" i="1"/>
  <c r="W2733" i="1"/>
  <c r="S2734" i="1"/>
  <c r="T2734" i="1"/>
  <c r="W2734" i="1"/>
  <c r="S2735" i="1"/>
  <c r="T2735" i="1"/>
  <c r="W2735" i="1"/>
  <c r="S2736" i="1"/>
  <c r="T2736" i="1"/>
  <c r="W2736" i="1"/>
  <c r="S2737" i="1"/>
  <c r="T2737" i="1"/>
  <c r="W2737" i="1"/>
  <c r="S2738" i="1"/>
  <c r="T2738" i="1"/>
  <c r="W2738" i="1"/>
  <c r="S2739" i="1"/>
  <c r="T2739" i="1"/>
  <c r="W2739" i="1"/>
  <c r="S2740" i="1"/>
  <c r="T2740" i="1"/>
  <c r="W2740" i="1"/>
  <c r="S2741" i="1"/>
  <c r="T2741" i="1"/>
  <c r="W2741" i="1"/>
  <c r="S2742" i="1"/>
  <c r="T2742" i="1"/>
  <c r="W2742" i="1"/>
  <c r="S2743" i="1"/>
  <c r="T2743" i="1"/>
  <c r="W2743" i="1"/>
  <c r="S2744" i="1"/>
  <c r="T2744" i="1"/>
  <c r="W2744" i="1"/>
  <c r="S2745" i="1"/>
  <c r="T2745" i="1"/>
  <c r="W2745" i="1"/>
  <c r="S2746" i="1"/>
  <c r="T2746" i="1"/>
  <c r="W2746" i="1"/>
  <c r="S2747" i="1"/>
  <c r="T2747" i="1"/>
  <c r="W2747" i="1"/>
  <c r="S2748" i="1"/>
  <c r="T2748" i="1"/>
  <c r="W2748" i="1"/>
  <c r="S2749" i="1"/>
  <c r="T2749" i="1"/>
  <c r="W2749" i="1"/>
  <c r="S2750" i="1"/>
  <c r="T2750" i="1"/>
  <c r="W2750" i="1"/>
  <c r="S2751" i="1"/>
  <c r="T2751" i="1"/>
  <c r="W2751" i="1"/>
  <c r="S2752" i="1"/>
  <c r="T2752" i="1"/>
  <c r="W2752" i="1"/>
  <c r="S2753" i="1"/>
  <c r="T2753" i="1"/>
  <c r="W2753" i="1"/>
  <c r="S2754" i="1"/>
  <c r="T2754" i="1"/>
  <c r="W2754" i="1"/>
  <c r="S2755" i="1"/>
  <c r="T2755" i="1"/>
  <c r="W2755" i="1"/>
  <c r="S2756" i="1"/>
  <c r="T2756" i="1"/>
  <c r="W2756" i="1"/>
  <c r="S2757" i="1"/>
  <c r="T2757" i="1"/>
  <c r="W2757" i="1"/>
  <c r="S2758" i="1"/>
  <c r="T2758" i="1"/>
  <c r="W2758" i="1"/>
  <c r="S2759" i="1"/>
  <c r="T2759" i="1"/>
  <c r="W2759" i="1"/>
  <c r="S2760" i="1"/>
  <c r="T2760" i="1"/>
  <c r="W2760" i="1"/>
  <c r="S2761" i="1"/>
  <c r="T2761" i="1"/>
  <c r="W2761" i="1"/>
  <c r="S2762" i="1"/>
  <c r="T2762" i="1"/>
  <c r="W2762" i="1"/>
  <c r="S2763" i="1"/>
  <c r="T2763" i="1"/>
  <c r="W2763" i="1"/>
  <c r="S2764" i="1"/>
  <c r="T2764" i="1"/>
  <c r="W2764" i="1"/>
  <c r="S2765" i="1"/>
  <c r="T2765" i="1"/>
  <c r="W2765" i="1"/>
  <c r="S2766" i="1"/>
  <c r="T2766" i="1"/>
  <c r="W2766" i="1"/>
  <c r="S2767" i="1"/>
  <c r="T2767" i="1"/>
  <c r="W2767" i="1"/>
  <c r="S2768" i="1"/>
  <c r="T2768" i="1"/>
  <c r="W2768" i="1"/>
  <c r="S2769" i="1"/>
  <c r="T2769" i="1"/>
  <c r="W2769" i="1"/>
  <c r="S2770" i="1"/>
  <c r="T2770" i="1"/>
  <c r="W2770" i="1"/>
  <c r="S2771" i="1"/>
  <c r="T2771" i="1"/>
  <c r="W2771" i="1"/>
  <c r="S2772" i="1"/>
  <c r="T2772" i="1"/>
  <c r="W2772" i="1"/>
  <c r="S2773" i="1"/>
  <c r="T2773" i="1"/>
  <c r="W2773" i="1"/>
  <c r="S2774" i="1"/>
  <c r="T2774" i="1"/>
  <c r="W2774" i="1"/>
  <c r="S2775" i="1"/>
  <c r="T2775" i="1"/>
  <c r="W2775" i="1"/>
  <c r="S2776" i="1"/>
  <c r="T2776" i="1"/>
  <c r="W2776" i="1"/>
  <c r="S2777" i="1"/>
  <c r="T2777" i="1"/>
  <c r="W2777" i="1"/>
  <c r="S2778" i="1"/>
  <c r="T2778" i="1"/>
  <c r="W2778" i="1"/>
  <c r="S2779" i="1"/>
  <c r="T2779" i="1"/>
  <c r="W2779" i="1"/>
  <c r="S2780" i="1"/>
  <c r="T2780" i="1"/>
  <c r="W2780" i="1"/>
  <c r="S2781" i="1"/>
  <c r="T2781" i="1"/>
  <c r="W2781" i="1"/>
  <c r="S2782" i="1"/>
  <c r="T2782" i="1"/>
  <c r="W2782" i="1"/>
  <c r="S2783" i="1"/>
  <c r="T2783" i="1"/>
  <c r="W2783" i="1"/>
  <c r="S2784" i="1"/>
  <c r="T2784" i="1"/>
  <c r="W2784" i="1"/>
  <c r="S2785" i="1"/>
  <c r="T2785" i="1"/>
  <c r="W2785" i="1"/>
  <c r="S2786" i="1"/>
  <c r="T2786" i="1"/>
  <c r="W2786" i="1"/>
  <c r="S2787" i="1"/>
  <c r="T2787" i="1"/>
  <c r="W2787" i="1"/>
  <c r="S2788" i="1"/>
  <c r="T2788" i="1"/>
  <c r="W2788" i="1"/>
  <c r="S2789" i="1"/>
  <c r="T2789" i="1"/>
  <c r="W2789" i="1"/>
  <c r="S2790" i="1"/>
  <c r="T2790" i="1"/>
  <c r="W2790" i="1"/>
  <c r="S2791" i="1"/>
  <c r="T2791" i="1"/>
  <c r="W2791" i="1"/>
  <c r="S2792" i="1"/>
  <c r="T2792" i="1"/>
  <c r="W2792" i="1"/>
  <c r="S2793" i="1"/>
  <c r="T2793" i="1"/>
  <c r="W2793" i="1"/>
  <c r="S2794" i="1"/>
  <c r="T2794" i="1"/>
  <c r="W2794" i="1"/>
  <c r="S2795" i="1"/>
  <c r="T2795" i="1"/>
  <c r="W2795" i="1"/>
  <c r="S2796" i="1"/>
  <c r="T2796" i="1"/>
  <c r="W2796" i="1"/>
  <c r="S2797" i="1"/>
  <c r="T2797" i="1"/>
  <c r="W2797" i="1"/>
  <c r="S2798" i="1"/>
  <c r="T2798" i="1"/>
  <c r="W2798" i="1"/>
  <c r="S2799" i="1"/>
  <c r="T2799" i="1"/>
  <c r="W2799" i="1"/>
  <c r="S2800" i="1"/>
  <c r="T2800" i="1"/>
  <c r="W2800" i="1"/>
  <c r="S2801" i="1"/>
  <c r="T2801" i="1"/>
  <c r="W2801" i="1"/>
  <c r="S2802" i="1"/>
  <c r="T2802" i="1"/>
  <c r="W2802" i="1"/>
  <c r="S2803" i="1"/>
  <c r="T2803" i="1"/>
  <c r="W2803" i="1"/>
  <c r="S2804" i="1"/>
  <c r="T2804" i="1"/>
  <c r="W2804" i="1"/>
  <c r="S2805" i="1"/>
  <c r="T2805" i="1"/>
  <c r="W2805" i="1"/>
  <c r="S2806" i="1"/>
  <c r="T2806" i="1"/>
  <c r="W2806" i="1"/>
  <c r="S2807" i="1"/>
  <c r="T2807" i="1"/>
  <c r="W2807" i="1"/>
  <c r="S2808" i="1"/>
  <c r="T2808" i="1"/>
  <c r="W2808" i="1"/>
  <c r="S2809" i="1"/>
  <c r="T2809" i="1"/>
  <c r="W2809" i="1"/>
  <c r="S2810" i="1"/>
  <c r="T2810" i="1"/>
  <c r="W2810" i="1"/>
  <c r="S2811" i="1"/>
  <c r="T2811" i="1"/>
  <c r="W2811" i="1"/>
  <c r="S2812" i="1"/>
  <c r="T2812" i="1"/>
  <c r="W2812" i="1"/>
  <c r="S2813" i="1"/>
  <c r="T2813" i="1"/>
  <c r="W2813" i="1"/>
  <c r="S2814" i="1"/>
  <c r="T2814" i="1"/>
  <c r="W2814" i="1"/>
  <c r="S2815" i="1"/>
  <c r="T2815" i="1"/>
  <c r="W2815" i="1"/>
  <c r="S2816" i="1"/>
  <c r="T2816" i="1"/>
  <c r="W2816" i="1"/>
  <c r="S2817" i="1"/>
  <c r="T2817" i="1"/>
  <c r="W2817" i="1"/>
  <c r="S2818" i="1"/>
  <c r="T2818" i="1"/>
  <c r="W2818" i="1"/>
  <c r="S2819" i="1"/>
  <c r="T2819" i="1"/>
  <c r="W2819" i="1"/>
  <c r="S2820" i="1"/>
  <c r="T2820" i="1"/>
  <c r="W2820" i="1"/>
  <c r="S2821" i="1"/>
  <c r="T2821" i="1"/>
  <c r="W2821" i="1"/>
  <c r="S2822" i="1"/>
  <c r="T2822" i="1"/>
  <c r="W2822" i="1"/>
  <c r="S2823" i="1"/>
  <c r="T2823" i="1"/>
  <c r="W2823" i="1"/>
  <c r="S2824" i="1"/>
  <c r="T2824" i="1"/>
  <c r="W2824" i="1"/>
  <c r="S2825" i="1"/>
  <c r="T2825" i="1"/>
  <c r="W2825" i="1"/>
  <c r="S2826" i="1"/>
  <c r="T2826" i="1"/>
  <c r="W2826" i="1"/>
  <c r="S2827" i="1"/>
  <c r="T2827" i="1"/>
  <c r="W2827" i="1"/>
  <c r="S2828" i="1"/>
  <c r="T2828" i="1"/>
  <c r="W2828" i="1"/>
  <c r="S2829" i="1"/>
  <c r="T2829" i="1"/>
  <c r="W2829" i="1"/>
  <c r="S2830" i="1"/>
  <c r="T2830" i="1"/>
  <c r="W2830" i="1"/>
  <c r="S2831" i="1"/>
  <c r="T2831" i="1"/>
  <c r="W2831" i="1"/>
  <c r="S2832" i="1"/>
  <c r="T2832" i="1"/>
  <c r="W2832" i="1"/>
  <c r="S2833" i="1"/>
  <c r="T2833" i="1"/>
  <c r="W2833" i="1"/>
  <c r="S2834" i="1"/>
  <c r="T2834" i="1"/>
  <c r="W2834" i="1"/>
  <c r="S2835" i="1"/>
  <c r="T2835" i="1"/>
  <c r="W2835" i="1"/>
  <c r="S2836" i="1"/>
  <c r="T2836" i="1"/>
  <c r="W2836" i="1"/>
  <c r="S2837" i="1"/>
  <c r="T2837" i="1"/>
  <c r="W2837" i="1"/>
  <c r="S2838" i="1"/>
  <c r="T2838" i="1"/>
  <c r="W2838" i="1"/>
  <c r="S2839" i="1"/>
  <c r="T2839" i="1"/>
  <c r="W2839" i="1"/>
  <c r="S2840" i="1"/>
  <c r="T2840" i="1"/>
  <c r="W2840" i="1"/>
  <c r="S2841" i="1"/>
  <c r="T2841" i="1"/>
  <c r="W2841" i="1"/>
  <c r="S2842" i="1"/>
  <c r="T2842" i="1"/>
  <c r="W2842" i="1"/>
  <c r="S2843" i="1"/>
  <c r="T2843" i="1"/>
  <c r="W2843" i="1"/>
  <c r="S2844" i="1"/>
  <c r="T2844" i="1"/>
  <c r="W2844" i="1"/>
  <c r="S2845" i="1"/>
  <c r="T2845" i="1"/>
  <c r="W2845" i="1"/>
  <c r="S2846" i="1"/>
  <c r="T2846" i="1"/>
  <c r="W2846" i="1"/>
  <c r="S2847" i="1"/>
  <c r="T2847" i="1"/>
  <c r="W2847" i="1"/>
  <c r="S2848" i="1"/>
  <c r="T2848" i="1"/>
  <c r="W2848" i="1"/>
  <c r="S2849" i="1"/>
  <c r="T2849" i="1"/>
  <c r="W2849" i="1"/>
  <c r="S2850" i="1"/>
  <c r="T2850" i="1"/>
  <c r="W2850" i="1"/>
  <c r="S2851" i="1"/>
  <c r="T2851" i="1"/>
  <c r="W2851" i="1"/>
  <c r="S2852" i="1"/>
  <c r="T2852" i="1"/>
  <c r="W2852" i="1"/>
  <c r="S2853" i="1"/>
  <c r="T2853" i="1"/>
  <c r="W2853" i="1"/>
  <c r="S2854" i="1"/>
  <c r="T2854" i="1"/>
  <c r="W2854" i="1"/>
  <c r="S2855" i="1"/>
  <c r="T2855" i="1"/>
  <c r="W2855" i="1"/>
  <c r="S2856" i="1"/>
  <c r="T2856" i="1"/>
  <c r="W2856" i="1"/>
  <c r="S2857" i="1"/>
  <c r="T2857" i="1"/>
  <c r="W2857" i="1"/>
  <c r="S2858" i="1"/>
  <c r="T2858" i="1"/>
  <c r="W2858" i="1"/>
  <c r="S2859" i="1"/>
  <c r="T2859" i="1"/>
  <c r="W2859" i="1"/>
  <c r="S2860" i="1"/>
  <c r="T2860" i="1"/>
  <c r="W2860" i="1"/>
  <c r="S2861" i="1"/>
  <c r="T2861" i="1"/>
  <c r="W2861" i="1"/>
  <c r="S2862" i="1"/>
  <c r="T2862" i="1"/>
  <c r="W2862" i="1"/>
  <c r="S2863" i="1"/>
  <c r="T2863" i="1"/>
  <c r="W2863" i="1"/>
  <c r="S2864" i="1"/>
  <c r="T2864" i="1"/>
  <c r="W2864" i="1"/>
  <c r="S2865" i="1"/>
  <c r="T2865" i="1"/>
  <c r="W2865" i="1"/>
  <c r="S2866" i="1"/>
  <c r="T2866" i="1"/>
  <c r="W2866" i="1"/>
  <c r="S2867" i="1"/>
  <c r="T2867" i="1"/>
  <c r="W2867" i="1"/>
  <c r="S2868" i="1"/>
  <c r="T2868" i="1"/>
  <c r="W2868" i="1"/>
  <c r="S2869" i="1"/>
  <c r="T2869" i="1"/>
  <c r="W2869" i="1"/>
  <c r="S2870" i="1"/>
  <c r="T2870" i="1"/>
  <c r="W2870" i="1"/>
  <c r="S2871" i="1"/>
  <c r="T2871" i="1"/>
  <c r="W2871" i="1"/>
  <c r="S2872" i="1"/>
  <c r="T2872" i="1"/>
  <c r="W2872" i="1"/>
  <c r="S2873" i="1"/>
  <c r="T2873" i="1"/>
  <c r="W2873" i="1"/>
  <c r="S2874" i="1"/>
  <c r="T2874" i="1"/>
  <c r="W2874" i="1"/>
  <c r="S2875" i="1"/>
  <c r="T2875" i="1"/>
  <c r="W2875" i="1"/>
  <c r="S2876" i="1"/>
  <c r="T2876" i="1"/>
  <c r="W2876" i="1"/>
  <c r="S2877" i="1"/>
  <c r="T2877" i="1"/>
  <c r="W2877" i="1"/>
  <c r="S2878" i="1"/>
  <c r="T2878" i="1"/>
  <c r="W2878" i="1"/>
  <c r="S2879" i="1"/>
  <c r="T2879" i="1"/>
  <c r="W2879" i="1"/>
  <c r="S2880" i="1"/>
  <c r="T2880" i="1"/>
  <c r="W2880" i="1"/>
  <c r="S2881" i="1"/>
  <c r="T2881" i="1"/>
  <c r="W2881" i="1"/>
  <c r="S2882" i="1"/>
  <c r="T2882" i="1"/>
  <c r="W2882" i="1"/>
  <c r="S2883" i="1"/>
  <c r="T2883" i="1"/>
  <c r="W2883" i="1"/>
  <c r="S2884" i="1"/>
  <c r="T2884" i="1"/>
  <c r="W2884" i="1"/>
  <c r="S2885" i="1"/>
  <c r="T2885" i="1"/>
  <c r="W2885" i="1"/>
  <c r="S2886" i="1"/>
  <c r="T2886" i="1"/>
  <c r="W2886" i="1"/>
  <c r="S2887" i="1"/>
  <c r="T2887" i="1"/>
  <c r="W2887" i="1"/>
  <c r="S2888" i="1"/>
  <c r="T2888" i="1"/>
  <c r="W2888" i="1"/>
  <c r="S2889" i="1"/>
  <c r="T2889" i="1"/>
  <c r="W2889" i="1"/>
  <c r="S2890" i="1"/>
  <c r="T2890" i="1"/>
  <c r="W2890" i="1"/>
  <c r="S2891" i="1"/>
  <c r="T2891" i="1"/>
  <c r="W2891" i="1"/>
  <c r="S2892" i="1"/>
  <c r="T2892" i="1"/>
  <c r="W2892" i="1"/>
  <c r="S2893" i="1"/>
  <c r="T2893" i="1"/>
  <c r="W2893" i="1"/>
  <c r="S2894" i="1"/>
  <c r="T2894" i="1"/>
  <c r="W2894" i="1"/>
  <c r="S2895" i="1"/>
  <c r="T2895" i="1"/>
  <c r="W2895" i="1"/>
  <c r="S2896" i="1"/>
  <c r="T2896" i="1"/>
  <c r="W2896" i="1"/>
  <c r="S2897" i="1"/>
  <c r="T2897" i="1"/>
  <c r="W2897" i="1"/>
  <c r="S2898" i="1"/>
  <c r="T2898" i="1"/>
  <c r="W2898" i="1"/>
  <c r="S2899" i="1"/>
  <c r="T2899" i="1"/>
  <c r="W2899" i="1"/>
  <c r="S2900" i="1"/>
  <c r="T2900" i="1"/>
  <c r="W2900" i="1"/>
  <c r="S2901" i="1"/>
  <c r="T2901" i="1"/>
  <c r="W2901" i="1"/>
  <c r="S2902" i="1"/>
  <c r="T2902" i="1"/>
  <c r="W2902" i="1"/>
  <c r="S2903" i="1"/>
  <c r="T2903" i="1"/>
  <c r="W2903" i="1"/>
  <c r="S2904" i="1"/>
  <c r="T2904" i="1"/>
  <c r="W2904" i="1"/>
  <c r="S2905" i="1"/>
  <c r="T2905" i="1"/>
  <c r="W2905" i="1"/>
  <c r="S2906" i="1"/>
  <c r="T2906" i="1"/>
  <c r="W2906" i="1"/>
  <c r="S2907" i="1"/>
  <c r="T2907" i="1"/>
  <c r="W2907" i="1"/>
  <c r="S2908" i="1"/>
  <c r="T2908" i="1"/>
  <c r="W2908" i="1"/>
  <c r="S2909" i="1"/>
  <c r="T2909" i="1"/>
  <c r="W2909" i="1"/>
  <c r="S2910" i="1"/>
  <c r="T2910" i="1"/>
  <c r="W2910" i="1"/>
  <c r="S2911" i="1"/>
  <c r="T2911" i="1"/>
  <c r="W2911" i="1"/>
  <c r="S2912" i="1"/>
  <c r="T2912" i="1"/>
  <c r="W2912" i="1"/>
  <c r="S2913" i="1"/>
  <c r="T2913" i="1"/>
  <c r="W2913" i="1"/>
  <c r="S2914" i="1"/>
  <c r="T2914" i="1"/>
  <c r="W2914" i="1"/>
  <c r="S2915" i="1"/>
  <c r="T2915" i="1"/>
  <c r="W2915" i="1"/>
  <c r="S2916" i="1"/>
  <c r="T2916" i="1"/>
  <c r="W2916" i="1"/>
  <c r="S2917" i="1"/>
  <c r="T2917" i="1"/>
  <c r="W2917" i="1"/>
  <c r="S2918" i="1"/>
  <c r="T2918" i="1"/>
  <c r="W2918" i="1"/>
  <c r="S2919" i="1"/>
  <c r="T2919" i="1"/>
  <c r="W2919" i="1"/>
  <c r="S2920" i="1"/>
  <c r="T2920" i="1"/>
  <c r="W2920" i="1"/>
  <c r="S2921" i="1"/>
  <c r="T2921" i="1"/>
  <c r="W2921" i="1"/>
  <c r="S2922" i="1"/>
  <c r="T2922" i="1"/>
  <c r="W2922" i="1"/>
  <c r="S2923" i="1"/>
  <c r="T2923" i="1"/>
  <c r="W2923" i="1"/>
  <c r="S2924" i="1"/>
  <c r="T2924" i="1"/>
  <c r="W2924" i="1"/>
  <c r="S2925" i="1"/>
  <c r="T2925" i="1"/>
  <c r="W2925" i="1"/>
  <c r="S2926" i="1"/>
  <c r="T2926" i="1"/>
  <c r="W2926" i="1"/>
  <c r="S2927" i="1"/>
  <c r="T2927" i="1"/>
  <c r="W2927" i="1"/>
  <c r="S2928" i="1"/>
  <c r="T2928" i="1"/>
  <c r="W2928" i="1"/>
  <c r="S2929" i="1"/>
  <c r="T2929" i="1"/>
  <c r="W2929" i="1"/>
  <c r="S2930" i="1"/>
  <c r="T2930" i="1"/>
  <c r="W2930" i="1"/>
  <c r="S2931" i="1"/>
  <c r="T2931" i="1"/>
  <c r="W2931" i="1"/>
  <c r="S2932" i="1"/>
  <c r="T2932" i="1"/>
  <c r="W2932" i="1"/>
  <c r="S2933" i="1"/>
  <c r="T2933" i="1"/>
  <c r="W2933" i="1"/>
  <c r="S2934" i="1"/>
  <c r="T2934" i="1"/>
  <c r="W2934" i="1"/>
  <c r="S2935" i="1"/>
  <c r="T2935" i="1"/>
  <c r="W2935" i="1"/>
  <c r="S2936" i="1"/>
  <c r="T2936" i="1"/>
  <c r="W2936" i="1"/>
  <c r="S2937" i="1"/>
  <c r="T2937" i="1"/>
  <c r="W2937" i="1"/>
  <c r="S2938" i="1"/>
  <c r="T2938" i="1"/>
  <c r="W2938" i="1"/>
  <c r="S2939" i="1"/>
  <c r="T2939" i="1"/>
  <c r="W2939" i="1"/>
  <c r="S2940" i="1"/>
  <c r="T2940" i="1"/>
  <c r="W2940" i="1"/>
  <c r="S2941" i="1"/>
  <c r="T2941" i="1"/>
  <c r="W2941" i="1"/>
  <c r="S2942" i="1"/>
  <c r="T2942" i="1"/>
  <c r="W2942" i="1"/>
  <c r="S2943" i="1"/>
  <c r="T2943" i="1"/>
  <c r="W2943" i="1"/>
  <c r="S2944" i="1"/>
  <c r="T2944" i="1"/>
  <c r="W2944" i="1"/>
  <c r="S2945" i="1"/>
  <c r="T2945" i="1"/>
  <c r="W2945" i="1"/>
  <c r="S2946" i="1"/>
  <c r="T2946" i="1"/>
  <c r="W2946" i="1"/>
  <c r="S2947" i="1"/>
  <c r="T2947" i="1"/>
  <c r="W2947" i="1"/>
  <c r="S2948" i="1"/>
  <c r="T2948" i="1"/>
  <c r="W2948" i="1"/>
  <c r="S2949" i="1"/>
  <c r="T2949" i="1"/>
  <c r="W2949" i="1"/>
  <c r="S2950" i="1"/>
  <c r="T2950" i="1"/>
  <c r="W2950" i="1"/>
  <c r="S2951" i="1"/>
  <c r="T2951" i="1"/>
  <c r="W2951" i="1"/>
  <c r="S2952" i="1"/>
  <c r="T2952" i="1"/>
  <c r="W2952" i="1"/>
  <c r="S2953" i="1"/>
  <c r="T2953" i="1"/>
  <c r="W2953" i="1"/>
  <c r="S2954" i="1"/>
  <c r="T2954" i="1"/>
  <c r="W2954" i="1"/>
  <c r="S2955" i="1"/>
  <c r="T2955" i="1"/>
  <c r="W2955" i="1"/>
  <c r="S2956" i="1"/>
  <c r="T2956" i="1"/>
  <c r="W2956" i="1"/>
  <c r="S2957" i="1"/>
  <c r="T2957" i="1"/>
  <c r="W2957" i="1"/>
  <c r="S2958" i="1"/>
  <c r="T2958" i="1"/>
  <c r="W2958" i="1"/>
  <c r="S2959" i="1"/>
  <c r="T2959" i="1"/>
  <c r="W2959" i="1"/>
  <c r="S2960" i="1"/>
  <c r="T2960" i="1"/>
  <c r="W2960" i="1"/>
  <c r="S2961" i="1"/>
  <c r="T2961" i="1"/>
  <c r="W2961" i="1"/>
  <c r="S2962" i="1"/>
  <c r="T2962" i="1"/>
  <c r="W2962" i="1"/>
  <c r="S2963" i="1"/>
  <c r="T2963" i="1"/>
  <c r="W2963" i="1"/>
  <c r="S2964" i="1"/>
  <c r="T2964" i="1"/>
  <c r="W2964" i="1"/>
  <c r="S2965" i="1"/>
  <c r="T2965" i="1"/>
  <c r="W2965" i="1"/>
  <c r="S2966" i="1"/>
  <c r="T2966" i="1"/>
  <c r="W2966" i="1"/>
  <c r="S2967" i="1"/>
  <c r="T2967" i="1"/>
  <c r="W2967" i="1"/>
  <c r="S2968" i="1"/>
  <c r="T2968" i="1"/>
  <c r="W2968" i="1"/>
  <c r="S2969" i="1"/>
  <c r="T2969" i="1"/>
  <c r="W2969" i="1"/>
  <c r="S2970" i="1"/>
  <c r="T2970" i="1"/>
  <c r="W2970" i="1"/>
  <c r="S2971" i="1"/>
  <c r="T2971" i="1"/>
  <c r="W2971" i="1"/>
  <c r="S2972" i="1"/>
  <c r="T2972" i="1"/>
  <c r="W2972" i="1"/>
  <c r="S2973" i="1"/>
  <c r="T2973" i="1"/>
  <c r="W2973" i="1"/>
  <c r="S2974" i="1"/>
  <c r="T2974" i="1"/>
  <c r="W2974" i="1"/>
  <c r="S2975" i="1"/>
  <c r="T2975" i="1"/>
  <c r="W2975" i="1"/>
  <c r="S2976" i="1"/>
  <c r="T2976" i="1"/>
  <c r="W2976" i="1"/>
  <c r="S2977" i="1"/>
  <c r="T2977" i="1"/>
  <c r="W2977" i="1"/>
  <c r="S2978" i="1"/>
  <c r="T2978" i="1"/>
  <c r="W2978" i="1"/>
  <c r="S2979" i="1"/>
  <c r="T2979" i="1"/>
  <c r="W2979" i="1"/>
  <c r="S2980" i="1"/>
  <c r="T2980" i="1"/>
  <c r="W2980" i="1"/>
  <c r="S2981" i="1"/>
  <c r="T2981" i="1"/>
  <c r="W2981" i="1"/>
  <c r="S2982" i="1"/>
  <c r="T2982" i="1"/>
  <c r="W2982" i="1"/>
  <c r="S2983" i="1"/>
  <c r="T2983" i="1"/>
  <c r="W2983" i="1"/>
  <c r="S2984" i="1"/>
  <c r="T2984" i="1"/>
  <c r="W2984" i="1"/>
  <c r="S2985" i="1"/>
  <c r="T2985" i="1"/>
  <c r="W2985" i="1"/>
  <c r="S2986" i="1"/>
  <c r="T2986" i="1"/>
  <c r="W2986" i="1"/>
  <c r="S2987" i="1"/>
  <c r="T2987" i="1"/>
  <c r="W2987" i="1"/>
  <c r="S2988" i="1"/>
  <c r="T2988" i="1"/>
  <c r="W2988" i="1"/>
  <c r="S2989" i="1"/>
  <c r="T2989" i="1"/>
  <c r="W2989" i="1"/>
  <c r="S2990" i="1"/>
  <c r="T2990" i="1"/>
  <c r="W2990" i="1"/>
  <c r="S2991" i="1"/>
  <c r="T2991" i="1"/>
  <c r="W2991" i="1"/>
  <c r="S2992" i="1"/>
  <c r="T2992" i="1"/>
  <c r="W2992" i="1"/>
  <c r="S2993" i="1"/>
  <c r="T2993" i="1"/>
  <c r="W2993" i="1"/>
  <c r="S2994" i="1"/>
  <c r="T2994" i="1"/>
  <c r="W2994" i="1"/>
  <c r="S2995" i="1"/>
  <c r="T2995" i="1"/>
  <c r="W2995" i="1"/>
  <c r="S2996" i="1"/>
  <c r="T2996" i="1"/>
  <c r="W2996" i="1"/>
  <c r="S2997" i="1"/>
  <c r="T2997" i="1"/>
  <c r="W2997" i="1"/>
  <c r="S2998" i="1"/>
  <c r="T2998" i="1"/>
  <c r="W2998" i="1"/>
  <c r="S2999" i="1"/>
  <c r="T2999" i="1"/>
  <c r="W2999" i="1"/>
  <c r="S3000" i="1"/>
  <c r="T3000" i="1"/>
  <c r="W3000" i="1"/>
  <c r="S3001" i="1"/>
  <c r="T3001" i="1"/>
  <c r="W3001" i="1"/>
  <c r="S3002" i="1"/>
  <c r="T3002" i="1"/>
  <c r="W3002" i="1"/>
  <c r="S3003" i="1"/>
  <c r="T3003" i="1"/>
  <c r="W3003" i="1"/>
  <c r="S3004" i="1"/>
  <c r="T3004" i="1"/>
  <c r="W3004" i="1"/>
  <c r="S3005" i="1"/>
  <c r="T3005" i="1"/>
  <c r="W3005" i="1"/>
  <c r="S3006" i="1"/>
  <c r="T3006" i="1"/>
  <c r="W3006" i="1"/>
  <c r="S3007" i="1"/>
  <c r="T3007" i="1"/>
  <c r="W3007" i="1"/>
  <c r="S3008" i="1"/>
  <c r="T3008" i="1"/>
  <c r="W3008" i="1"/>
  <c r="S3009" i="1"/>
  <c r="T3009" i="1"/>
  <c r="W3009" i="1"/>
  <c r="S3010" i="1"/>
  <c r="T3010" i="1"/>
  <c r="W3010" i="1"/>
  <c r="S3011" i="1"/>
  <c r="T3011" i="1"/>
  <c r="W3011" i="1"/>
  <c r="S3012" i="1"/>
  <c r="T3012" i="1"/>
  <c r="W3012" i="1"/>
  <c r="S3013" i="1"/>
  <c r="T3013" i="1"/>
  <c r="W3013" i="1"/>
  <c r="S3014" i="1"/>
  <c r="T3014" i="1"/>
  <c r="W3014" i="1"/>
  <c r="S3015" i="1"/>
  <c r="T3015" i="1"/>
  <c r="W3015" i="1"/>
  <c r="S3016" i="1"/>
  <c r="T3016" i="1"/>
  <c r="W3016" i="1"/>
  <c r="S3017" i="1"/>
  <c r="T3017" i="1"/>
  <c r="W3017" i="1"/>
  <c r="S3018" i="1"/>
  <c r="T3018" i="1"/>
  <c r="W3018" i="1"/>
  <c r="S3019" i="1"/>
  <c r="T3019" i="1"/>
  <c r="W3019" i="1"/>
  <c r="S3020" i="1"/>
  <c r="T3020" i="1"/>
  <c r="W3020" i="1"/>
  <c r="S3021" i="1"/>
  <c r="T3021" i="1"/>
  <c r="W3021" i="1"/>
  <c r="S3022" i="1"/>
  <c r="T3022" i="1"/>
  <c r="W3022" i="1"/>
  <c r="S3023" i="1"/>
  <c r="T3023" i="1"/>
  <c r="W3023" i="1"/>
  <c r="S3024" i="1"/>
  <c r="T3024" i="1"/>
  <c r="W3024" i="1"/>
  <c r="S3025" i="1"/>
  <c r="T3025" i="1"/>
  <c r="W3025" i="1"/>
  <c r="S3026" i="1"/>
  <c r="T3026" i="1"/>
  <c r="W3026" i="1"/>
  <c r="S3027" i="1"/>
  <c r="T3027" i="1"/>
  <c r="W3027" i="1"/>
  <c r="S3028" i="1"/>
  <c r="T3028" i="1"/>
  <c r="W3028" i="1"/>
  <c r="S3029" i="1"/>
  <c r="T3029" i="1"/>
  <c r="W3029" i="1"/>
  <c r="S3030" i="1"/>
  <c r="T3030" i="1"/>
  <c r="W3030" i="1"/>
  <c r="S3031" i="1"/>
  <c r="T3031" i="1"/>
  <c r="W3031" i="1"/>
  <c r="S3032" i="1"/>
  <c r="T3032" i="1"/>
  <c r="W3032" i="1"/>
  <c r="S3033" i="1"/>
  <c r="T3033" i="1"/>
  <c r="W3033" i="1"/>
  <c r="S3034" i="1"/>
  <c r="T3034" i="1"/>
  <c r="W3034" i="1"/>
  <c r="S3035" i="1"/>
  <c r="T3035" i="1"/>
  <c r="W3035" i="1"/>
  <c r="S3036" i="1"/>
  <c r="T3036" i="1"/>
  <c r="W3036" i="1"/>
  <c r="S3037" i="1"/>
  <c r="T3037" i="1"/>
  <c r="W3037" i="1"/>
  <c r="S3038" i="1"/>
  <c r="T3038" i="1"/>
  <c r="W3038" i="1"/>
  <c r="S3039" i="1"/>
  <c r="T3039" i="1"/>
  <c r="W3039" i="1"/>
  <c r="S3040" i="1"/>
  <c r="T3040" i="1"/>
  <c r="W3040" i="1"/>
  <c r="S3041" i="1"/>
  <c r="T3041" i="1"/>
  <c r="W3041" i="1"/>
  <c r="S3042" i="1"/>
  <c r="T3042" i="1"/>
  <c r="W3042" i="1"/>
  <c r="S3043" i="1"/>
  <c r="T3043" i="1"/>
  <c r="W3043" i="1"/>
  <c r="S3044" i="1"/>
  <c r="T3044" i="1"/>
  <c r="W3044" i="1"/>
  <c r="S3045" i="1"/>
  <c r="T3045" i="1"/>
  <c r="W3045" i="1"/>
  <c r="S3046" i="1"/>
  <c r="T3046" i="1"/>
  <c r="W3046" i="1"/>
  <c r="S3047" i="1"/>
  <c r="T3047" i="1"/>
  <c r="W3047" i="1"/>
  <c r="S3048" i="1"/>
  <c r="T3048" i="1"/>
  <c r="W3048" i="1"/>
  <c r="S3049" i="1"/>
  <c r="T3049" i="1"/>
  <c r="W3049" i="1"/>
  <c r="S3050" i="1"/>
  <c r="T3050" i="1"/>
  <c r="W3050" i="1"/>
  <c r="S3051" i="1"/>
  <c r="T3051" i="1"/>
  <c r="W3051" i="1"/>
  <c r="S3052" i="1"/>
  <c r="T3052" i="1"/>
  <c r="W3052" i="1"/>
  <c r="S3053" i="1"/>
  <c r="T3053" i="1"/>
  <c r="W3053" i="1"/>
  <c r="S3054" i="1"/>
  <c r="T3054" i="1"/>
  <c r="W3054" i="1"/>
  <c r="S3055" i="1"/>
  <c r="T3055" i="1"/>
  <c r="W3055" i="1"/>
  <c r="S3056" i="1"/>
  <c r="T3056" i="1"/>
  <c r="W3056" i="1"/>
  <c r="S3057" i="1"/>
  <c r="T3057" i="1"/>
  <c r="W3057" i="1"/>
  <c r="S3058" i="1"/>
  <c r="T3058" i="1"/>
  <c r="W3058" i="1"/>
  <c r="S3059" i="1"/>
  <c r="T3059" i="1"/>
  <c r="W3059" i="1"/>
  <c r="S3060" i="1"/>
  <c r="T3060" i="1"/>
  <c r="W3060" i="1"/>
  <c r="S3061" i="1"/>
  <c r="T3061" i="1"/>
  <c r="W3061" i="1"/>
  <c r="S3062" i="1"/>
  <c r="T3062" i="1"/>
  <c r="W3062" i="1"/>
  <c r="S3063" i="1"/>
  <c r="T3063" i="1"/>
  <c r="W3063" i="1"/>
  <c r="S3064" i="1"/>
  <c r="T3064" i="1"/>
  <c r="W3064" i="1"/>
  <c r="S3065" i="1"/>
  <c r="T3065" i="1"/>
  <c r="W3065" i="1"/>
  <c r="S3066" i="1"/>
  <c r="T3066" i="1"/>
  <c r="W3066" i="1"/>
  <c r="S3067" i="1"/>
  <c r="T3067" i="1"/>
  <c r="W3067" i="1"/>
  <c r="S3068" i="1"/>
  <c r="T3068" i="1"/>
  <c r="W3068" i="1"/>
  <c r="S3069" i="1"/>
  <c r="T3069" i="1"/>
  <c r="W3069" i="1"/>
  <c r="S3070" i="1"/>
  <c r="T3070" i="1"/>
  <c r="W3070" i="1"/>
  <c r="S3071" i="1"/>
  <c r="T3071" i="1"/>
  <c r="W3071" i="1"/>
  <c r="S3072" i="1"/>
  <c r="T3072" i="1"/>
  <c r="W3072" i="1"/>
  <c r="S3073" i="1"/>
  <c r="T3073" i="1"/>
  <c r="W3073" i="1"/>
  <c r="S3074" i="1"/>
  <c r="T3074" i="1"/>
  <c r="W3074" i="1"/>
  <c r="S3075" i="1"/>
  <c r="T3075" i="1"/>
  <c r="W3075" i="1"/>
  <c r="S3076" i="1"/>
  <c r="T3076" i="1"/>
  <c r="W3076" i="1"/>
  <c r="S3077" i="1"/>
  <c r="T3077" i="1"/>
  <c r="W3077" i="1"/>
  <c r="S3078" i="1"/>
  <c r="T3078" i="1"/>
  <c r="W3078" i="1"/>
  <c r="S3079" i="1"/>
  <c r="T3079" i="1"/>
  <c r="W3079" i="1"/>
  <c r="S3080" i="1"/>
  <c r="T3080" i="1"/>
  <c r="W3080" i="1"/>
  <c r="S3081" i="1"/>
  <c r="T3081" i="1"/>
  <c r="W3081" i="1"/>
  <c r="S3082" i="1"/>
  <c r="T3082" i="1"/>
  <c r="W3082" i="1"/>
  <c r="S3083" i="1"/>
  <c r="T3083" i="1"/>
  <c r="W3083" i="1"/>
  <c r="S3084" i="1"/>
  <c r="T3084" i="1"/>
  <c r="W3084" i="1"/>
  <c r="S3085" i="1"/>
  <c r="T3085" i="1"/>
  <c r="W3085" i="1"/>
  <c r="S3086" i="1"/>
  <c r="T3086" i="1"/>
  <c r="W3086" i="1"/>
  <c r="S3087" i="1"/>
  <c r="T3087" i="1"/>
  <c r="W3087" i="1"/>
  <c r="S3088" i="1"/>
  <c r="T3088" i="1"/>
  <c r="W3088" i="1"/>
  <c r="S3089" i="1"/>
  <c r="T3089" i="1"/>
  <c r="W3089" i="1"/>
  <c r="S3090" i="1"/>
  <c r="T3090" i="1"/>
  <c r="W3090" i="1"/>
  <c r="S3091" i="1"/>
  <c r="T3091" i="1"/>
  <c r="W3091" i="1"/>
  <c r="S3092" i="1"/>
  <c r="T3092" i="1"/>
  <c r="W3092" i="1"/>
  <c r="S3093" i="1"/>
  <c r="T3093" i="1"/>
  <c r="W3093" i="1"/>
  <c r="S3094" i="1"/>
  <c r="T3094" i="1"/>
  <c r="W3094" i="1"/>
  <c r="S3095" i="1"/>
  <c r="T3095" i="1"/>
  <c r="W3095" i="1"/>
  <c r="S3096" i="1"/>
  <c r="T3096" i="1"/>
  <c r="W3096" i="1"/>
  <c r="S3097" i="1"/>
  <c r="T3097" i="1"/>
  <c r="W3097" i="1"/>
  <c r="S3098" i="1"/>
  <c r="T3098" i="1"/>
  <c r="W3098" i="1"/>
  <c r="S3099" i="1"/>
  <c r="T3099" i="1"/>
  <c r="W3099" i="1"/>
  <c r="S3100" i="1"/>
  <c r="T3100" i="1"/>
  <c r="W3100" i="1"/>
  <c r="S3101" i="1"/>
  <c r="T3101" i="1"/>
  <c r="W3101" i="1"/>
  <c r="S3102" i="1"/>
  <c r="T3102" i="1"/>
  <c r="W3102" i="1"/>
  <c r="S3103" i="1"/>
  <c r="T3103" i="1"/>
  <c r="W3103" i="1"/>
  <c r="S3104" i="1"/>
  <c r="T3104" i="1"/>
  <c r="W3104" i="1"/>
  <c r="S3105" i="1"/>
  <c r="T3105" i="1"/>
  <c r="W3105" i="1"/>
  <c r="S3106" i="1"/>
  <c r="T3106" i="1"/>
  <c r="W3106" i="1"/>
  <c r="S3107" i="1"/>
  <c r="T3107" i="1"/>
  <c r="W3107" i="1"/>
  <c r="S3108" i="1"/>
  <c r="T3108" i="1"/>
  <c r="W3108" i="1"/>
  <c r="S3109" i="1"/>
  <c r="T3109" i="1"/>
  <c r="W3109" i="1"/>
  <c r="S3110" i="1"/>
  <c r="T3110" i="1"/>
  <c r="W3110" i="1"/>
  <c r="S3111" i="1"/>
  <c r="T3111" i="1"/>
  <c r="W3111" i="1"/>
  <c r="S3112" i="1"/>
  <c r="T3112" i="1"/>
  <c r="W3112" i="1"/>
  <c r="S3113" i="1"/>
  <c r="T3113" i="1"/>
  <c r="W3113" i="1"/>
  <c r="S3114" i="1"/>
  <c r="T3114" i="1"/>
  <c r="W3114" i="1"/>
  <c r="S3115" i="1"/>
  <c r="T3115" i="1"/>
  <c r="W3115" i="1"/>
  <c r="S3116" i="1"/>
  <c r="T3116" i="1"/>
  <c r="W3116" i="1"/>
  <c r="S3117" i="1"/>
  <c r="T3117" i="1"/>
  <c r="W3117" i="1"/>
  <c r="S3118" i="1"/>
  <c r="T3118" i="1"/>
  <c r="W3118" i="1"/>
  <c r="S3119" i="1"/>
  <c r="T3119" i="1"/>
  <c r="W3119" i="1"/>
  <c r="S3120" i="1"/>
  <c r="T3120" i="1"/>
  <c r="W3120" i="1"/>
  <c r="S3121" i="1"/>
  <c r="T3121" i="1"/>
  <c r="W3121" i="1"/>
  <c r="S3122" i="1"/>
  <c r="T3122" i="1"/>
  <c r="W3122" i="1"/>
  <c r="S3123" i="1"/>
  <c r="T3123" i="1"/>
  <c r="W3123" i="1"/>
  <c r="S3124" i="1"/>
  <c r="T3124" i="1"/>
  <c r="W3124" i="1"/>
  <c r="S3125" i="1"/>
  <c r="T3125" i="1"/>
  <c r="W3125" i="1"/>
  <c r="S3126" i="1"/>
  <c r="T3126" i="1"/>
  <c r="W3126" i="1"/>
  <c r="S3127" i="1"/>
  <c r="T3127" i="1"/>
  <c r="W3127" i="1"/>
  <c r="S3128" i="1"/>
  <c r="T3128" i="1"/>
  <c r="W3128" i="1"/>
  <c r="S3129" i="1"/>
  <c r="T3129" i="1"/>
  <c r="W3129" i="1"/>
  <c r="S3130" i="1"/>
  <c r="T3130" i="1"/>
  <c r="W3130" i="1"/>
  <c r="S3131" i="1"/>
  <c r="T3131" i="1"/>
  <c r="W3131" i="1"/>
  <c r="S3132" i="1"/>
  <c r="T3132" i="1"/>
  <c r="W3132" i="1"/>
  <c r="S3133" i="1"/>
  <c r="T3133" i="1"/>
  <c r="W3133" i="1"/>
  <c r="S3134" i="1"/>
  <c r="T3134" i="1"/>
  <c r="W3134" i="1"/>
  <c r="S3135" i="1"/>
  <c r="T3135" i="1"/>
  <c r="W3135" i="1"/>
  <c r="S3136" i="1"/>
  <c r="T3136" i="1"/>
  <c r="W3136" i="1"/>
  <c r="S3137" i="1"/>
  <c r="T3137" i="1"/>
  <c r="W3137" i="1"/>
  <c r="S3138" i="1"/>
  <c r="T3138" i="1"/>
  <c r="W3138" i="1"/>
  <c r="S3139" i="1"/>
  <c r="T3139" i="1"/>
  <c r="W3139" i="1"/>
  <c r="S3140" i="1"/>
  <c r="T3140" i="1"/>
  <c r="W3140" i="1"/>
  <c r="S3141" i="1"/>
  <c r="T3141" i="1"/>
  <c r="W3141" i="1"/>
  <c r="S3142" i="1"/>
  <c r="T3142" i="1"/>
  <c r="W3142" i="1"/>
  <c r="S3143" i="1"/>
  <c r="T3143" i="1"/>
  <c r="W3143" i="1"/>
  <c r="S3144" i="1"/>
  <c r="T3144" i="1"/>
  <c r="W3144" i="1"/>
  <c r="S3145" i="1"/>
  <c r="T3145" i="1"/>
  <c r="W3145" i="1"/>
  <c r="S3146" i="1"/>
  <c r="T3146" i="1"/>
  <c r="W3146" i="1"/>
  <c r="S3147" i="1"/>
  <c r="T3147" i="1"/>
  <c r="W3147" i="1"/>
  <c r="S3148" i="1"/>
  <c r="T3148" i="1"/>
  <c r="W3148" i="1"/>
  <c r="S3149" i="1"/>
  <c r="T3149" i="1"/>
  <c r="W3149" i="1"/>
  <c r="S3150" i="1"/>
  <c r="T3150" i="1"/>
  <c r="W3150" i="1"/>
  <c r="S3151" i="1"/>
  <c r="T3151" i="1"/>
  <c r="W3151" i="1"/>
  <c r="S3152" i="1"/>
  <c r="T3152" i="1"/>
  <c r="W3152" i="1"/>
  <c r="S3153" i="1"/>
  <c r="T3153" i="1"/>
  <c r="W3153" i="1"/>
  <c r="S3154" i="1"/>
  <c r="T3154" i="1"/>
  <c r="W3154" i="1"/>
  <c r="S3155" i="1"/>
  <c r="T3155" i="1"/>
  <c r="W3155" i="1"/>
  <c r="S3156" i="1"/>
  <c r="T3156" i="1"/>
  <c r="W3156" i="1"/>
  <c r="S3157" i="1"/>
  <c r="T3157" i="1"/>
  <c r="W3157" i="1"/>
  <c r="S3158" i="1"/>
  <c r="T3158" i="1"/>
  <c r="W3158" i="1"/>
  <c r="S3159" i="1"/>
  <c r="T3159" i="1"/>
  <c r="W3159" i="1"/>
  <c r="S3160" i="1"/>
  <c r="T3160" i="1"/>
  <c r="W3160" i="1"/>
  <c r="S3161" i="1"/>
  <c r="T3161" i="1"/>
  <c r="W3161" i="1"/>
  <c r="S3162" i="1"/>
  <c r="T3162" i="1"/>
  <c r="W3162" i="1"/>
  <c r="S3163" i="1"/>
  <c r="T3163" i="1"/>
  <c r="W3163" i="1"/>
  <c r="S3164" i="1"/>
  <c r="T3164" i="1"/>
  <c r="W3164" i="1"/>
  <c r="S3165" i="1"/>
  <c r="T3165" i="1"/>
  <c r="W3165" i="1"/>
  <c r="S3166" i="1"/>
  <c r="T3166" i="1"/>
  <c r="W3166" i="1"/>
  <c r="S3167" i="1"/>
  <c r="T3167" i="1"/>
  <c r="W3167" i="1"/>
  <c r="S3168" i="1"/>
  <c r="T3168" i="1"/>
  <c r="W3168" i="1"/>
  <c r="S3169" i="1"/>
  <c r="T3169" i="1"/>
  <c r="W3169" i="1"/>
  <c r="S3170" i="1"/>
  <c r="T3170" i="1"/>
  <c r="W3170" i="1"/>
  <c r="S3171" i="1"/>
  <c r="T3171" i="1"/>
  <c r="W3171" i="1"/>
  <c r="S3172" i="1"/>
  <c r="T3172" i="1"/>
  <c r="W3172" i="1"/>
  <c r="S3173" i="1"/>
  <c r="T3173" i="1"/>
  <c r="W3173" i="1"/>
  <c r="S3174" i="1"/>
  <c r="T3174" i="1"/>
  <c r="W3174" i="1"/>
  <c r="S3175" i="1"/>
  <c r="T3175" i="1"/>
  <c r="W3175" i="1"/>
  <c r="S3176" i="1"/>
  <c r="T3176" i="1"/>
  <c r="W3176" i="1"/>
  <c r="S3177" i="1"/>
  <c r="T3177" i="1"/>
  <c r="W3177" i="1"/>
  <c r="S3178" i="1"/>
  <c r="T3178" i="1"/>
  <c r="W3178" i="1"/>
  <c r="S3179" i="1"/>
  <c r="T3179" i="1"/>
  <c r="W3179" i="1"/>
  <c r="S3180" i="1"/>
  <c r="T3180" i="1"/>
  <c r="W3180" i="1"/>
  <c r="S3181" i="1"/>
  <c r="T3181" i="1"/>
  <c r="W3181" i="1"/>
  <c r="S3182" i="1"/>
  <c r="T3182" i="1"/>
  <c r="W3182" i="1"/>
  <c r="S3183" i="1"/>
  <c r="T3183" i="1"/>
  <c r="W3183" i="1"/>
  <c r="S3184" i="1"/>
  <c r="T3184" i="1"/>
  <c r="W3184" i="1"/>
  <c r="S3185" i="1"/>
  <c r="T3185" i="1"/>
  <c r="W3185" i="1"/>
  <c r="S3186" i="1"/>
  <c r="T3186" i="1"/>
  <c r="W3186" i="1"/>
  <c r="S3187" i="1"/>
  <c r="T3187" i="1"/>
  <c r="W3187" i="1"/>
  <c r="S3188" i="1"/>
  <c r="T3188" i="1"/>
  <c r="W3188" i="1"/>
  <c r="S3189" i="1"/>
  <c r="T3189" i="1"/>
  <c r="W3189" i="1"/>
  <c r="S3190" i="1"/>
  <c r="T3190" i="1"/>
  <c r="W3190" i="1"/>
  <c r="S3191" i="1"/>
  <c r="T3191" i="1"/>
  <c r="W3191" i="1"/>
  <c r="S3192" i="1"/>
  <c r="T3192" i="1"/>
  <c r="W3192" i="1"/>
  <c r="S3193" i="1"/>
  <c r="T3193" i="1"/>
  <c r="W3193" i="1"/>
  <c r="S3194" i="1"/>
  <c r="T3194" i="1"/>
  <c r="W3194" i="1"/>
  <c r="S3195" i="1"/>
  <c r="T3195" i="1"/>
  <c r="W3195" i="1"/>
  <c r="S3196" i="1"/>
  <c r="T3196" i="1"/>
  <c r="W3196" i="1"/>
  <c r="S3197" i="1"/>
  <c r="T3197" i="1"/>
  <c r="W3197" i="1"/>
  <c r="S3198" i="1"/>
  <c r="T3198" i="1"/>
  <c r="W3198" i="1"/>
  <c r="S3199" i="1"/>
  <c r="T3199" i="1"/>
  <c r="W3199" i="1"/>
  <c r="S3200" i="1"/>
  <c r="T3200" i="1"/>
  <c r="W3200" i="1"/>
  <c r="S3201" i="1"/>
  <c r="T3201" i="1"/>
  <c r="W3201" i="1"/>
  <c r="S3202" i="1"/>
  <c r="T3202" i="1"/>
  <c r="W3202" i="1"/>
  <c r="S3203" i="1"/>
  <c r="T3203" i="1"/>
  <c r="W3203" i="1"/>
  <c r="S3204" i="1"/>
  <c r="T3204" i="1"/>
  <c r="W3204" i="1"/>
  <c r="S3205" i="1"/>
  <c r="T3205" i="1"/>
  <c r="W3205" i="1"/>
  <c r="S3206" i="1"/>
  <c r="T3206" i="1"/>
  <c r="W3206" i="1"/>
  <c r="S3207" i="1"/>
  <c r="T3207" i="1"/>
  <c r="W3207" i="1"/>
  <c r="S3208" i="1"/>
  <c r="T3208" i="1"/>
  <c r="W3208" i="1"/>
  <c r="S3209" i="1"/>
  <c r="T3209" i="1"/>
  <c r="W3209" i="1"/>
  <c r="S3210" i="1"/>
  <c r="T3210" i="1"/>
  <c r="W3210" i="1"/>
  <c r="S3211" i="1"/>
  <c r="T3211" i="1"/>
  <c r="W3211" i="1"/>
  <c r="S3212" i="1"/>
  <c r="T3212" i="1"/>
  <c r="W3212" i="1"/>
  <c r="S3213" i="1"/>
  <c r="T3213" i="1"/>
  <c r="W3213" i="1"/>
  <c r="S3214" i="1"/>
  <c r="T3214" i="1"/>
  <c r="W3214" i="1"/>
  <c r="S3215" i="1"/>
  <c r="T3215" i="1"/>
  <c r="W3215" i="1"/>
  <c r="S3216" i="1"/>
  <c r="T3216" i="1"/>
  <c r="W3216" i="1"/>
  <c r="S3217" i="1"/>
  <c r="T3217" i="1"/>
  <c r="W3217" i="1"/>
  <c r="S3218" i="1"/>
  <c r="T3218" i="1"/>
  <c r="W3218" i="1"/>
  <c r="S3219" i="1"/>
  <c r="T3219" i="1"/>
  <c r="W3219" i="1"/>
  <c r="S3220" i="1"/>
  <c r="T3220" i="1"/>
  <c r="W3220" i="1"/>
  <c r="S3221" i="1"/>
  <c r="T3221" i="1"/>
  <c r="W3221" i="1"/>
  <c r="S3222" i="1"/>
  <c r="T3222" i="1"/>
  <c r="W3222" i="1"/>
  <c r="S3223" i="1"/>
  <c r="T3223" i="1"/>
  <c r="W3223" i="1"/>
  <c r="S3224" i="1"/>
  <c r="T3224" i="1"/>
  <c r="W3224" i="1"/>
  <c r="S3225" i="1"/>
  <c r="T3225" i="1"/>
  <c r="W3225" i="1"/>
  <c r="S3226" i="1"/>
  <c r="T3226" i="1"/>
  <c r="W3226" i="1"/>
  <c r="S3227" i="1"/>
  <c r="T3227" i="1"/>
  <c r="W3227" i="1"/>
  <c r="S3228" i="1"/>
  <c r="T3228" i="1"/>
  <c r="W3228" i="1"/>
  <c r="S3229" i="1"/>
  <c r="T3229" i="1"/>
  <c r="W3229" i="1"/>
  <c r="S3230" i="1"/>
  <c r="T3230" i="1"/>
  <c r="W3230" i="1"/>
  <c r="S3231" i="1"/>
  <c r="T3231" i="1"/>
  <c r="W3231" i="1"/>
  <c r="S3232" i="1"/>
  <c r="T3232" i="1"/>
  <c r="W3232" i="1"/>
  <c r="S3233" i="1"/>
  <c r="T3233" i="1"/>
  <c r="W3233" i="1"/>
  <c r="S3234" i="1"/>
  <c r="T3234" i="1"/>
  <c r="W3234" i="1"/>
  <c r="S3235" i="1"/>
  <c r="T3235" i="1"/>
  <c r="W3235" i="1"/>
  <c r="S3236" i="1"/>
  <c r="T3236" i="1"/>
  <c r="W3236" i="1"/>
  <c r="S3237" i="1"/>
  <c r="T3237" i="1"/>
  <c r="W3237" i="1"/>
  <c r="S3238" i="1"/>
  <c r="T3238" i="1"/>
  <c r="W3238" i="1"/>
  <c r="S3239" i="1"/>
  <c r="T3239" i="1"/>
  <c r="W3239" i="1"/>
  <c r="S3240" i="1"/>
  <c r="T3240" i="1"/>
  <c r="W3240" i="1"/>
  <c r="S3241" i="1"/>
  <c r="T3241" i="1"/>
  <c r="W3241" i="1"/>
  <c r="S3242" i="1"/>
  <c r="T3242" i="1"/>
  <c r="W3242" i="1"/>
  <c r="S3243" i="1"/>
  <c r="T3243" i="1"/>
  <c r="W3243" i="1"/>
  <c r="S3244" i="1"/>
  <c r="T3244" i="1"/>
  <c r="W3244" i="1"/>
  <c r="S3245" i="1"/>
  <c r="T3245" i="1"/>
  <c r="W3245" i="1"/>
  <c r="S3246" i="1"/>
  <c r="T3246" i="1"/>
  <c r="W3246" i="1"/>
  <c r="S3247" i="1"/>
  <c r="T3247" i="1"/>
  <c r="W3247" i="1"/>
  <c r="S3248" i="1"/>
  <c r="T3248" i="1"/>
  <c r="W3248" i="1"/>
  <c r="S3249" i="1"/>
  <c r="T3249" i="1"/>
  <c r="W3249" i="1"/>
  <c r="S3250" i="1"/>
  <c r="T3250" i="1"/>
  <c r="W3250" i="1"/>
  <c r="S3251" i="1"/>
  <c r="T3251" i="1"/>
  <c r="W3251" i="1"/>
  <c r="S3252" i="1"/>
  <c r="T3252" i="1"/>
  <c r="W3252" i="1"/>
  <c r="S3253" i="1"/>
  <c r="T3253" i="1"/>
  <c r="W3253" i="1"/>
  <c r="S3254" i="1"/>
  <c r="T3254" i="1"/>
  <c r="W3254" i="1"/>
  <c r="S3255" i="1"/>
  <c r="T3255" i="1"/>
  <c r="W3255" i="1"/>
  <c r="S3256" i="1"/>
  <c r="T3256" i="1"/>
  <c r="W3256" i="1"/>
  <c r="S3257" i="1"/>
  <c r="T3257" i="1"/>
  <c r="W3257" i="1"/>
  <c r="S3258" i="1"/>
  <c r="T3258" i="1"/>
  <c r="W3258" i="1"/>
  <c r="S3259" i="1"/>
  <c r="T3259" i="1"/>
  <c r="W3259" i="1"/>
  <c r="S3260" i="1"/>
  <c r="T3260" i="1"/>
  <c r="W3260" i="1"/>
  <c r="S3261" i="1"/>
  <c r="T3261" i="1"/>
  <c r="W3261" i="1"/>
  <c r="S3262" i="1"/>
  <c r="T3262" i="1"/>
  <c r="W3262" i="1"/>
  <c r="S3263" i="1"/>
  <c r="T3263" i="1"/>
  <c r="W3263" i="1"/>
  <c r="S3264" i="1"/>
  <c r="T3264" i="1"/>
  <c r="W3264" i="1"/>
  <c r="S3265" i="1"/>
  <c r="T3265" i="1"/>
  <c r="W3265" i="1"/>
  <c r="S3266" i="1"/>
  <c r="T3266" i="1"/>
  <c r="W3266" i="1"/>
  <c r="S3267" i="1"/>
  <c r="T3267" i="1"/>
  <c r="W3267" i="1"/>
  <c r="S3268" i="1"/>
  <c r="T3268" i="1"/>
  <c r="W3268" i="1"/>
  <c r="S3269" i="1"/>
  <c r="T3269" i="1"/>
  <c r="W3269" i="1"/>
  <c r="S3270" i="1"/>
  <c r="T3270" i="1"/>
  <c r="W3270" i="1"/>
  <c r="S3271" i="1"/>
  <c r="T3271" i="1"/>
  <c r="W3271" i="1"/>
  <c r="S3272" i="1"/>
  <c r="T3272" i="1"/>
  <c r="W3272" i="1"/>
  <c r="S3273" i="1"/>
  <c r="T3273" i="1"/>
  <c r="W3273" i="1"/>
  <c r="S3274" i="1"/>
  <c r="T3274" i="1"/>
  <c r="W3274" i="1"/>
  <c r="S3275" i="1"/>
  <c r="T3275" i="1"/>
  <c r="W3275" i="1"/>
  <c r="S3276" i="1"/>
  <c r="T3276" i="1"/>
  <c r="W3276" i="1"/>
  <c r="S3277" i="1"/>
  <c r="T3277" i="1"/>
  <c r="W3277" i="1"/>
  <c r="S3278" i="1"/>
  <c r="T3278" i="1"/>
  <c r="W3278" i="1"/>
  <c r="S3279" i="1"/>
  <c r="T3279" i="1"/>
  <c r="W3279" i="1"/>
  <c r="S3280" i="1"/>
  <c r="T3280" i="1"/>
  <c r="W3280" i="1"/>
  <c r="S3281" i="1"/>
  <c r="T3281" i="1"/>
  <c r="W3281" i="1"/>
  <c r="S3282" i="1"/>
  <c r="T3282" i="1"/>
  <c r="W3282" i="1"/>
  <c r="S3283" i="1"/>
  <c r="T3283" i="1"/>
  <c r="W3283" i="1"/>
  <c r="S3284" i="1"/>
  <c r="T3284" i="1"/>
  <c r="W3284" i="1"/>
  <c r="S3285" i="1"/>
  <c r="T3285" i="1"/>
  <c r="W3285" i="1"/>
  <c r="S3286" i="1"/>
  <c r="T3286" i="1"/>
  <c r="W3286" i="1"/>
  <c r="S3287" i="1"/>
  <c r="T3287" i="1"/>
  <c r="W3287" i="1"/>
  <c r="S3288" i="1"/>
  <c r="T3288" i="1"/>
  <c r="W3288" i="1"/>
  <c r="S3289" i="1"/>
  <c r="T3289" i="1"/>
  <c r="W3289" i="1"/>
  <c r="S3290" i="1"/>
  <c r="T3290" i="1"/>
  <c r="W3290" i="1"/>
  <c r="S3291" i="1"/>
  <c r="T3291" i="1"/>
  <c r="W3291" i="1"/>
  <c r="S3292" i="1"/>
  <c r="T3292" i="1"/>
  <c r="W3292" i="1"/>
  <c r="S3293" i="1"/>
  <c r="T3293" i="1"/>
  <c r="W3293" i="1"/>
  <c r="S3294" i="1"/>
  <c r="T3294" i="1"/>
  <c r="W3294" i="1"/>
  <c r="S3295" i="1"/>
  <c r="T3295" i="1"/>
  <c r="W3295" i="1"/>
  <c r="S3296" i="1"/>
  <c r="T3296" i="1"/>
  <c r="W3296" i="1"/>
  <c r="S3297" i="1"/>
  <c r="T3297" i="1"/>
  <c r="W3297" i="1"/>
  <c r="S3298" i="1"/>
  <c r="T3298" i="1"/>
  <c r="W3298" i="1"/>
  <c r="S3299" i="1"/>
  <c r="T3299" i="1"/>
  <c r="W3299" i="1"/>
  <c r="S3300" i="1"/>
  <c r="T3300" i="1"/>
  <c r="W3300" i="1"/>
  <c r="S3301" i="1"/>
  <c r="T3301" i="1"/>
  <c r="W3301" i="1"/>
  <c r="S3302" i="1"/>
  <c r="T3302" i="1"/>
  <c r="W3302" i="1"/>
  <c r="S3303" i="1"/>
  <c r="T3303" i="1"/>
  <c r="W3303" i="1"/>
  <c r="S3304" i="1"/>
  <c r="T3304" i="1"/>
  <c r="W3304" i="1"/>
  <c r="S3305" i="1"/>
  <c r="T3305" i="1"/>
  <c r="W3305" i="1"/>
  <c r="S3306" i="1"/>
  <c r="T3306" i="1"/>
  <c r="W3306" i="1"/>
  <c r="S3307" i="1"/>
  <c r="T3307" i="1"/>
  <c r="W3307" i="1"/>
  <c r="S3308" i="1"/>
  <c r="T3308" i="1"/>
  <c r="W3308" i="1"/>
  <c r="S3309" i="1"/>
  <c r="T3309" i="1"/>
  <c r="W3309" i="1"/>
  <c r="S3310" i="1"/>
  <c r="T3310" i="1"/>
  <c r="W3310" i="1"/>
  <c r="S3311" i="1"/>
  <c r="T3311" i="1"/>
  <c r="W3311" i="1"/>
  <c r="S3312" i="1"/>
  <c r="T3312" i="1"/>
  <c r="W3312" i="1"/>
  <c r="S3313" i="1"/>
  <c r="T3313" i="1"/>
  <c r="W3313" i="1"/>
  <c r="S3314" i="1"/>
  <c r="T3314" i="1"/>
  <c r="W3314" i="1"/>
  <c r="S3315" i="1"/>
  <c r="T3315" i="1"/>
  <c r="W3315" i="1"/>
  <c r="S3316" i="1"/>
  <c r="T3316" i="1"/>
  <c r="W3316" i="1"/>
  <c r="S3317" i="1"/>
  <c r="T3317" i="1"/>
  <c r="W3317" i="1"/>
  <c r="S3318" i="1"/>
  <c r="T3318" i="1"/>
  <c r="W3318" i="1"/>
  <c r="S3319" i="1"/>
  <c r="T3319" i="1"/>
  <c r="W3319" i="1"/>
  <c r="S3320" i="1"/>
  <c r="T3320" i="1"/>
  <c r="W3320" i="1"/>
  <c r="S3321" i="1"/>
  <c r="T3321" i="1"/>
  <c r="W3321" i="1"/>
  <c r="S3322" i="1"/>
  <c r="T3322" i="1"/>
  <c r="W3322" i="1"/>
  <c r="S3323" i="1"/>
  <c r="T3323" i="1"/>
  <c r="W3323" i="1"/>
  <c r="S3324" i="1"/>
  <c r="T3324" i="1"/>
  <c r="W3324" i="1"/>
  <c r="S3325" i="1"/>
  <c r="T3325" i="1"/>
  <c r="W3325" i="1"/>
  <c r="S3326" i="1"/>
  <c r="T3326" i="1"/>
  <c r="W3326" i="1"/>
  <c r="S3327" i="1"/>
  <c r="T3327" i="1"/>
  <c r="W3327" i="1"/>
  <c r="S3328" i="1"/>
  <c r="T3328" i="1"/>
  <c r="W3328" i="1"/>
  <c r="S3329" i="1"/>
  <c r="T3329" i="1"/>
  <c r="W3329" i="1"/>
  <c r="S3330" i="1"/>
  <c r="T3330" i="1"/>
  <c r="W3330" i="1"/>
  <c r="S3331" i="1"/>
  <c r="T3331" i="1"/>
  <c r="W3331" i="1"/>
  <c r="S3332" i="1"/>
  <c r="T3332" i="1"/>
  <c r="W3332" i="1"/>
  <c r="S3333" i="1"/>
  <c r="T3333" i="1"/>
  <c r="W3333" i="1"/>
  <c r="S3334" i="1"/>
  <c r="T3334" i="1"/>
  <c r="W3334" i="1"/>
  <c r="S3335" i="1"/>
  <c r="T3335" i="1"/>
  <c r="W3335" i="1"/>
  <c r="S3336" i="1"/>
  <c r="T3336" i="1"/>
  <c r="W3336" i="1"/>
  <c r="S3337" i="1"/>
  <c r="T3337" i="1"/>
  <c r="W3337" i="1"/>
  <c r="S3338" i="1"/>
  <c r="T3338" i="1"/>
  <c r="W3338" i="1"/>
  <c r="S3339" i="1"/>
  <c r="T3339" i="1"/>
  <c r="W3339" i="1"/>
  <c r="S3340" i="1"/>
  <c r="T3340" i="1"/>
  <c r="W3340" i="1"/>
  <c r="S3341" i="1"/>
  <c r="T3341" i="1"/>
  <c r="W3341" i="1"/>
  <c r="S3342" i="1"/>
  <c r="T3342" i="1"/>
  <c r="W3342" i="1"/>
  <c r="S3343" i="1"/>
  <c r="T3343" i="1"/>
  <c r="W3343" i="1"/>
  <c r="S3344" i="1"/>
  <c r="T3344" i="1"/>
  <c r="W3344" i="1"/>
  <c r="S3345" i="1"/>
  <c r="T3345" i="1"/>
  <c r="W3345" i="1"/>
  <c r="S3346" i="1"/>
  <c r="T3346" i="1"/>
  <c r="W3346" i="1"/>
  <c r="S3347" i="1"/>
  <c r="T3347" i="1"/>
  <c r="W3347" i="1"/>
  <c r="S3348" i="1"/>
  <c r="T3348" i="1"/>
  <c r="W3348" i="1"/>
  <c r="S3349" i="1"/>
  <c r="T3349" i="1"/>
  <c r="W3349" i="1"/>
  <c r="S3350" i="1"/>
  <c r="T3350" i="1"/>
  <c r="W3350" i="1"/>
  <c r="S3351" i="1"/>
  <c r="T3351" i="1"/>
  <c r="W3351" i="1"/>
  <c r="S3352" i="1"/>
  <c r="T3352" i="1"/>
  <c r="W3352" i="1"/>
  <c r="S3353" i="1"/>
  <c r="T3353" i="1"/>
  <c r="W3353" i="1"/>
  <c r="S3354" i="1"/>
  <c r="T3354" i="1"/>
  <c r="W3354" i="1"/>
  <c r="S3355" i="1"/>
  <c r="T3355" i="1"/>
  <c r="W3355" i="1"/>
  <c r="S3356" i="1"/>
  <c r="T3356" i="1"/>
  <c r="W3356" i="1"/>
  <c r="S3357" i="1"/>
  <c r="T3357" i="1"/>
  <c r="W3357" i="1"/>
  <c r="S3358" i="1"/>
  <c r="T3358" i="1"/>
  <c r="W3358" i="1"/>
  <c r="S3359" i="1"/>
  <c r="T3359" i="1"/>
  <c r="W3359" i="1"/>
  <c r="S3360" i="1"/>
  <c r="T3360" i="1"/>
  <c r="W3360" i="1"/>
  <c r="S3361" i="1"/>
  <c r="T3361" i="1"/>
  <c r="W3361" i="1"/>
  <c r="S3362" i="1"/>
  <c r="T3362" i="1"/>
  <c r="W3362" i="1"/>
  <c r="S3363" i="1"/>
  <c r="T3363" i="1"/>
  <c r="W3363" i="1"/>
  <c r="S3364" i="1"/>
  <c r="T3364" i="1"/>
  <c r="W3364" i="1"/>
  <c r="S3365" i="1"/>
  <c r="T3365" i="1"/>
  <c r="W3365" i="1"/>
  <c r="S3366" i="1"/>
  <c r="T3366" i="1"/>
  <c r="W3366" i="1"/>
  <c r="S3367" i="1"/>
  <c r="T3367" i="1"/>
  <c r="W3367" i="1"/>
  <c r="S3368" i="1"/>
  <c r="T3368" i="1"/>
  <c r="W3368" i="1"/>
  <c r="S3369" i="1"/>
  <c r="T3369" i="1"/>
  <c r="W3369" i="1"/>
  <c r="S3370" i="1"/>
  <c r="T3370" i="1"/>
  <c r="W3370" i="1"/>
  <c r="S3371" i="1"/>
  <c r="T3371" i="1"/>
  <c r="W3371" i="1"/>
  <c r="S3372" i="1"/>
  <c r="T3372" i="1"/>
  <c r="W3372" i="1"/>
  <c r="S3373" i="1"/>
  <c r="T3373" i="1"/>
  <c r="W3373" i="1"/>
  <c r="S3374" i="1"/>
  <c r="T3374" i="1"/>
  <c r="W3374" i="1"/>
  <c r="S3375" i="1"/>
  <c r="T3375" i="1"/>
  <c r="W3375" i="1"/>
  <c r="S3376" i="1"/>
  <c r="T3376" i="1"/>
  <c r="W3376" i="1"/>
  <c r="S3377" i="1"/>
  <c r="T3377" i="1"/>
  <c r="W3377" i="1"/>
  <c r="S3378" i="1"/>
  <c r="T3378" i="1"/>
  <c r="W3378" i="1"/>
  <c r="S3379" i="1"/>
  <c r="T3379" i="1"/>
  <c r="W3379" i="1"/>
  <c r="S3380" i="1"/>
  <c r="T3380" i="1"/>
  <c r="W3380" i="1"/>
  <c r="S3381" i="1"/>
  <c r="T3381" i="1"/>
  <c r="W3381" i="1"/>
  <c r="S3382" i="1"/>
  <c r="T3382" i="1"/>
  <c r="W3382" i="1"/>
  <c r="S3383" i="1"/>
  <c r="T3383" i="1"/>
  <c r="W3383" i="1"/>
  <c r="S3384" i="1"/>
  <c r="T3384" i="1"/>
  <c r="W3384" i="1"/>
  <c r="S3385" i="1"/>
  <c r="T3385" i="1"/>
  <c r="W3385" i="1"/>
  <c r="S3386" i="1"/>
  <c r="T3386" i="1"/>
  <c r="W3386" i="1"/>
  <c r="S3387" i="1"/>
  <c r="T3387" i="1"/>
  <c r="W3387" i="1"/>
  <c r="S3388" i="1"/>
  <c r="T3388" i="1"/>
  <c r="W3388" i="1"/>
  <c r="S3389" i="1"/>
  <c r="T3389" i="1"/>
  <c r="W3389" i="1"/>
  <c r="S3390" i="1"/>
  <c r="T3390" i="1"/>
  <c r="W3390" i="1"/>
  <c r="S3391" i="1"/>
  <c r="T3391" i="1"/>
  <c r="W3391" i="1"/>
  <c r="S3392" i="1"/>
  <c r="T3392" i="1"/>
  <c r="W3392" i="1"/>
  <c r="S3393" i="1"/>
  <c r="T3393" i="1"/>
  <c r="W3393" i="1"/>
  <c r="S3394" i="1"/>
  <c r="T3394" i="1"/>
  <c r="W3394" i="1"/>
  <c r="S3395" i="1"/>
  <c r="T3395" i="1"/>
  <c r="W3395" i="1"/>
  <c r="S3396" i="1"/>
  <c r="T3396" i="1"/>
  <c r="W3396" i="1"/>
  <c r="S3397" i="1"/>
  <c r="T3397" i="1"/>
  <c r="W3397" i="1"/>
  <c r="S3398" i="1"/>
  <c r="T3398" i="1"/>
  <c r="W3398" i="1"/>
  <c r="S3399" i="1"/>
  <c r="T3399" i="1"/>
  <c r="W3399" i="1"/>
  <c r="S3400" i="1"/>
  <c r="T3400" i="1"/>
  <c r="W3400" i="1"/>
  <c r="S3401" i="1"/>
  <c r="T3401" i="1"/>
  <c r="W3401" i="1"/>
  <c r="S3402" i="1"/>
  <c r="T3402" i="1"/>
  <c r="W3402" i="1"/>
  <c r="S3403" i="1"/>
  <c r="T3403" i="1"/>
  <c r="W3403" i="1"/>
  <c r="S3404" i="1"/>
  <c r="T3404" i="1"/>
  <c r="W3404" i="1"/>
  <c r="S3405" i="1"/>
  <c r="T3405" i="1"/>
  <c r="W3405" i="1"/>
  <c r="S3406" i="1"/>
  <c r="T3406" i="1"/>
  <c r="W3406" i="1"/>
  <c r="S3407" i="1"/>
  <c r="T3407" i="1"/>
  <c r="W3407" i="1"/>
  <c r="S3408" i="1"/>
  <c r="T3408" i="1"/>
  <c r="W3408" i="1"/>
  <c r="S3409" i="1"/>
  <c r="T3409" i="1"/>
  <c r="W3409" i="1"/>
  <c r="S3410" i="1"/>
  <c r="T3410" i="1"/>
  <c r="W3410" i="1"/>
  <c r="S3411" i="1"/>
  <c r="T3411" i="1"/>
  <c r="W3411" i="1"/>
  <c r="S3412" i="1"/>
  <c r="T3412" i="1"/>
  <c r="W3412" i="1"/>
  <c r="S3413" i="1"/>
  <c r="T3413" i="1"/>
  <c r="W3413" i="1"/>
  <c r="S3414" i="1"/>
  <c r="T3414" i="1"/>
  <c r="W3414" i="1"/>
  <c r="S3415" i="1"/>
  <c r="T3415" i="1"/>
  <c r="W3415" i="1"/>
  <c r="S3416" i="1"/>
  <c r="T3416" i="1"/>
  <c r="W3416" i="1"/>
  <c r="S3417" i="1"/>
  <c r="T3417" i="1"/>
  <c r="W3417" i="1"/>
  <c r="S3418" i="1"/>
  <c r="T3418" i="1"/>
  <c r="W3418" i="1"/>
  <c r="S3419" i="1"/>
  <c r="T3419" i="1"/>
  <c r="W3419" i="1"/>
  <c r="S3420" i="1"/>
  <c r="T3420" i="1"/>
  <c r="W3420" i="1"/>
  <c r="S3421" i="1"/>
  <c r="T3421" i="1"/>
  <c r="W3421" i="1"/>
  <c r="S3422" i="1"/>
  <c r="T3422" i="1"/>
  <c r="W3422" i="1"/>
  <c r="S3423" i="1"/>
  <c r="T3423" i="1"/>
  <c r="W3423" i="1"/>
  <c r="S3424" i="1"/>
  <c r="T3424" i="1"/>
  <c r="W3424" i="1"/>
  <c r="S3425" i="1"/>
  <c r="T3425" i="1"/>
  <c r="W3425" i="1"/>
  <c r="S3426" i="1"/>
  <c r="T3426" i="1"/>
  <c r="W3426" i="1"/>
  <c r="S3427" i="1"/>
  <c r="T3427" i="1"/>
  <c r="W3427" i="1"/>
  <c r="S3428" i="1"/>
  <c r="T3428" i="1"/>
  <c r="W3428" i="1"/>
  <c r="S3429" i="1"/>
  <c r="T3429" i="1"/>
  <c r="W3429" i="1"/>
  <c r="S3430" i="1"/>
  <c r="T3430" i="1"/>
  <c r="W3430" i="1"/>
  <c r="S3431" i="1"/>
  <c r="T3431" i="1"/>
  <c r="W3431" i="1"/>
  <c r="S3432" i="1"/>
  <c r="T3432" i="1"/>
  <c r="W3432" i="1"/>
  <c r="S3433" i="1"/>
  <c r="T3433" i="1"/>
  <c r="W3433" i="1"/>
  <c r="S3434" i="1"/>
  <c r="T3434" i="1"/>
  <c r="W3434" i="1"/>
  <c r="S3435" i="1"/>
  <c r="T3435" i="1"/>
  <c r="W3435" i="1"/>
  <c r="S3436" i="1"/>
  <c r="T3436" i="1"/>
  <c r="W3436" i="1"/>
  <c r="S3437" i="1"/>
  <c r="T3437" i="1"/>
  <c r="W3437" i="1"/>
  <c r="S3438" i="1"/>
  <c r="T3438" i="1"/>
  <c r="W3438" i="1"/>
  <c r="S3439" i="1"/>
  <c r="T3439" i="1"/>
  <c r="W3439" i="1"/>
  <c r="S3440" i="1"/>
  <c r="T3440" i="1"/>
  <c r="W3440" i="1"/>
  <c r="S3441" i="1"/>
  <c r="T3441" i="1"/>
  <c r="W3441" i="1"/>
  <c r="S3442" i="1"/>
  <c r="T3442" i="1"/>
  <c r="W3442" i="1"/>
  <c r="S3443" i="1"/>
  <c r="T3443" i="1"/>
  <c r="W3443" i="1"/>
  <c r="S3444" i="1"/>
  <c r="T3444" i="1"/>
  <c r="W3444" i="1"/>
  <c r="S3445" i="1"/>
  <c r="T3445" i="1"/>
  <c r="W3445" i="1"/>
  <c r="S3446" i="1"/>
  <c r="T3446" i="1"/>
  <c r="W3446" i="1"/>
  <c r="S3447" i="1"/>
  <c r="T3447" i="1"/>
  <c r="W3447" i="1"/>
  <c r="S3448" i="1"/>
  <c r="T3448" i="1"/>
  <c r="W3448" i="1"/>
  <c r="S3449" i="1"/>
  <c r="T3449" i="1"/>
  <c r="W3449" i="1"/>
  <c r="S3450" i="1"/>
  <c r="T3450" i="1"/>
  <c r="W3450" i="1"/>
  <c r="S3451" i="1"/>
  <c r="T3451" i="1"/>
  <c r="W3451" i="1"/>
  <c r="S3452" i="1"/>
  <c r="T3452" i="1"/>
  <c r="W3452" i="1"/>
  <c r="S3453" i="1"/>
  <c r="T3453" i="1"/>
  <c r="W3453" i="1"/>
  <c r="S3454" i="1"/>
  <c r="T3454" i="1"/>
  <c r="W3454" i="1"/>
  <c r="S3455" i="1"/>
  <c r="T3455" i="1"/>
  <c r="W3455" i="1"/>
  <c r="S3456" i="1"/>
  <c r="T3456" i="1"/>
  <c r="W3456" i="1"/>
  <c r="S3457" i="1"/>
  <c r="T3457" i="1"/>
  <c r="W3457" i="1"/>
  <c r="S3458" i="1"/>
  <c r="T3458" i="1"/>
  <c r="W3458" i="1"/>
  <c r="S3459" i="1"/>
  <c r="T3459" i="1"/>
  <c r="W3459" i="1"/>
  <c r="S3460" i="1"/>
  <c r="T3460" i="1"/>
  <c r="W3460" i="1"/>
  <c r="S3461" i="1"/>
  <c r="T3461" i="1"/>
  <c r="W3461" i="1"/>
  <c r="S3462" i="1"/>
  <c r="T3462" i="1"/>
  <c r="W3462" i="1"/>
  <c r="S3463" i="1"/>
  <c r="T3463" i="1"/>
  <c r="W3463" i="1"/>
  <c r="S3464" i="1"/>
  <c r="T3464" i="1"/>
  <c r="W3464" i="1"/>
  <c r="S3465" i="1"/>
  <c r="T3465" i="1"/>
  <c r="W3465" i="1"/>
  <c r="S3466" i="1"/>
  <c r="T3466" i="1"/>
  <c r="W3466" i="1"/>
  <c r="S3467" i="1"/>
  <c r="T3467" i="1"/>
  <c r="W3467" i="1"/>
  <c r="S3468" i="1"/>
  <c r="T3468" i="1"/>
  <c r="W3468" i="1"/>
  <c r="S3469" i="1"/>
  <c r="T3469" i="1"/>
  <c r="W3469" i="1"/>
  <c r="S3470" i="1"/>
  <c r="T3470" i="1"/>
  <c r="W3470" i="1"/>
  <c r="S3471" i="1"/>
  <c r="T3471" i="1"/>
  <c r="W3471" i="1"/>
  <c r="S3472" i="1"/>
  <c r="T3472" i="1"/>
  <c r="W3472" i="1"/>
  <c r="S3473" i="1"/>
  <c r="T3473" i="1"/>
  <c r="W3473" i="1"/>
  <c r="S3474" i="1"/>
  <c r="T3474" i="1"/>
  <c r="W3474" i="1"/>
  <c r="S3475" i="1"/>
  <c r="T3475" i="1"/>
  <c r="W3475" i="1"/>
  <c r="S3476" i="1"/>
  <c r="T3476" i="1"/>
  <c r="W3476" i="1"/>
  <c r="S3477" i="1"/>
  <c r="T3477" i="1"/>
  <c r="W3477" i="1"/>
  <c r="S3478" i="1"/>
  <c r="T3478" i="1"/>
  <c r="W3478" i="1"/>
  <c r="S3479" i="1"/>
  <c r="T3479" i="1"/>
  <c r="W3479" i="1"/>
  <c r="S3480" i="1"/>
  <c r="T3480" i="1"/>
  <c r="W3480" i="1"/>
  <c r="S3481" i="1"/>
  <c r="T3481" i="1"/>
  <c r="W3481" i="1"/>
  <c r="S3482" i="1"/>
  <c r="T3482" i="1"/>
  <c r="W3482" i="1"/>
  <c r="S3483" i="1"/>
  <c r="T3483" i="1"/>
  <c r="W3483" i="1"/>
  <c r="S3484" i="1"/>
  <c r="T3484" i="1"/>
  <c r="W3484" i="1"/>
  <c r="S3485" i="1"/>
  <c r="T3485" i="1"/>
  <c r="W3485" i="1"/>
  <c r="S3486" i="1"/>
  <c r="T3486" i="1"/>
  <c r="W3486" i="1"/>
  <c r="S3487" i="1"/>
  <c r="T3487" i="1"/>
  <c r="W3487" i="1"/>
  <c r="S3488" i="1"/>
  <c r="T3488" i="1"/>
  <c r="W3488" i="1"/>
  <c r="S3489" i="1"/>
  <c r="T3489" i="1"/>
  <c r="W3489" i="1"/>
  <c r="S3490" i="1"/>
  <c r="T3490" i="1"/>
  <c r="W3490" i="1"/>
  <c r="S3491" i="1"/>
  <c r="T3491" i="1"/>
  <c r="W3491" i="1"/>
  <c r="S3492" i="1"/>
  <c r="T3492" i="1"/>
  <c r="W3492" i="1"/>
  <c r="S3493" i="1"/>
  <c r="T3493" i="1"/>
  <c r="W3493" i="1"/>
  <c r="S3494" i="1"/>
  <c r="T3494" i="1"/>
  <c r="W3494" i="1"/>
  <c r="S3495" i="1"/>
  <c r="T3495" i="1"/>
  <c r="W3495" i="1"/>
  <c r="S3496" i="1"/>
  <c r="T3496" i="1"/>
  <c r="W3496" i="1"/>
  <c r="S3497" i="1"/>
  <c r="T3497" i="1"/>
  <c r="W3497" i="1"/>
  <c r="S3498" i="1"/>
  <c r="T3498" i="1"/>
  <c r="W3498" i="1"/>
  <c r="S3499" i="1"/>
  <c r="T3499" i="1"/>
  <c r="W3499" i="1"/>
  <c r="S3500" i="1"/>
  <c r="T3500" i="1"/>
  <c r="W3500" i="1"/>
  <c r="S3501" i="1"/>
  <c r="T3501" i="1"/>
  <c r="W3501" i="1"/>
  <c r="S3502" i="1"/>
  <c r="T3502" i="1"/>
  <c r="W3502" i="1"/>
  <c r="S3503" i="1"/>
  <c r="T3503" i="1"/>
  <c r="W3503" i="1"/>
  <c r="S3504" i="1"/>
  <c r="T3504" i="1"/>
  <c r="W3504" i="1"/>
  <c r="S3505" i="1"/>
  <c r="T3505" i="1"/>
  <c r="W3505" i="1"/>
  <c r="S3506" i="1"/>
  <c r="T3506" i="1"/>
  <c r="W3506" i="1"/>
  <c r="S3507" i="1"/>
  <c r="T3507" i="1"/>
  <c r="W3507" i="1"/>
  <c r="S3508" i="1"/>
  <c r="T3508" i="1"/>
  <c r="W3508" i="1"/>
  <c r="S3509" i="1"/>
  <c r="T3509" i="1"/>
  <c r="W3509" i="1"/>
  <c r="S3510" i="1"/>
  <c r="T3510" i="1"/>
  <c r="W3510" i="1"/>
  <c r="S3511" i="1"/>
  <c r="T3511" i="1"/>
  <c r="W3511" i="1"/>
  <c r="S3512" i="1"/>
  <c r="T3512" i="1"/>
  <c r="W3512" i="1"/>
  <c r="S3513" i="1"/>
  <c r="T3513" i="1"/>
  <c r="W3513" i="1"/>
  <c r="S3514" i="1"/>
  <c r="T3514" i="1"/>
  <c r="W3514" i="1"/>
  <c r="S3515" i="1"/>
  <c r="T3515" i="1"/>
  <c r="W3515" i="1"/>
  <c r="S3516" i="1"/>
  <c r="T3516" i="1"/>
  <c r="W3516" i="1"/>
  <c r="S3517" i="1"/>
  <c r="T3517" i="1"/>
  <c r="W3517" i="1"/>
  <c r="S3518" i="1"/>
  <c r="T3518" i="1"/>
  <c r="W3518" i="1"/>
  <c r="S3519" i="1"/>
  <c r="T3519" i="1"/>
  <c r="W3519" i="1"/>
  <c r="S3520" i="1"/>
  <c r="T3520" i="1"/>
  <c r="W3520" i="1"/>
  <c r="S3521" i="1"/>
  <c r="T3521" i="1"/>
  <c r="W3521" i="1"/>
  <c r="S3522" i="1"/>
  <c r="T3522" i="1"/>
  <c r="W3522" i="1"/>
  <c r="S3523" i="1"/>
  <c r="T3523" i="1"/>
  <c r="W3523" i="1"/>
  <c r="S3524" i="1"/>
  <c r="T3524" i="1"/>
  <c r="W3524" i="1"/>
  <c r="S3525" i="1"/>
  <c r="T3525" i="1"/>
  <c r="W3525" i="1"/>
  <c r="S3526" i="1"/>
  <c r="T3526" i="1"/>
  <c r="W3526" i="1"/>
  <c r="S3527" i="1"/>
  <c r="T3527" i="1"/>
  <c r="W3527" i="1"/>
  <c r="S3528" i="1"/>
  <c r="T3528" i="1"/>
  <c r="W3528" i="1"/>
  <c r="S3529" i="1"/>
  <c r="T3529" i="1"/>
  <c r="W3529" i="1"/>
  <c r="S3530" i="1"/>
  <c r="T3530" i="1"/>
  <c r="W3530" i="1"/>
  <c r="S3531" i="1"/>
  <c r="T3531" i="1"/>
  <c r="W3531" i="1"/>
  <c r="S3532" i="1"/>
  <c r="T3532" i="1"/>
  <c r="W3532" i="1"/>
  <c r="S3533" i="1"/>
  <c r="T3533" i="1"/>
  <c r="W3533" i="1"/>
  <c r="S3534" i="1"/>
  <c r="T3534" i="1"/>
  <c r="W3534" i="1"/>
  <c r="S3535" i="1"/>
  <c r="T3535" i="1"/>
  <c r="W3535" i="1"/>
  <c r="S3536" i="1"/>
  <c r="T3536" i="1"/>
  <c r="W3536" i="1"/>
  <c r="S3537" i="1"/>
  <c r="T3537" i="1"/>
  <c r="W3537" i="1"/>
  <c r="S3538" i="1"/>
  <c r="T3538" i="1"/>
  <c r="W3538" i="1"/>
  <c r="S3539" i="1"/>
  <c r="T3539" i="1"/>
  <c r="W3539" i="1"/>
  <c r="S3540" i="1"/>
  <c r="T3540" i="1"/>
  <c r="W3540" i="1"/>
  <c r="S3541" i="1"/>
  <c r="T3541" i="1"/>
  <c r="W3541" i="1"/>
  <c r="S3542" i="1"/>
  <c r="T3542" i="1"/>
  <c r="W3542" i="1"/>
  <c r="S3543" i="1"/>
  <c r="T3543" i="1"/>
  <c r="W3543" i="1"/>
  <c r="S3544" i="1"/>
  <c r="T3544" i="1"/>
  <c r="W3544" i="1"/>
  <c r="S3545" i="1"/>
  <c r="T3545" i="1"/>
  <c r="W3545" i="1"/>
  <c r="S3546" i="1"/>
  <c r="T3546" i="1"/>
  <c r="W3546" i="1"/>
  <c r="S3547" i="1"/>
  <c r="T3547" i="1"/>
  <c r="W3547" i="1"/>
  <c r="S3548" i="1"/>
  <c r="T3548" i="1"/>
  <c r="W3548" i="1"/>
  <c r="S3549" i="1"/>
  <c r="T3549" i="1"/>
  <c r="W3549" i="1"/>
  <c r="S3550" i="1"/>
  <c r="T3550" i="1"/>
  <c r="W3550" i="1"/>
  <c r="S3551" i="1"/>
  <c r="T3551" i="1"/>
  <c r="W3551" i="1"/>
  <c r="S3552" i="1"/>
  <c r="T3552" i="1"/>
  <c r="W3552" i="1"/>
  <c r="S3553" i="1"/>
  <c r="T3553" i="1"/>
  <c r="W3553" i="1"/>
  <c r="S3554" i="1"/>
  <c r="T3554" i="1"/>
  <c r="W3554" i="1"/>
  <c r="S3555" i="1"/>
  <c r="T3555" i="1"/>
  <c r="W3555" i="1"/>
  <c r="S3556" i="1"/>
  <c r="T3556" i="1"/>
  <c r="W3556" i="1"/>
  <c r="S3557" i="1"/>
  <c r="T3557" i="1"/>
  <c r="W3557" i="1"/>
  <c r="S3558" i="1"/>
  <c r="T3558" i="1"/>
  <c r="W3558" i="1"/>
  <c r="S3559" i="1"/>
  <c r="T3559" i="1"/>
  <c r="W3559" i="1"/>
  <c r="S3560" i="1"/>
  <c r="T3560" i="1"/>
  <c r="W3560" i="1"/>
  <c r="S3561" i="1"/>
  <c r="T3561" i="1"/>
  <c r="W3561" i="1"/>
  <c r="S3562" i="1"/>
  <c r="T3562" i="1"/>
  <c r="W3562" i="1"/>
  <c r="S3563" i="1"/>
  <c r="T3563" i="1"/>
  <c r="W3563" i="1"/>
  <c r="S3564" i="1"/>
  <c r="T3564" i="1"/>
  <c r="W3564" i="1"/>
  <c r="S3565" i="1"/>
  <c r="T3565" i="1"/>
  <c r="W3565" i="1"/>
  <c r="S3566" i="1"/>
  <c r="T3566" i="1"/>
  <c r="W3566" i="1"/>
  <c r="S3567" i="1"/>
  <c r="T3567" i="1"/>
  <c r="W3567" i="1"/>
  <c r="S3568" i="1"/>
  <c r="T3568" i="1"/>
  <c r="W3568" i="1"/>
  <c r="S3569" i="1"/>
  <c r="T3569" i="1"/>
  <c r="W3569" i="1"/>
  <c r="S3570" i="1"/>
  <c r="T3570" i="1"/>
  <c r="W3570" i="1"/>
  <c r="S3571" i="1"/>
  <c r="T3571" i="1"/>
  <c r="W3571" i="1"/>
  <c r="S3572" i="1"/>
  <c r="T3572" i="1"/>
  <c r="W3572" i="1"/>
  <c r="S3573" i="1"/>
  <c r="T3573" i="1"/>
  <c r="W3573" i="1"/>
  <c r="S3574" i="1"/>
  <c r="T3574" i="1"/>
  <c r="W3574" i="1"/>
  <c r="S3575" i="1"/>
  <c r="T3575" i="1"/>
  <c r="W3575" i="1"/>
  <c r="S3576" i="1"/>
  <c r="T3576" i="1"/>
  <c r="W3576" i="1"/>
  <c r="S3577" i="1"/>
  <c r="T3577" i="1"/>
  <c r="W3577" i="1"/>
  <c r="S3578" i="1"/>
  <c r="T3578" i="1"/>
  <c r="W3578" i="1"/>
  <c r="S3579" i="1"/>
  <c r="T3579" i="1"/>
  <c r="W3579" i="1"/>
  <c r="S3580" i="1"/>
  <c r="T3580" i="1"/>
  <c r="W3580" i="1"/>
  <c r="S3581" i="1"/>
  <c r="T3581" i="1"/>
  <c r="W3581" i="1"/>
  <c r="S3582" i="1"/>
  <c r="T3582" i="1"/>
  <c r="W3582" i="1"/>
  <c r="S3583" i="1"/>
  <c r="T3583" i="1"/>
  <c r="W3583" i="1"/>
  <c r="S3584" i="1"/>
  <c r="T3584" i="1"/>
  <c r="W3584" i="1"/>
  <c r="S3585" i="1"/>
  <c r="T3585" i="1"/>
  <c r="W3585" i="1"/>
  <c r="S3586" i="1"/>
  <c r="T3586" i="1"/>
  <c r="W3586" i="1"/>
  <c r="S3587" i="1"/>
  <c r="T3587" i="1"/>
  <c r="W3587" i="1"/>
  <c r="S3588" i="1"/>
  <c r="T3588" i="1"/>
  <c r="W3588" i="1"/>
  <c r="S3589" i="1"/>
  <c r="T3589" i="1"/>
  <c r="W3589" i="1"/>
  <c r="S3590" i="1"/>
  <c r="T3590" i="1"/>
  <c r="W3590" i="1"/>
  <c r="S3591" i="1"/>
  <c r="T3591" i="1"/>
  <c r="W3591" i="1"/>
  <c r="S3592" i="1"/>
  <c r="T3592" i="1"/>
  <c r="W3592" i="1"/>
  <c r="S3593" i="1"/>
  <c r="T3593" i="1"/>
  <c r="W3593" i="1"/>
  <c r="S3594" i="1"/>
  <c r="T3594" i="1"/>
  <c r="W3594" i="1"/>
  <c r="S3595" i="1"/>
  <c r="T3595" i="1"/>
  <c r="W3595" i="1"/>
  <c r="S3596" i="1"/>
  <c r="T3596" i="1"/>
  <c r="W3596" i="1"/>
  <c r="S3597" i="1"/>
  <c r="T3597" i="1"/>
  <c r="W3597" i="1"/>
  <c r="S3598" i="1"/>
  <c r="T3598" i="1"/>
  <c r="W3598" i="1"/>
  <c r="S3599" i="1"/>
  <c r="T3599" i="1"/>
  <c r="W3599" i="1"/>
  <c r="S3600" i="1"/>
  <c r="T3600" i="1"/>
  <c r="W3600" i="1"/>
  <c r="S3601" i="1"/>
  <c r="T3601" i="1"/>
  <c r="W3601" i="1"/>
  <c r="S3602" i="1"/>
  <c r="T3602" i="1"/>
  <c r="W3602" i="1"/>
  <c r="S3603" i="1"/>
  <c r="T3603" i="1"/>
  <c r="W3603" i="1"/>
  <c r="S3604" i="1"/>
  <c r="T3604" i="1"/>
  <c r="W3604" i="1"/>
  <c r="S3605" i="1"/>
  <c r="T3605" i="1"/>
  <c r="W3605" i="1"/>
  <c r="S3606" i="1"/>
  <c r="T3606" i="1"/>
  <c r="W3606" i="1"/>
  <c r="S3607" i="1"/>
  <c r="T3607" i="1"/>
  <c r="W3607" i="1"/>
  <c r="S3608" i="1"/>
  <c r="T3608" i="1"/>
  <c r="W3608" i="1"/>
  <c r="S3609" i="1"/>
  <c r="T3609" i="1"/>
  <c r="W3609" i="1"/>
  <c r="S3610" i="1"/>
  <c r="T3610" i="1"/>
  <c r="W3610" i="1"/>
  <c r="S3611" i="1"/>
  <c r="T3611" i="1"/>
  <c r="W3611" i="1"/>
  <c r="S3612" i="1"/>
  <c r="T3612" i="1"/>
  <c r="W3612" i="1"/>
  <c r="S3613" i="1"/>
  <c r="T3613" i="1"/>
  <c r="W3613" i="1"/>
  <c r="S3614" i="1"/>
  <c r="T3614" i="1"/>
  <c r="W3614" i="1"/>
  <c r="S3615" i="1"/>
  <c r="T3615" i="1"/>
  <c r="W3615" i="1"/>
  <c r="S3616" i="1"/>
  <c r="T3616" i="1"/>
  <c r="W3616" i="1"/>
  <c r="S3617" i="1"/>
  <c r="T3617" i="1"/>
  <c r="W3617" i="1"/>
  <c r="S3618" i="1"/>
  <c r="T3618" i="1"/>
  <c r="W3618" i="1"/>
  <c r="S3619" i="1"/>
  <c r="T3619" i="1"/>
  <c r="W3619" i="1"/>
  <c r="S3620" i="1"/>
  <c r="T3620" i="1"/>
  <c r="W3620" i="1"/>
  <c r="S3621" i="1"/>
  <c r="T3621" i="1"/>
  <c r="W3621" i="1"/>
  <c r="S3622" i="1"/>
  <c r="T3622" i="1"/>
  <c r="W3622" i="1"/>
  <c r="S3623" i="1"/>
  <c r="T3623" i="1"/>
  <c r="W3623" i="1"/>
  <c r="S3624" i="1"/>
  <c r="T3624" i="1"/>
  <c r="W3624" i="1"/>
  <c r="S3625" i="1"/>
  <c r="T3625" i="1"/>
  <c r="W3625" i="1"/>
  <c r="S3626" i="1"/>
  <c r="T3626" i="1"/>
  <c r="W3626" i="1"/>
  <c r="S3627" i="1"/>
  <c r="T3627" i="1"/>
  <c r="W3627" i="1"/>
  <c r="S3628" i="1"/>
  <c r="T3628" i="1"/>
  <c r="W3628" i="1"/>
  <c r="S3629" i="1"/>
  <c r="T3629" i="1"/>
  <c r="W3629" i="1"/>
  <c r="S3630" i="1"/>
  <c r="T3630" i="1"/>
  <c r="W3630" i="1"/>
  <c r="S3631" i="1"/>
  <c r="T3631" i="1"/>
  <c r="W3631" i="1"/>
  <c r="S3632" i="1"/>
  <c r="T3632" i="1"/>
  <c r="W3632" i="1"/>
  <c r="S3633" i="1"/>
  <c r="T3633" i="1"/>
  <c r="W3633" i="1"/>
  <c r="S3634" i="1"/>
  <c r="T3634" i="1"/>
  <c r="W3634" i="1"/>
  <c r="S3635" i="1"/>
  <c r="T3635" i="1"/>
  <c r="W3635" i="1"/>
  <c r="S3636" i="1"/>
  <c r="T3636" i="1"/>
  <c r="W3636" i="1"/>
  <c r="S3637" i="1"/>
  <c r="T3637" i="1"/>
  <c r="W3637" i="1"/>
  <c r="S3638" i="1"/>
  <c r="T3638" i="1"/>
  <c r="W3638" i="1"/>
  <c r="S3639" i="1"/>
  <c r="T3639" i="1"/>
  <c r="W3639" i="1"/>
  <c r="S3640" i="1"/>
  <c r="T3640" i="1"/>
  <c r="W3640" i="1"/>
  <c r="S3641" i="1"/>
  <c r="T3641" i="1"/>
  <c r="W3641" i="1"/>
  <c r="S3642" i="1"/>
  <c r="T3642" i="1"/>
  <c r="W3642" i="1"/>
  <c r="S3643" i="1"/>
  <c r="T3643" i="1"/>
  <c r="W3643" i="1"/>
  <c r="S3644" i="1"/>
  <c r="T3644" i="1"/>
  <c r="W3644" i="1"/>
  <c r="S3645" i="1"/>
  <c r="T3645" i="1"/>
  <c r="W3645" i="1"/>
  <c r="S3646" i="1"/>
  <c r="T3646" i="1"/>
  <c r="W3646" i="1"/>
  <c r="S3647" i="1"/>
  <c r="T3647" i="1"/>
  <c r="W3647" i="1"/>
  <c r="S3648" i="1"/>
  <c r="T3648" i="1"/>
  <c r="W3648" i="1"/>
  <c r="S3649" i="1"/>
  <c r="T3649" i="1"/>
  <c r="W3649" i="1"/>
  <c r="S3650" i="1"/>
  <c r="T3650" i="1"/>
  <c r="W3650" i="1"/>
  <c r="S3651" i="1"/>
  <c r="T3651" i="1"/>
  <c r="W3651" i="1"/>
  <c r="S3652" i="1"/>
  <c r="T3652" i="1"/>
  <c r="W3652" i="1"/>
  <c r="S3653" i="1"/>
  <c r="T3653" i="1"/>
  <c r="W3653" i="1"/>
  <c r="S3654" i="1"/>
  <c r="T3654" i="1"/>
  <c r="W3654" i="1"/>
  <c r="S3655" i="1"/>
  <c r="T3655" i="1"/>
  <c r="W3655" i="1"/>
  <c r="S3656" i="1"/>
  <c r="T3656" i="1"/>
  <c r="W3656" i="1"/>
  <c r="S3657" i="1"/>
  <c r="T3657" i="1"/>
  <c r="W3657" i="1"/>
  <c r="S3658" i="1"/>
  <c r="T3658" i="1"/>
  <c r="W3658" i="1"/>
  <c r="S3659" i="1"/>
  <c r="T3659" i="1"/>
  <c r="W3659" i="1"/>
  <c r="S3660" i="1"/>
  <c r="T3660" i="1"/>
  <c r="W3660" i="1"/>
  <c r="S3661" i="1"/>
  <c r="T3661" i="1"/>
  <c r="W3661" i="1"/>
  <c r="S3662" i="1"/>
  <c r="T3662" i="1"/>
  <c r="W3662" i="1"/>
  <c r="S3663" i="1"/>
  <c r="T3663" i="1"/>
  <c r="W3663" i="1"/>
  <c r="S3664" i="1"/>
  <c r="T3664" i="1"/>
  <c r="W3664" i="1"/>
  <c r="S3665" i="1"/>
  <c r="T3665" i="1"/>
  <c r="W3665" i="1"/>
  <c r="S3666" i="1"/>
  <c r="T3666" i="1"/>
  <c r="W3666" i="1"/>
  <c r="S3667" i="1"/>
  <c r="T3667" i="1"/>
  <c r="W3667" i="1"/>
  <c r="S3668" i="1"/>
  <c r="T3668" i="1"/>
  <c r="W3668" i="1"/>
  <c r="S3669" i="1"/>
  <c r="T3669" i="1"/>
  <c r="W3669" i="1"/>
  <c r="S3670" i="1"/>
  <c r="T3670" i="1"/>
  <c r="W3670" i="1"/>
  <c r="S3671" i="1"/>
  <c r="T3671" i="1"/>
  <c r="W3671" i="1"/>
  <c r="S3672" i="1"/>
  <c r="T3672" i="1"/>
  <c r="W3672" i="1"/>
  <c r="S3673" i="1"/>
  <c r="T3673" i="1"/>
  <c r="W3673" i="1"/>
  <c r="S3674" i="1"/>
  <c r="T3674" i="1"/>
  <c r="W3674" i="1"/>
  <c r="S3675" i="1"/>
  <c r="T3675" i="1"/>
  <c r="W3675" i="1"/>
  <c r="S3676" i="1"/>
  <c r="T3676" i="1"/>
  <c r="W3676" i="1"/>
  <c r="S3677" i="1"/>
  <c r="T3677" i="1"/>
  <c r="W3677" i="1"/>
  <c r="S3678" i="1"/>
  <c r="T3678" i="1"/>
  <c r="W3678" i="1"/>
  <c r="S3679" i="1"/>
  <c r="T3679" i="1"/>
  <c r="W3679" i="1"/>
  <c r="S3680" i="1"/>
  <c r="T3680" i="1"/>
  <c r="W3680" i="1"/>
  <c r="S3681" i="1"/>
  <c r="T3681" i="1"/>
  <c r="W3681" i="1"/>
  <c r="S3682" i="1"/>
  <c r="T3682" i="1"/>
  <c r="W3682" i="1"/>
  <c r="S3683" i="1"/>
  <c r="T3683" i="1"/>
  <c r="W3683" i="1"/>
  <c r="S3684" i="1"/>
  <c r="T3684" i="1"/>
  <c r="W3684" i="1"/>
  <c r="S3685" i="1"/>
  <c r="T3685" i="1"/>
  <c r="W3685" i="1"/>
  <c r="S3686" i="1"/>
  <c r="T3686" i="1"/>
  <c r="W3686" i="1"/>
  <c r="S3687" i="1"/>
  <c r="T3687" i="1"/>
  <c r="W3687" i="1"/>
  <c r="S3688" i="1"/>
  <c r="T3688" i="1"/>
  <c r="W3688" i="1"/>
  <c r="S3689" i="1"/>
  <c r="T3689" i="1"/>
  <c r="W3689" i="1"/>
  <c r="S3690" i="1"/>
  <c r="T3690" i="1"/>
  <c r="W3690" i="1"/>
  <c r="S3691" i="1"/>
  <c r="T3691" i="1"/>
  <c r="W3691" i="1"/>
  <c r="S3692" i="1"/>
  <c r="T3692" i="1"/>
  <c r="W3692" i="1"/>
  <c r="S3693" i="1"/>
  <c r="T3693" i="1"/>
  <c r="W3693" i="1"/>
  <c r="S3694" i="1"/>
  <c r="T3694" i="1"/>
  <c r="W3694" i="1"/>
  <c r="S3695" i="1"/>
  <c r="T3695" i="1"/>
  <c r="W3695" i="1"/>
  <c r="S3696" i="1"/>
  <c r="T3696" i="1"/>
  <c r="W3696" i="1"/>
  <c r="S3697" i="1"/>
  <c r="T3697" i="1"/>
  <c r="W3697" i="1"/>
  <c r="S3698" i="1"/>
  <c r="T3698" i="1"/>
  <c r="W3698" i="1"/>
  <c r="S3699" i="1"/>
  <c r="T3699" i="1"/>
  <c r="W3699" i="1"/>
  <c r="S3700" i="1"/>
  <c r="T3700" i="1"/>
  <c r="W3700" i="1"/>
  <c r="S3701" i="1"/>
  <c r="T3701" i="1"/>
  <c r="W3701" i="1"/>
  <c r="S3702" i="1"/>
  <c r="T3702" i="1"/>
  <c r="W3702" i="1"/>
  <c r="S3703" i="1"/>
  <c r="T3703" i="1"/>
  <c r="W3703" i="1"/>
  <c r="S3704" i="1"/>
  <c r="T3704" i="1"/>
  <c r="W3704" i="1"/>
  <c r="S3705" i="1"/>
  <c r="T3705" i="1"/>
  <c r="W3705" i="1"/>
  <c r="S3706" i="1"/>
  <c r="T3706" i="1"/>
  <c r="W3706" i="1"/>
  <c r="S3707" i="1"/>
  <c r="T3707" i="1"/>
  <c r="W3707" i="1"/>
  <c r="S3708" i="1"/>
  <c r="T3708" i="1"/>
  <c r="W3708" i="1"/>
  <c r="S3709" i="1"/>
  <c r="T3709" i="1"/>
  <c r="W3709" i="1"/>
  <c r="S3710" i="1"/>
  <c r="T3710" i="1"/>
  <c r="W3710" i="1"/>
  <c r="S3711" i="1"/>
  <c r="T3711" i="1"/>
  <c r="W3711" i="1"/>
  <c r="S3712" i="1"/>
  <c r="T3712" i="1"/>
  <c r="W3712" i="1"/>
  <c r="S3713" i="1"/>
  <c r="T3713" i="1"/>
  <c r="W3713" i="1"/>
  <c r="S3714" i="1"/>
  <c r="T3714" i="1"/>
  <c r="W3714" i="1"/>
  <c r="S3715" i="1"/>
  <c r="T3715" i="1"/>
  <c r="W3715" i="1"/>
  <c r="S3716" i="1"/>
  <c r="T3716" i="1"/>
  <c r="W3716" i="1"/>
  <c r="S3717" i="1"/>
  <c r="T3717" i="1"/>
  <c r="W3717" i="1"/>
  <c r="S3718" i="1"/>
  <c r="T3718" i="1"/>
  <c r="W3718" i="1"/>
  <c r="S3719" i="1"/>
  <c r="T3719" i="1"/>
  <c r="W3719" i="1"/>
  <c r="S3720" i="1"/>
  <c r="T3720" i="1"/>
  <c r="W3720" i="1"/>
  <c r="S3721" i="1"/>
  <c r="T3721" i="1"/>
  <c r="W3721" i="1"/>
  <c r="S3722" i="1"/>
  <c r="T3722" i="1"/>
  <c r="W3722" i="1"/>
  <c r="S3723" i="1"/>
  <c r="T3723" i="1"/>
  <c r="W3723" i="1"/>
  <c r="S3724" i="1"/>
  <c r="T3724" i="1"/>
  <c r="W3724" i="1"/>
  <c r="S3725" i="1"/>
  <c r="T3725" i="1"/>
  <c r="W3725" i="1"/>
  <c r="S3726" i="1"/>
  <c r="T3726" i="1"/>
  <c r="W3726" i="1"/>
  <c r="S3727" i="1"/>
  <c r="T3727" i="1"/>
  <c r="W3727" i="1"/>
  <c r="S3728" i="1"/>
  <c r="T3728" i="1"/>
  <c r="W3728" i="1"/>
  <c r="S3729" i="1"/>
  <c r="T3729" i="1"/>
  <c r="W3729" i="1"/>
  <c r="S3730" i="1"/>
  <c r="T3730" i="1"/>
  <c r="W3730" i="1"/>
  <c r="S3731" i="1"/>
  <c r="T3731" i="1"/>
  <c r="W3731" i="1"/>
  <c r="S3732" i="1"/>
  <c r="T3732" i="1"/>
  <c r="W3732" i="1"/>
  <c r="S3733" i="1"/>
  <c r="T3733" i="1"/>
  <c r="W3733" i="1"/>
  <c r="S3734" i="1"/>
  <c r="T3734" i="1"/>
  <c r="W3734" i="1"/>
  <c r="S3735" i="1"/>
  <c r="T3735" i="1"/>
  <c r="W3735" i="1"/>
  <c r="S3736" i="1"/>
  <c r="T3736" i="1"/>
  <c r="W3736" i="1"/>
  <c r="S3737" i="1"/>
  <c r="T3737" i="1"/>
  <c r="W3737" i="1"/>
  <c r="S3738" i="1"/>
  <c r="T3738" i="1"/>
  <c r="W3738" i="1"/>
  <c r="S3739" i="1"/>
  <c r="T3739" i="1"/>
  <c r="W3739" i="1"/>
  <c r="S3740" i="1"/>
  <c r="T3740" i="1"/>
  <c r="W3740" i="1"/>
  <c r="S3741" i="1"/>
  <c r="T3741" i="1"/>
  <c r="W3741" i="1"/>
  <c r="S3742" i="1"/>
  <c r="T3742" i="1"/>
  <c r="W3742" i="1"/>
  <c r="S3743" i="1"/>
  <c r="T3743" i="1"/>
  <c r="W3743" i="1"/>
  <c r="S3744" i="1"/>
  <c r="T3744" i="1"/>
  <c r="W3744" i="1"/>
  <c r="S3745" i="1"/>
  <c r="T3745" i="1"/>
  <c r="W3745" i="1"/>
  <c r="S3746" i="1"/>
  <c r="T3746" i="1"/>
  <c r="W3746" i="1"/>
  <c r="S3747" i="1"/>
  <c r="T3747" i="1"/>
  <c r="W3747" i="1"/>
  <c r="S3748" i="1"/>
  <c r="T3748" i="1"/>
  <c r="W3748" i="1"/>
  <c r="S3749" i="1"/>
  <c r="T3749" i="1"/>
  <c r="W3749" i="1"/>
  <c r="S3750" i="1"/>
  <c r="T3750" i="1"/>
  <c r="W3750" i="1"/>
  <c r="S3751" i="1"/>
  <c r="T3751" i="1"/>
  <c r="W3751" i="1"/>
  <c r="S3752" i="1"/>
  <c r="T3752" i="1"/>
  <c r="W3752" i="1"/>
  <c r="S3753" i="1"/>
  <c r="T3753" i="1"/>
  <c r="W3753" i="1"/>
  <c r="S3754" i="1"/>
  <c r="T3754" i="1"/>
  <c r="W3754" i="1"/>
  <c r="S3755" i="1"/>
  <c r="T3755" i="1"/>
  <c r="W3755" i="1"/>
  <c r="S3756" i="1"/>
  <c r="T3756" i="1"/>
  <c r="W3756" i="1"/>
  <c r="S3757" i="1"/>
  <c r="T3757" i="1"/>
  <c r="W3757" i="1"/>
  <c r="S3758" i="1"/>
  <c r="T3758" i="1"/>
  <c r="W3758" i="1"/>
  <c r="S3759" i="1"/>
  <c r="T3759" i="1"/>
  <c r="W3759" i="1"/>
  <c r="S3760" i="1"/>
  <c r="T3760" i="1"/>
  <c r="W3760" i="1"/>
  <c r="S3761" i="1"/>
  <c r="T3761" i="1"/>
  <c r="W3761" i="1"/>
  <c r="S3762" i="1"/>
  <c r="T3762" i="1"/>
  <c r="W3762" i="1"/>
  <c r="S3763" i="1"/>
  <c r="T3763" i="1"/>
  <c r="W3763" i="1"/>
  <c r="S3764" i="1"/>
  <c r="T3764" i="1"/>
  <c r="W3764" i="1"/>
  <c r="S3765" i="1"/>
  <c r="T3765" i="1"/>
  <c r="W3765" i="1"/>
  <c r="S3766" i="1"/>
  <c r="T3766" i="1"/>
  <c r="W3766" i="1"/>
  <c r="S3767" i="1"/>
  <c r="T3767" i="1"/>
  <c r="W3767" i="1"/>
  <c r="S3768" i="1"/>
  <c r="T3768" i="1"/>
  <c r="W3768" i="1"/>
  <c r="S3769" i="1"/>
  <c r="T3769" i="1"/>
  <c r="W3769" i="1"/>
  <c r="S3770" i="1"/>
  <c r="T3770" i="1"/>
  <c r="W3770" i="1"/>
  <c r="S3771" i="1"/>
  <c r="T3771" i="1"/>
  <c r="W3771" i="1"/>
  <c r="S3772" i="1"/>
  <c r="T3772" i="1"/>
  <c r="W3772" i="1"/>
  <c r="S3773" i="1"/>
  <c r="T3773" i="1"/>
  <c r="W3773" i="1"/>
  <c r="S3774" i="1"/>
  <c r="T3774" i="1"/>
  <c r="W3774" i="1"/>
  <c r="S3775" i="1"/>
  <c r="T3775" i="1"/>
  <c r="W3775" i="1"/>
  <c r="S3776" i="1"/>
  <c r="T3776" i="1"/>
  <c r="W3776" i="1"/>
  <c r="S3777" i="1"/>
  <c r="T3777" i="1"/>
  <c r="W3777" i="1"/>
  <c r="S3778" i="1"/>
  <c r="T3778" i="1"/>
  <c r="W3778" i="1"/>
  <c r="S3779" i="1"/>
  <c r="T3779" i="1"/>
  <c r="W3779" i="1"/>
  <c r="S3780" i="1"/>
  <c r="T3780" i="1"/>
  <c r="W3780" i="1"/>
  <c r="S3781" i="1"/>
  <c r="T3781" i="1"/>
  <c r="W3781" i="1"/>
  <c r="S3782" i="1"/>
  <c r="T3782" i="1"/>
  <c r="W3782" i="1"/>
  <c r="S3783" i="1"/>
  <c r="T3783" i="1"/>
  <c r="W3783" i="1"/>
  <c r="S3784" i="1"/>
  <c r="T3784" i="1"/>
  <c r="W3784" i="1"/>
  <c r="S3785" i="1"/>
  <c r="T3785" i="1"/>
  <c r="W3785" i="1"/>
  <c r="S3786" i="1"/>
  <c r="T3786" i="1"/>
  <c r="W3786" i="1"/>
  <c r="S3787" i="1"/>
  <c r="T3787" i="1"/>
  <c r="W3787" i="1"/>
  <c r="S3788" i="1"/>
  <c r="T3788" i="1"/>
  <c r="W3788" i="1"/>
  <c r="S3789" i="1"/>
  <c r="T3789" i="1"/>
  <c r="W3789" i="1"/>
  <c r="S3790" i="1"/>
  <c r="T3790" i="1"/>
  <c r="W3790" i="1"/>
  <c r="S3791" i="1"/>
  <c r="T3791" i="1"/>
  <c r="W3791" i="1"/>
  <c r="S3792" i="1"/>
  <c r="T3792" i="1"/>
  <c r="W3792" i="1"/>
  <c r="S3793" i="1"/>
  <c r="T3793" i="1"/>
  <c r="W3793" i="1"/>
  <c r="S3794" i="1"/>
  <c r="T3794" i="1"/>
  <c r="W3794" i="1"/>
  <c r="S3795" i="1"/>
  <c r="T3795" i="1"/>
  <c r="W3795" i="1"/>
  <c r="S3796" i="1"/>
  <c r="T3796" i="1"/>
  <c r="W3796" i="1"/>
  <c r="S3797" i="1"/>
  <c r="T3797" i="1"/>
  <c r="W3797" i="1"/>
  <c r="S3798" i="1"/>
  <c r="T3798" i="1"/>
  <c r="W3798" i="1"/>
  <c r="S3799" i="1"/>
  <c r="T3799" i="1"/>
  <c r="W3799" i="1"/>
  <c r="S3800" i="1"/>
  <c r="T3800" i="1"/>
  <c r="W3800" i="1"/>
  <c r="S3801" i="1"/>
  <c r="T3801" i="1"/>
  <c r="W3801" i="1"/>
  <c r="S3802" i="1"/>
  <c r="T3802" i="1"/>
  <c r="W3802" i="1"/>
  <c r="S3803" i="1"/>
  <c r="T3803" i="1"/>
  <c r="W3803" i="1"/>
  <c r="S3804" i="1"/>
  <c r="T3804" i="1"/>
  <c r="W3804" i="1"/>
  <c r="S3805" i="1"/>
  <c r="T3805" i="1"/>
  <c r="W3805" i="1"/>
  <c r="S3806" i="1"/>
  <c r="T3806" i="1"/>
  <c r="W3806" i="1"/>
  <c r="S3807" i="1"/>
  <c r="T3807" i="1"/>
  <c r="W3807" i="1"/>
  <c r="S3808" i="1"/>
  <c r="T3808" i="1"/>
  <c r="W3808" i="1"/>
  <c r="S3809" i="1"/>
  <c r="T3809" i="1"/>
  <c r="W3809" i="1"/>
  <c r="S3810" i="1"/>
  <c r="T3810" i="1"/>
  <c r="W3810" i="1"/>
  <c r="S3811" i="1"/>
  <c r="T3811" i="1"/>
  <c r="W3811" i="1"/>
  <c r="S3812" i="1"/>
  <c r="T3812" i="1"/>
  <c r="W3812" i="1"/>
  <c r="S3813" i="1"/>
  <c r="T3813" i="1"/>
  <c r="W3813" i="1"/>
  <c r="S3814" i="1"/>
  <c r="T3814" i="1"/>
  <c r="W3814" i="1"/>
  <c r="S3815" i="1"/>
  <c r="T3815" i="1"/>
  <c r="W3815" i="1"/>
  <c r="S3816" i="1"/>
  <c r="T3816" i="1"/>
  <c r="W3816" i="1"/>
  <c r="S3817" i="1"/>
  <c r="T3817" i="1"/>
  <c r="W3817" i="1"/>
  <c r="S3818" i="1"/>
  <c r="T3818" i="1"/>
  <c r="W3818" i="1"/>
  <c r="S3819" i="1"/>
  <c r="T3819" i="1"/>
  <c r="W3819" i="1"/>
  <c r="S3820" i="1"/>
  <c r="T3820" i="1"/>
  <c r="W3820" i="1"/>
  <c r="S3821" i="1"/>
  <c r="T3821" i="1"/>
  <c r="W3821" i="1"/>
  <c r="S3822" i="1"/>
  <c r="T3822" i="1"/>
  <c r="W3822" i="1"/>
  <c r="S3823" i="1"/>
  <c r="T3823" i="1"/>
  <c r="W3823" i="1"/>
  <c r="S3824" i="1"/>
  <c r="T3824" i="1"/>
  <c r="W3824" i="1"/>
  <c r="S3825" i="1"/>
  <c r="T3825" i="1"/>
  <c r="W3825" i="1"/>
  <c r="S3826" i="1"/>
  <c r="T3826" i="1"/>
  <c r="W3826" i="1"/>
  <c r="S3827" i="1"/>
  <c r="T3827" i="1"/>
  <c r="W3827" i="1"/>
  <c r="S3828" i="1"/>
  <c r="T3828" i="1"/>
  <c r="W3828" i="1"/>
  <c r="S3829" i="1"/>
  <c r="T3829" i="1"/>
  <c r="W3829" i="1"/>
  <c r="S3830" i="1"/>
  <c r="T3830" i="1"/>
  <c r="W3830" i="1"/>
  <c r="S3831" i="1"/>
  <c r="T3831" i="1"/>
  <c r="W3831" i="1"/>
  <c r="S3832" i="1"/>
  <c r="T3832" i="1"/>
  <c r="W3832" i="1"/>
  <c r="S3833" i="1"/>
  <c r="T3833" i="1"/>
  <c r="W3833" i="1"/>
  <c r="S3834" i="1"/>
  <c r="T3834" i="1"/>
  <c r="W3834" i="1"/>
  <c r="S3835" i="1"/>
  <c r="T3835" i="1"/>
  <c r="W3835" i="1"/>
  <c r="S3836" i="1"/>
  <c r="T3836" i="1"/>
  <c r="W3836" i="1"/>
  <c r="S3837" i="1"/>
  <c r="T3837" i="1"/>
  <c r="W3837" i="1"/>
  <c r="S3838" i="1"/>
  <c r="T3838" i="1"/>
  <c r="W3838" i="1"/>
  <c r="S3839" i="1"/>
  <c r="T3839" i="1"/>
  <c r="W3839" i="1"/>
  <c r="S3840" i="1"/>
  <c r="T3840" i="1"/>
  <c r="W3840" i="1"/>
  <c r="S3841" i="1"/>
  <c r="T3841" i="1"/>
  <c r="W3841" i="1"/>
  <c r="S3842" i="1"/>
  <c r="T3842" i="1"/>
  <c r="W3842" i="1"/>
  <c r="S3843" i="1"/>
  <c r="T3843" i="1"/>
  <c r="W3843" i="1"/>
  <c r="S3844" i="1"/>
  <c r="T3844" i="1"/>
  <c r="W3844" i="1"/>
  <c r="S3845" i="1"/>
  <c r="T3845" i="1"/>
  <c r="W3845" i="1"/>
  <c r="S3846" i="1"/>
  <c r="T3846" i="1"/>
  <c r="W3846" i="1"/>
  <c r="S3847" i="1"/>
  <c r="T3847" i="1"/>
  <c r="W3847" i="1"/>
  <c r="S3848" i="1"/>
  <c r="T3848" i="1"/>
  <c r="W3848" i="1"/>
  <c r="S3849" i="1"/>
  <c r="T3849" i="1"/>
  <c r="W3849" i="1"/>
  <c r="S3850" i="1"/>
  <c r="T3850" i="1"/>
  <c r="W3850" i="1"/>
  <c r="S3851" i="1"/>
  <c r="T3851" i="1"/>
  <c r="W3851" i="1"/>
  <c r="S3852" i="1"/>
  <c r="T3852" i="1"/>
  <c r="W3852" i="1"/>
  <c r="S3853" i="1"/>
  <c r="T3853" i="1"/>
  <c r="W3853" i="1"/>
  <c r="S3854" i="1"/>
  <c r="T3854" i="1"/>
  <c r="W3854" i="1"/>
  <c r="S3855" i="1"/>
  <c r="T3855" i="1"/>
  <c r="W3855" i="1"/>
  <c r="S3856" i="1"/>
  <c r="T3856" i="1"/>
  <c r="W3856" i="1"/>
  <c r="S3857" i="1"/>
  <c r="T3857" i="1"/>
  <c r="W3857" i="1"/>
  <c r="S3858" i="1"/>
  <c r="T3858" i="1"/>
  <c r="W3858" i="1"/>
  <c r="S3859" i="1"/>
  <c r="T3859" i="1"/>
  <c r="W3859" i="1"/>
  <c r="S3860" i="1"/>
  <c r="T3860" i="1"/>
  <c r="W3860" i="1"/>
  <c r="S3861" i="1"/>
  <c r="T3861" i="1"/>
  <c r="W3861" i="1"/>
  <c r="S3862" i="1"/>
  <c r="T3862" i="1"/>
  <c r="W3862" i="1"/>
  <c r="S3863" i="1"/>
  <c r="T3863" i="1"/>
  <c r="W3863" i="1"/>
  <c r="S3864" i="1"/>
  <c r="T3864" i="1"/>
  <c r="W3864" i="1"/>
  <c r="S3865" i="1"/>
  <c r="T3865" i="1"/>
  <c r="W3865" i="1"/>
  <c r="S3866" i="1"/>
  <c r="T3866" i="1"/>
  <c r="W3866" i="1"/>
  <c r="S3867" i="1"/>
  <c r="T3867" i="1"/>
  <c r="W3867" i="1"/>
  <c r="S3868" i="1"/>
  <c r="T3868" i="1"/>
  <c r="W3868" i="1"/>
  <c r="S3869" i="1"/>
  <c r="T3869" i="1"/>
  <c r="W3869" i="1"/>
  <c r="S3870" i="1"/>
  <c r="T3870" i="1"/>
  <c r="W3870" i="1"/>
  <c r="S3871" i="1"/>
  <c r="T3871" i="1"/>
  <c r="W3871" i="1"/>
  <c r="S3872" i="1"/>
  <c r="T3872" i="1"/>
  <c r="W3872" i="1"/>
  <c r="S3873" i="1"/>
  <c r="T3873" i="1"/>
  <c r="W3873" i="1"/>
  <c r="S3874" i="1"/>
  <c r="T3874" i="1"/>
  <c r="W3874" i="1"/>
  <c r="S3875" i="1"/>
  <c r="T3875" i="1"/>
  <c r="W3875" i="1"/>
  <c r="S3876" i="1"/>
  <c r="T3876" i="1"/>
  <c r="W3876" i="1"/>
  <c r="S3877" i="1"/>
  <c r="T3877" i="1"/>
  <c r="W3877" i="1"/>
  <c r="S3878" i="1"/>
  <c r="T3878" i="1"/>
  <c r="W3878" i="1"/>
  <c r="S3879" i="1"/>
  <c r="T3879" i="1"/>
  <c r="W3879" i="1"/>
  <c r="S3880" i="1"/>
  <c r="T3880" i="1"/>
  <c r="W3880" i="1"/>
  <c r="S3881" i="1"/>
  <c r="T3881" i="1"/>
  <c r="W3881" i="1"/>
  <c r="S3882" i="1"/>
  <c r="T3882" i="1"/>
  <c r="W3882" i="1"/>
  <c r="S3883" i="1"/>
  <c r="T3883" i="1"/>
  <c r="W3883" i="1"/>
  <c r="S3884" i="1"/>
  <c r="T3884" i="1"/>
  <c r="W3884" i="1"/>
  <c r="S3885" i="1"/>
  <c r="T3885" i="1"/>
  <c r="W3885" i="1"/>
  <c r="S3886" i="1"/>
  <c r="T3886" i="1"/>
  <c r="W3886" i="1"/>
  <c r="S3887" i="1"/>
  <c r="T3887" i="1"/>
  <c r="W3887" i="1"/>
  <c r="S3888" i="1"/>
  <c r="T3888" i="1"/>
  <c r="W3888" i="1"/>
  <c r="S3889" i="1"/>
  <c r="T3889" i="1"/>
  <c r="W3889" i="1"/>
  <c r="S3890" i="1"/>
  <c r="T3890" i="1"/>
  <c r="W3890" i="1"/>
  <c r="S3891" i="1"/>
  <c r="T3891" i="1"/>
  <c r="W3891" i="1"/>
  <c r="S3892" i="1"/>
  <c r="T3892" i="1"/>
  <c r="W3892" i="1"/>
  <c r="S3893" i="1"/>
  <c r="T3893" i="1"/>
  <c r="W3893" i="1"/>
  <c r="S3894" i="1"/>
  <c r="T3894" i="1"/>
  <c r="W3894" i="1"/>
  <c r="S3895" i="1"/>
  <c r="T3895" i="1"/>
  <c r="W3895" i="1"/>
  <c r="S3896" i="1"/>
  <c r="T3896" i="1"/>
  <c r="W3896" i="1"/>
  <c r="S3897" i="1"/>
  <c r="T3897" i="1"/>
  <c r="W3897" i="1"/>
  <c r="S3898" i="1"/>
  <c r="T3898" i="1"/>
  <c r="W3898" i="1"/>
  <c r="S3899" i="1"/>
  <c r="T3899" i="1"/>
  <c r="W3899" i="1"/>
  <c r="S3900" i="1"/>
  <c r="T3900" i="1"/>
  <c r="W3900" i="1"/>
  <c r="S3901" i="1"/>
  <c r="T3901" i="1"/>
  <c r="W3901" i="1"/>
  <c r="S3902" i="1"/>
  <c r="T3902" i="1"/>
  <c r="W3902" i="1"/>
  <c r="S3903" i="1"/>
  <c r="T3903" i="1"/>
  <c r="W3903" i="1"/>
  <c r="S3904" i="1"/>
  <c r="T3904" i="1"/>
  <c r="W3904" i="1"/>
  <c r="S3905" i="1"/>
  <c r="T3905" i="1"/>
  <c r="W3905" i="1"/>
  <c r="S3906" i="1"/>
  <c r="T3906" i="1"/>
  <c r="W3906" i="1"/>
  <c r="S3907" i="1"/>
  <c r="T3907" i="1"/>
  <c r="W3907" i="1"/>
  <c r="S3908" i="1"/>
  <c r="T3908" i="1"/>
  <c r="W3908" i="1"/>
  <c r="S3909" i="1"/>
  <c r="T3909" i="1"/>
  <c r="W3909" i="1"/>
  <c r="S3910" i="1"/>
  <c r="T3910" i="1"/>
  <c r="W3910" i="1"/>
  <c r="S3911" i="1"/>
  <c r="T3911" i="1"/>
  <c r="W3911" i="1"/>
  <c r="S3912" i="1"/>
  <c r="T3912" i="1"/>
  <c r="W3912" i="1"/>
  <c r="S3913" i="1"/>
  <c r="T3913" i="1"/>
  <c r="W3913" i="1"/>
  <c r="S3914" i="1"/>
  <c r="T3914" i="1"/>
  <c r="W3914" i="1"/>
  <c r="S3915" i="1"/>
  <c r="T3915" i="1"/>
  <c r="W3915" i="1"/>
  <c r="S3916" i="1"/>
  <c r="T3916" i="1"/>
  <c r="W3916" i="1"/>
  <c r="S3917" i="1"/>
  <c r="T3917" i="1"/>
  <c r="W3917" i="1"/>
  <c r="S3918" i="1"/>
  <c r="T3918" i="1"/>
  <c r="W3918" i="1"/>
  <c r="S3919" i="1"/>
  <c r="T3919" i="1"/>
  <c r="W3919" i="1"/>
  <c r="S3920" i="1"/>
  <c r="T3920" i="1"/>
  <c r="W3920" i="1"/>
  <c r="S3921" i="1"/>
  <c r="T3921" i="1"/>
  <c r="W3921" i="1"/>
  <c r="S3922" i="1"/>
  <c r="T3922" i="1"/>
  <c r="W3922" i="1"/>
  <c r="S3923" i="1"/>
  <c r="T3923" i="1"/>
  <c r="W3923" i="1"/>
  <c r="S3924" i="1"/>
  <c r="T3924" i="1"/>
  <c r="W3924" i="1"/>
  <c r="S3925" i="1"/>
  <c r="T3925" i="1"/>
  <c r="W3925" i="1"/>
  <c r="S3926" i="1"/>
  <c r="T3926" i="1"/>
  <c r="W3926" i="1"/>
  <c r="S3927" i="1"/>
  <c r="T3927" i="1"/>
  <c r="W3927" i="1"/>
  <c r="S3928" i="1"/>
  <c r="T3928" i="1"/>
  <c r="W3928" i="1"/>
  <c r="S3929" i="1"/>
  <c r="T3929" i="1"/>
  <c r="W3929" i="1"/>
  <c r="S3930" i="1"/>
  <c r="T3930" i="1"/>
  <c r="W3930" i="1"/>
  <c r="S3931" i="1"/>
  <c r="T3931" i="1"/>
  <c r="W3931" i="1"/>
  <c r="S3932" i="1"/>
  <c r="T3932" i="1"/>
  <c r="W3932" i="1"/>
  <c r="S3933" i="1"/>
  <c r="T3933" i="1"/>
  <c r="W3933" i="1"/>
  <c r="S3934" i="1"/>
  <c r="T3934" i="1"/>
  <c r="W3934" i="1"/>
  <c r="S3935" i="1"/>
  <c r="T3935" i="1"/>
  <c r="W3935" i="1"/>
  <c r="S3936" i="1"/>
  <c r="T3936" i="1"/>
  <c r="W3936" i="1"/>
  <c r="S3937" i="1"/>
  <c r="T3937" i="1"/>
  <c r="W3937" i="1"/>
  <c r="S3938" i="1"/>
  <c r="T3938" i="1"/>
  <c r="W3938" i="1"/>
  <c r="S3939" i="1"/>
  <c r="T3939" i="1"/>
  <c r="W3939" i="1"/>
  <c r="S3940" i="1"/>
  <c r="T3940" i="1"/>
  <c r="W3940" i="1"/>
  <c r="S3941" i="1"/>
  <c r="T3941" i="1"/>
  <c r="W3941" i="1"/>
  <c r="S3942" i="1"/>
  <c r="T3942" i="1"/>
  <c r="W3942" i="1"/>
  <c r="S3943" i="1"/>
  <c r="T3943" i="1"/>
  <c r="W3943" i="1"/>
  <c r="S3944" i="1"/>
  <c r="T3944" i="1"/>
  <c r="W3944" i="1"/>
  <c r="S3945" i="1"/>
  <c r="T3945" i="1"/>
  <c r="W3945" i="1"/>
  <c r="S3946" i="1"/>
  <c r="T3946" i="1"/>
  <c r="W3946" i="1"/>
  <c r="S3947" i="1"/>
  <c r="T3947" i="1"/>
  <c r="W3947" i="1"/>
  <c r="S3948" i="1"/>
  <c r="T3948" i="1"/>
  <c r="W3948" i="1"/>
  <c r="S3949" i="1"/>
  <c r="T3949" i="1"/>
  <c r="W3949" i="1"/>
  <c r="S3950" i="1"/>
  <c r="T3950" i="1"/>
  <c r="W3950" i="1"/>
  <c r="S3951" i="1"/>
  <c r="T3951" i="1"/>
  <c r="W3951" i="1"/>
  <c r="S3952" i="1"/>
  <c r="T3952" i="1"/>
  <c r="W3952" i="1"/>
  <c r="S3953" i="1"/>
  <c r="T3953" i="1"/>
  <c r="W3953" i="1"/>
  <c r="S3954" i="1"/>
  <c r="T3954" i="1"/>
  <c r="W3954" i="1"/>
  <c r="S3955" i="1"/>
  <c r="T3955" i="1"/>
  <c r="W3955" i="1"/>
  <c r="S3956" i="1"/>
  <c r="T3956" i="1"/>
  <c r="W3956" i="1"/>
  <c r="S3957" i="1"/>
  <c r="T3957" i="1"/>
  <c r="W3957" i="1"/>
  <c r="S3958" i="1"/>
  <c r="T3958" i="1"/>
  <c r="W3958" i="1"/>
  <c r="S3959" i="1"/>
  <c r="T3959" i="1"/>
  <c r="W3959" i="1"/>
  <c r="S3960" i="1"/>
  <c r="T3960" i="1"/>
  <c r="W3960" i="1"/>
  <c r="S3961" i="1"/>
  <c r="T3961" i="1"/>
  <c r="W3961" i="1"/>
  <c r="S3962" i="1"/>
  <c r="T3962" i="1"/>
  <c r="W3962" i="1"/>
  <c r="S3963" i="1"/>
  <c r="T3963" i="1"/>
  <c r="W3963" i="1"/>
  <c r="S3964" i="1"/>
  <c r="T3964" i="1"/>
  <c r="W3964" i="1"/>
  <c r="S3965" i="1"/>
  <c r="T3965" i="1"/>
  <c r="W3965" i="1"/>
  <c r="S3966" i="1"/>
  <c r="T3966" i="1"/>
  <c r="W3966" i="1"/>
  <c r="S3967" i="1"/>
  <c r="T3967" i="1"/>
  <c r="W3967" i="1"/>
  <c r="S3968" i="1"/>
  <c r="T3968" i="1"/>
  <c r="W3968" i="1"/>
  <c r="S3969" i="1"/>
  <c r="T3969" i="1"/>
  <c r="W3969" i="1"/>
  <c r="S3970" i="1"/>
  <c r="T3970" i="1"/>
  <c r="W3970" i="1"/>
  <c r="S3971" i="1"/>
  <c r="T3971" i="1"/>
  <c r="W3971" i="1"/>
  <c r="S3972" i="1"/>
  <c r="T3972" i="1"/>
  <c r="W3972" i="1"/>
  <c r="S3973" i="1"/>
  <c r="T3973" i="1"/>
  <c r="W3973" i="1"/>
  <c r="S3974" i="1"/>
  <c r="T3974" i="1"/>
  <c r="W3974" i="1"/>
  <c r="S3975" i="1"/>
  <c r="T3975" i="1"/>
  <c r="W3975" i="1"/>
  <c r="S3976" i="1"/>
  <c r="T3976" i="1"/>
  <c r="W3976" i="1"/>
  <c r="S3977" i="1"/>
  <c r="T3977" i="1"/>
  <c r="W3977" i="1"/>
  <c r="S3978" i="1"/>
  <c r="T3978" i="1"/>
  <c r="W3978" i="1"/>
  <c r="S3979" i="1"/>
  <c r="T3979" i="1"/>
  <c r="W3979" i="1"/>
  <c r="S3980" i="1"/>
  <c r="T3980" i="1"/>
  <c r="W3980" i="1"/>
  <c r="S3981" i="1"/>
  <c r="T3981" i="1"/>
  <c r="W3981" i="1"/>
  <c r="S3982" i="1"/>
  <c r="T3982" i="1"/>
  <c r="W3982" i="1"/>
  <c r="S3983" i="1"/>
  <c r="T3983" i="1"/>
  <c r="W3983" i="1"/>
  <c r="S3984" i="1"/>
  <c r="T3984" i="1"/>
  <c r="W3984" i="1"/>
  <c r="S3985" i="1"/>
  <c r="T3985" i="1"/>
  <c r="W3985" i="1"/>
  <c r="S3986" i="1"/>
  <c r="T3986" i="1"/>
  <c r="W3986" i="1"/>
  <c r="S3987" i="1"/>
  <c r="T3987" i="1"/>
  <c r="W3987" i="1"/>
  <c r="S3988" i="1"/>
  <c r="T3988" i="1"/>
  <c r="W3988" i="1"/>
  <c r="S3989" i="1"/>
  <c r="T3989" i="1"/>
  <c r="W3989" i="1"/>
  <c r="S3990" i="1"/>
  <c r="T3990" i="1"/>
  <c r="W3990" i="1"/>
  <c r="S3991" i="1"/>
  <c r="T3991" i="1"/>
  <c r="W3991" i="1"/>
  <c r="S3992" i="1"/>
  <c r="T3992" i="1"/>
  <c r="W3992" i="1"/>
  <c r="S3993" i="1"/>
  <c r="T3993" i="1"/>
  <c r="W3993" i="1"/>
  <c r="S3994" i="1"/>
  <c r="T3994" i="1"/>
  <c r="W3994" i="1"/>
  <c r="S3995" i="1"/>
  <c r="T3995" i="1"/>
  <c r="W3995" i="1"/>
  <c r="S3996" i="1"/>
  <c r="T3996" i="1"/>
  <c r="W3996" i="1"/>
  <c r="S3997" i="1"/>
  <c r="T3997" i="1"/>
  <c r="W3997" i="1"/>
  <c r="S3998" i="1"/>
  <c r="T3998" i="1"/>
  <c r="W3998" i="1"/>
  <c r="S3999" i="1"/>
  <c r="T3999" i="1"/>
  <c r="W3999" i="1"/>
  <c r="S4000" i="1"/>
  <c r="T4000" i="1"/>
  <c r="W4000" i="1"/>
  <c r="S4001" i="1"/>
  <c r="T4001" i="1"/>
  <c r="W4001" i="1"/>
  <c r="S4002" i="1"/>
  <c r="T4002" i="1"/>
  <c r="W4002" i="1"/>
  <c r="S4003" i="1"/>
  <c r="T4003" i="1"/>
  <c r="W4003" i="1"/>
  <c r="S4004" i="1"/>
  <c r="T4004" i="1"/>
  <c r="W4004" i="1"/>
  <c r="S4005" i="1"/>
  <c r="T4005" i="1"/>
  <c r="W4005" i="1"/>
  <c r="S4006" i="1"/>
  <c r="T4006" i="1"/>
  <c r="W4006" i="1"/>
  <c r="S4007" i="1"/>
  <c r="T4007" i="1"/>
  <c r="W4007" i="1"/>
  <c r="S4008" i="1"/>
  <c r="T4008" i="1"/>
  <c r="W4008" i="1"/>
  <c r="S4009" i="1"/>
  <c r="T4009" i="1"/>
  <c r="W4009" i="1"/>
  <c r="S4010" i="1"/>
  <c r="T4010" i="1"/>
  <c r="W4010" i="1"/>
  <c r="S4011" i="1"/>
  <c r="T4011" i="1"/>
  <c r="W4011" i="1"/>
  <c r="S4012" i="1"/>
  <c r="T4012" i="1"/>
  <c r="W4012" i="1"/>
  <c r="S4013" i="1"/>
  <c r="T4013" i="1"/>
  <c r="W4013" i="1"/>
  <c r="S4014" i="1"/>
  <c r="T4014" i="1"/>
  <c r="W4014" i="1"/>
  <c r="S4015" i="1"/>
  <c r="T4015" i="1"/>
  <c r="W4015" i="1"/>
  <c r="S4016" i="1"/>
  <c r="T4016" i="1"/>
  <c r="W4016" i="1"/>
  <c r="S4017" i="1"/>
  <c r="T4017" i="1"/>
  <c r="W4017" i="1"/>
  <c r="S4018" i="1"/>
  <c r="T4018" i="1"/>
  <c r="W4018" i="1"/>
  <c r="S4019" i="1"/>
  <c r="T4019" i="1"/>
  <c r="W4019" i="1"/>
  <c r="S4020" i="1"/>
  <c r="T4020" i="1"/>
  <c r="W4020" i="1"/>
  <c r="S4021" i="1"/>
  <c r="T4021" i="1"/>
  <c r="W4021" i="1"/>
  <c r="S4022" i="1"/>
  <c r="T4022" i="1"/>
  <c r="W4022" i="1"/>
  <c r="S4023" i="1"/>
  <c r="T4023" i="1"/>
  <c r="W4023" i="1"/>
  <c r="S4024" i="1"/>
  <c r="T4024" i="1"/>
  <c r="W4024" i="1"/>
  <c r="S4025" i="1"/>
  <c r="T4025" i="1"/>
  <c r="W4025" i="1"/>
  <c r="S4026" i="1"/>
  <c r="T4026" i="1"/>
  <c r="W4026" i="1"/>
  <c r="S4027" i="1"/>
  <c r="T4027" i="1"/>
  <c r="W4027" i="1"/>
  <c r="S4028" i="1"/>
  <c r="T4028" i="1"/>
  <c r="W4028" i="1"/>
  <c r="S4029" i="1"/>
  <c r="T4029" i="1"/>
  <c r="W4029" i="1"/>
  <c r="S4030" i="1"/>
  <c r="T4030" i="1"/>
  <c r="W4030" i="1"/>
  <c r="S4031" i="1"/>
  <c r="T4031" i="1"/>
  <c r="W4031" i="1"/>
  <c r="S4032" i="1"/>
  <c r="T4032" i="1"/>
  <c r="W4032" i="1"/>
  <c r="S4033" i="1"/>
  <c r="T4033" i="1"/>
  <c r="W4033" i="1"/>
  <c r="S4034" i="1"/>
  <c r="T4034" i="1"/>
  <c r="W4034" i="1"/>
  <c r="S4035" i="1"/>
  <c r="T4035" i="1"/>
  <c r="W4035" i="1"/>
  <c r="S4036" i="1"/>
  <c r="T4036" i="1"/>
  <c r="W4036" i="1"/>
  <c r="S4037" i="1"/>
  <c r="T4037" i="1"/>
  <c r="W4037" i="1"/>
  <c r="S4038" i="1"/>
  <c r="T4038" i="1"/>
  <c r="W4038" i="1"/>
  <c r="S4039" i="1"/>
  <c r="T4039" i="1"/>
  <c r="W4039" i="1"/>
  <c r="S4040" i="1"/>
  <c r="T4040" i="1"/>
  <c r="W4040" i="1"/>
  <c r="S4041" i="1"/>
  <c r="T4041" i="1"/>
  <c r="W4041" i="1"/>
  <c r="S4042" i="1"/>
  <c r="T4042" i="1"/>
  <c r="W4042" i="1"/>
  <c r="S4043" i="1"/>
  <c r="T4043" i="1"/>
  <c r="W4043" i="1"/>
  <c r="S4044" i="1"/>
  <c r="T4044" i="1"/>
  <c r="W4044" i="1"/>
  <c r="S4045" i="1"/>
  <c r="T4045" i="1"/>
  <c r="W4045" i="1"/>
  <c r="S4046" i="1"/>
  <c r="T4046" i="1"/>
  <c r="W4046" i="1"/>
  <c r="S4047" i="1"/>
  <c r="T4047" i="1"/>
  <c r="W4047" i="1"/>
  <c r="S4048" i="1"/>
  <c r="T4048" i="1"/>
  <c r="W4048" i="1"/>
  <c r="S4049" i="1"/>
  <c r="T4049" i="1"/>
  <c r="W4049" i="1"/>
  <c r="S4050" i="1"/>
  <c r="T4050" i="1"/>
  <c r="W4050" i="1"/>
  <c r="S4051" i="1"/>
  <c r="T4051" i="1"/>
  <c r="W4051" i="1"/>
  <c r="S4052" i="1"/>
  <c r="T4052" i="1"/>
  <c r="W4052" i="1"/>
  <c r="S4053" i="1"/>
  <c r="T4053" i="1"/>
  <c r="W4053" i="1"/>
  <c r="S4054" i="1"/>
  <c r="T4054" i="1"/>
  <c r="W4054" i="1"/>
  <c r="S4055" i="1"/>
  <c r="T4055" i="1"/>
  <c r="W4055" i="1"/>
  <c r="S4056" i="1"/>
  <c r="T4056" i="1"/>
  <c r="W4056" i="1"/>
  <c r="S4057" i="1"/>
  <c r="T4057" i="1"/>
  <c r="W4057" i="1"/>
  <c r="S4058" i="1"/>
  <c r="T4058" i="1"/>
  <c r="W4058" i="1"/>
  <c r="S4059" i="1"/>
  <c r="T4059" i="1"/>
  <c r="W4059" i="1"/>
  <c r="S4060" i="1"/>
  <c r="T4060" i="1"/>
  <c r="W4060" i="1"/>
  <c r="S4061" i="1"/>
  <c r="T4061" i="1"/>
  <c r="W4061" i="1"/>
  <c r="S4062" i="1"/>
  <c r="T4062" i="1"/>
  <c r="W4062" i="1"/>
  <c r="S4063" i="1"/>
  <c r="T4063" i="1"/>
  <c r="W4063" i="1"/>
  <c r="S4064" i="1"/>
  <c r="T4064" i="1"/>
  <c r="W4064" i="1"/>
  <c r="S4065" i="1"/>
  <c r="T4065" i="1"/>
  <c r="W4065" i="1"/>
  <c r="S4066" i="1"/>
  <c r="T4066" i="1"/>
  <c r="W4066" i="1"/>
  <c r="S4067" i="1"/>
  <c r="T4067" i="1"/>
  <c r="W4067" i="1"/>
  <c r="S4068" i="1"/>
  <c r="T4068" i="1"/>
  <c r="W4068" i="1"/>
  <c r="S4069" i="1"/>
  <c r="T4069" i="1"/>
  <c r="W4069" i="1"/>
  <c r="S4070" i="1"/>
  <c r="T4070" i="1"/>
  <c r="W4070" i="1"/>
  <c r="S4071" i="1"/>
  <c r="T4071" i="1"/>
  <c r="W4071" i="1"/>
  <c r="S4072" i="1"/>
  <c r="T4072" i="1"/>
  <c r="W4072" i="1"/>
  <c r="S4073" i="1"/>
  <c r="T4073" i="1"/>
  <c r="W4073" i="1"/>
  <c r="S4074" i="1"/>
  <c r="T4074" i="1"/>
  <c r="W4074" i="1"/>
  <c r="S4075" i="1"/>
  <c r="T4075" i="1"/>
  <c r="W4075" i="1"/>
  <c r="S4076" i="1"/>
  <c r="T4076" i="1"/>
  <c r="W4076" i="1"/>
  <c r="S4077" i="1"/>
  <c r="T4077" i="1"/>
  <c r="W4077" i="1"/>
  <c r="S4078" i="1"/>
  <c r="T4078" i="1"/>
  <c r="W4078" i="1"/>
  <c r="S4079" i="1"/>
  <c r="T4079" i="1"/>
  <c r="W4079" i="1"/>
  <c r="S4080" i="1"/>
  <c r="T4080" i="1"/>
  <c r="W4080" i="1"/>
  <c r="S4081" i="1"/>
  <c r="T4081" i="1"/>
  <c r="W4081" i="1"/>
  <c r="S4082" i="1"/>
  <c r="T4082" i="1"/>
  <c r="W4082" i="1"/>
  <c r="S4083" i="1"/>
  <c r="T4083" i="1"/>
  <c r="W4083" i="1"/>
  <c r="S4084" i="1"/>
  <c r="T4084" i="1"/>
  <c r="W4084" i="1"/>
  <c r="S4085" i="1"/>
  <c r="T4085" i="1"/>
  <c r="W4085" i="1"/>
  <c r="S4086" i="1"/>
  <c r="T4086" i="1"/>
  <c r="W4086" i="1"/>
  <c r="S4087" i="1"/>
  <c r="T4087" i="1"/>
  <c r="W4087" i="1"/>
  <c r="S4088" i="1"/>
  <c r="T4088" i="1"/>
  <c r="W4088" i="1"/>
  <c r="S4089" i="1"/>
  <c r="T4089" i="1"/>
  <c r="W4089" i="1"/>
  <c r="S4090" i="1"/>
  <c r="T4090" i="1"/>
  <c r="W4090" i="1"/>
  <c r="S4091" i="1"/>
  <c r="T4091" i="1"/>
  <c r="W4091" i="1"/>
  <c r="S4092" i="1"/>
  <c r="T4092" i="1"/>
  <c r="W4092" i="1"/>
  <c r="S4093" i="1"/>
  <c r="T4093" i="1"/>
  <c r="W4093" i="1"/>
  <c r="S4094" i="1"/>
  <c r="T4094" i="1"/>
  <c r="W4094" i="1"/>
  <c r="S4095" i="1"/>
  <c r="T4095" i="1"/>
  <c r="W4095" i="1"/>
  <c r="S4096" i="1"/>
  <c r="T4096" i="1"/>
  <c r="W4096" i="1"/>
  <c r="S4097" i="1"/>
  <c r="T4097" i="1"/>
  <c r="W4097" i="1"/>
  <c r="S4098" i="1"/>
  <c r="T4098" i="1"/>
  <c r="W4098" i="1"/>
  <c r="S4099" i="1"/>
  <c r="T4099" i="1"/>
  <c r="W4099" i="1"/>
  <c r="S4100" i="1"/>
  <c r="T4100" i="1"/>
  <c r="W4100" i="1"/>
  <c r="S4101" i="1"/>
  <c r="T4101" i="1"/>
  <c r="W4101" i="1"/>
  <c r="S4102" i="1"/>
  <c r="T4102" i="1"/>
  <c r="W4102" i="1"/>
  <c r="S4103" i="1"/>
  <c r="T4103" i="1"/>
  <c r="W4103" i="1"/>
  <c r="S4104" i="1"/>
  <c r="T4104" i="1"/>
  <c r="W4104" i="1"/>
  <c r="S4105" i="1"/>
  <c r="T4105" i="1"/>
  <c r="W4105" i="1"/>
  <c r="S4106" i="1"/>
  <c r="T4106" i="1"/>
  <c r="W4106" i="1"/>
  <c r="S4107" i="1"/>
  <c r="T4107" i="1"/>
  <c r="W4107" i="1"/>
  <c r="S4108" i="1"/>
  <c r="T4108" i="1"/>
  <c r="W4108" i="1"/>
  <c r="S4109" i="1"/>
  <c r="T4109" i="1"/>
  <c r="W4109" i="1"/>
  <c r="S4110" i="1"/>
  <c r="T4110" i="1"/>
  <c r="W4110" i="1"/>
  <c r="S4111" i="1"/>
  <c r="T4111" i="1"/>
  <c r="W4111" i="1"/>
  <c r="S4112" i="1"/>
  <c r="T4112" i="1"/>
  <c r="W4112" i="1"/>
  <c r="S4113" i="1"/>
  <c r="T4113" i="1"/>
  <c r="W4113" i="1"/>
  <c r="S4114" i="1"/>
  <c r="T4114" i="1"/>
  <c r="W4114" i="1"/>
  <c r="S4115" i="1"/>
  <c r="T4115" i="1"/>
  <c r="W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D2" i="9"/>
  <c r="B2" i="9"/>
  <c r="C2" i="9"/>
  <c r="E2" i="9"/>
  <c r="H2" i="9"/>
  <c r="G2" i="9"/>
  <c r="F2" i="9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<sst xmlns="http://schemas.openxmlformats.org/spreadsheetml/2006/main" count="24904" uniqueCount="8402">
  <si>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</si>
  <si>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</si>
  <si>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</si>
  <si>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</si>
  <si>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</si>
  <si>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</si>
  <si>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</si>
  <si>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</si>
  <si>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</si>
  <si>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</si>
  <si>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</si>
  <si>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</si>
  <si>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</si>
  <si>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</si>
  <si>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</si>
  <si>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</si>
  <si>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</si>
  <si>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</si>
  <si>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</si>
  <si>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</si>
  <si>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</si>
  <si>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</si>
  <si>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</si>
  <si>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</si>
  <si>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</si>
  <si>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</si>
  <si>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</si>
  <si>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</si>
  <si>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</si>
  <si>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</si>
  <si>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</si>
  <si>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</si>
  <si>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</si>
  <si>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</si>
  <si>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</si>
  <si>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</si>
  <si>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</si>
  <si>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</si>
  <si>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</si>
  <si>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</si>
  <si>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</si>
  <si>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</si>
  <si>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</si>
  <si>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</si>
  <si>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</si>
  <si>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</si>
  <si>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</si>
  <si>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</si>
  <si>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</si>
  <si>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</si>
  <si>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</si>
  <si>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</si>
  <si>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</si>
  <si>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</si>
  <si>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</si>
  <si>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</si>
  <si>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</si>
  <si>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</si>
  <si>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</si>
  <si>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</si>
  <si>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</si>
  <si>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</si>
  <si>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</si>
  <si>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</si>
  <si>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</si>
  <si>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</si>
  <si>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</si>
  <si>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</si>
  <si>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</si>
  <si>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</si>
  <si>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</si>
  <si>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</si>
  <si>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</si>
  <si>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</si>
  <si>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</si>
  <si>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</si>
  <si>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</si>
  <si>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</si>
  <si>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</si>
  <si>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</si>
  <si>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</si>
  <si>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</si>
  <si>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</si>
  <si>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</si>
  <si>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</si>
  <si>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</si>
  <si>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</si>
  <si>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</si>
  <si>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</si>
  <si>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</si>
  <si>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</si>
  <si>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</si>
  <si>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</si>
  <si>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</si>
  <si>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</si>
  <si>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</si>
  <si>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</si>
  <si>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</si>
  <si>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</si>
  <si>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</si>
  <si>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</si>
  <si>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</si>
  <si>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</si>
  <si>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</si>
  <si>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</si>
  <si>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</si>
  <si>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</si>
  <si>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</si>
  <si>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</si>
  <si>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</si>
  <si>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</si>
  <si>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</si>
  <si>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</si>
  <si>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</si>
  <si>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</si>
  <si>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</si>
  <si>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</si>
  <si>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</si>
  <si>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</si>
  <si>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</si>
  <si>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</si>
  <si>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</si>
  <si>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</si>
  <si>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</si>
  <si>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</si>
  <si>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</si>
  <si>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</si>
  <si>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</si>
  <si>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</si>
  <si>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</si>
  <si>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</si>
  <si>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</si>
  <si>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</si>
  <si>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</si>
  <si>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</si>
  <si>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</si>
  <si>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</si>
  <si>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</si>
  <si>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</si>
  <si>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</si>
  <si>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</si>
  <si>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</si>
  <si>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</si>
  <si>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</si>
  <si>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</si>
  <si>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</si>
  <si>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</si>
  <si>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</si>
  <si>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</si>
  <si>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</si>
  <si>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</si>
  <si>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</si>
  <si>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</si>
  <si>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</si>
  <si>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</si>
  <si>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</si>
  <si>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</si>
  <si>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</si>
  <si>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</si>
  <si>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</si>
  <si>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</si>
  <si>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</si>
  <si>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</si>
  <si>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</si>
  <si>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</si>
  <si>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</si>
  <si>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</si>
  <si>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</si>
  <si>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</si>
  <si>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</si>
  <si>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</si>
  <si>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</si>
  <si>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</si>
  <si>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</si>
  <si>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</si>
  <si>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</si>
  <si>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</si>
  <si>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</si>
  <si>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</si>
  <si>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</si>
  <si>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</si>
  <si>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</si>
  <si>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</si>
  <si>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</si>
  <si>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</si>
  <si>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</si>
  <si>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</si>
  <si>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</si>
  <si>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</si>
  <si>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</si>
  <si>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</si>
  <si>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</si>
  <si>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</si>
  <si>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</si>
  <si>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</si>
  <si>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</si>
  <si>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</si>
  <si>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</si>
  <si>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</si>
  <si>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</si>
  <si>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</si>
  <si>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</si>
  <si>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</si>
  <si>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</si>
  <si>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</si>
  <si>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</si>
  <si>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</si>
  <si>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</si>
  <si>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</si>
  <si>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</si>
  <si>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</si>
  <si>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</si>
  <si>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</si>
  <si>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</si>
  <si>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</si>
  <si>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</si>
  <si>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</si>
  <si>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</si>
  <si>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</si>
  <si>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</si>
  <si>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</si>
  <si>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</si>
  <si>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</si>
  <si>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</si>
  <si>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</si>
  <si>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</si>
  <si>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</si>
  <si>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</si>
  <si>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</si>
  <si>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</si>
  <si>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</si>
  <si>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</si>
  <si>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</si>
  <si>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</si>
  <si>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</si>
  <si>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</si>
  <si>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</si>
  <si>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</si>
  <si>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</si>
  <si>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</si>
  <si>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</si>
  <si>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</si>
  <si>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</si>
  <si>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</si>
  <si>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</si>
  <si>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</si>
  <si>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</si>
  <si>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</si>
  <si>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</si>
  <si>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</si>
  <si>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</si>
  <si>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</si>
  <si>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</si>
  <si>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</si>
  <si>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</si>
  <si>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</si>
  <si>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</si>
  <si>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</si>
  <si>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</si>
  <si>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</si>
  <si>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</si>
  <si>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</si>
  <si>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</si>
  <si>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</si>
  <si>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</si>
  <si>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</si>
  <si>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</si>
  <si>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</si>
  <si>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</si>
  <si>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</si>
  <si>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</si>
  <si>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</si>
  <si>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</si>
  <si>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</si>
  <si>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</si>
  <si>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</si>
  <si>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</si>
  <si>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</si>
  <si>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</si>
  <si>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</si>
  <si>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</si>
  <si>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</si>
  <si>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</si>
  <si>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</si>
  <si>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</si>
  <si>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</si>
  <si>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</si>
  <si>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</si>
  <si>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</si>
  <si>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</si>
  <si>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</si>
  <si>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</si>
  <si>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</si>
  <si>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</si>
  <si>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</si>
  <si>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</si>
  <si>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</si>
  <si>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</si>
  <si>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</si>
  <si>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</si>
  <si>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</si>
  <si>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</si>
  <si>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</si>
  <si>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</si>
  <si>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</si>
  <si>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</si>
  <si>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</si>
  <si>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</si>
  <si>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</si>
  <si>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</si>
  <si>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</si>
  <si>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</si>
  <si>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</si>
  <si>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</si>
  <si>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</si>
  <si>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</si>
  <si>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</si>
  <si>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</si>
  <si>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</si>
  <si>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</si>
  <si>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</si>
  <si>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</si>
  <si>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</si>
  <si>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</si>
  <si>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</si>
  <si>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</si>
  <si>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</si>
  <si>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</si>
  <si>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</si>
  <si>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</si>
  <si>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</si>
  <si>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</si>
  <si>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</si>
  <si>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</si>
  <si>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</si>
  <si>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</si>
  <si>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</si>
  <si>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</si>
  <si>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</si>
  <si>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</si>
  <si>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</si>
  <si>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</si>
  <si>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</si>
  <si>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</si>
  <si>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</si>
  <si>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</si>
  <si>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</si>
  <si>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</si>
  <si>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</si>
  <si>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</si>
  <si>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</si>
  <si>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</si>
  <si>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</si>
  <si>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</si>
  <si>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</si>
  <si>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</si>
  <si>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</si>
  <si>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</si>
  <si>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</si>
  <si>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</si>
  <si>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</si>
  <si>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</si>
  <si>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</si>
  <si>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</si>
  <si>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</si>
  <si>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</si>
  <si>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</si>
  <si>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</si>
  <si>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</si>
  <si>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</si>
  <si>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</si>
  <si>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</si>
  <si>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</si>
  <si>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</si>
  <si>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</si>
  <si>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</si>
  <si>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</si>
  <si>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</si>
  <si>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</si>
  <si>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</si>
  <si>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</si>
  <si>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</si>
  <si>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</si>
  <si>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</si>
  <si>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</si>
  <si>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</si>
  <si>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</si>
  <si>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</si>
  <si>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</si>
  <si>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</si>
  <si>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</si>
  <si>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</si>
  <si>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</si>
  <si>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</si>
  <si>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</si>
  <si>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</si>
  <si>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</si>
  <si>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</si>
  <si>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</si>
  <si>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</si>
  <si>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</si>
  <si>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</si>
  <si>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</si>
  <si>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</si>
  <si>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</si>
  <si>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</si>
  <si>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</si>
  <si>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</si>
  <si>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</si>
  <si>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</si>
  <si>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</si>
  <si>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</si>
  <si>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</si>
  <si>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</si>
  <si>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</si>
  <si>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</si>
  <si>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</si>
  <si>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</si>
  <si>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</si>
  <si>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</si>
  <si>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</si>
  <si>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</si>
  <si>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</si>
  <si>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</si>
  <si>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</si>
  <si>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</si>
  <si>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</si>
  <si>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</si>
  <si>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</si>
  <si>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</si>
  <si>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</si>
  <si>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</si>
  <si>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</si>
  <si>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</si>
  <si>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</si>
  <si>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</si>
  <si>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</si>
  <si>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</si>
  <si>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</si>
  <si>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</si>
  <si>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</si>
  <si>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</si>
  <si>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</si>
  <si>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</si>
  <si>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</si>
  <si>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</si>
  <si>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</si>
  <si>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</si>
  <si>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</si>
  <si>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</si>
  <si>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</si>
  <si>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</si>
  <si>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</si>
  <si>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</si>
  <si>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</si>
  <si>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</si>
  <si>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</si>
  <si>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</si>
  <si>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</si>
  <si>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</si>
  <si>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</si>
  <si>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</si>
  <si>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</si>
  <si>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</si>
  <si>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</si>
  <si>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</si>
  <si>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</si>
  <si>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</si>
  <si>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</si>
  <si>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</si>
  <si>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</si>
  <si>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</si>
  <si>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</si>
  <si>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</si>
  <si>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</si>
  <si>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</si>
  <si>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</si>
  <si>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</si>
  <si>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</si>
  <si>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</si>
  <si>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</si>
  <si>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</si>
  <si>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</si>
  <si>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</si>
  <si>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</si>
  <si>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</si>
  <si>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</si>
  <si>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</si>
  <si>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</si>
  <si>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</si>
  <si>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</si>
  <si>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</si>
  <si>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</si>
  <si>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</si>
  <si>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</si>
  <si>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</si>
  <si>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</si>
  <si>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</si>
  <si>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</si>
  <si>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</si>
  <si>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</si>
  <si>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</si>
  <si>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</si>
  <si>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</si>
  <si>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</si>
  <si>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</si>
  <si>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</si>
  <si>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</si>
  <si>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</si>
  <si>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</si>
  <si>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</si>
  <si>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</si>
  <si>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</si>
  <si>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</si>
  <si>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</si>
  <si>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</si>
  <si>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</si>
  <si>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</si>
  <si>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</si>
  <si>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</si>
  <si>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</si>
  <si>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</si>
  <si>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</si>
  <si>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</si>
  <si>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</si>
  <si>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</si>
  <si>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</si>
  <si>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</si>
  <si>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</si>
  <si>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</si>
  <si>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</si>
  <si>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</si>
  <si>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</si>
  <si>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</si>
  <si>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</si>
  <si>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</si>
  <si>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</si>
  <si>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</si>
  <si>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</si>
  <si>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</si>
  <si>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</si>
  <si>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</si>
  <si>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</si>
  <si>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</si>
  <si>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</si>
  <si>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</si>
  <si>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</si>
  <si>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</si>
  <si>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</si>
  <si>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</si>
  <si>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</si>
  <si>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</si>
  <si>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</si>
  <si>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</si>
  <si>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</si>
  <si>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</si>
  <si>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</si>
  <si>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</si>
  <si>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</si>
  <si>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</si>
  <si>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</si>
  <si>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</si>
  <si>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</si>
  <si>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</si>
  <si>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</si>
  <si>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</si>
  <si>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</si>
  <si>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</si>
  <si>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</si>
  <si>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</si>
  <si>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</si>
  <si>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</si>
  <si>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</si>
  <si>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</si>
  <si>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</si>
  <si>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</si>
  <si>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</si>
  <si>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</si>
  <si>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</si>
  <si>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</si>
  <si>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</si>
  <si>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</si>
  <si>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</si>
  <si>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</si>
  <si>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</si>
  <si>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</si>
  <si>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</si>
  <si>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</si>
  <si>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</si>
  <si>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</si>
  <si>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</si>
  <si>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</si>
  <si>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</si>
  <si>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</si>
  <si>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</si>
  <si>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</si>
  <si>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</si>
  <si>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</si>
  <si>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</si>
  <si>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</si>
  <si>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</si>
  <si>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</si>
  <si>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</si>
  <si>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</si>
  <si>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</si>
  <si>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</si>
  <si>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</si>
  <si>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</si>
  <si>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</si>
  <si>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</si>
  <si>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</si>
  <si>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</si>
  <si>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</si>
  <si>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</si>
  <si>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</si>
  <si>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</si>
  <si>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</si>
  <si>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</si>
  <si>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</si>
  <si>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</si>
  <si>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</si>
  <si>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</si>
  <si>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</si>
  <si>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</si>
  <si>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</si>
  <si>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</si>
  <si>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</si>
  <si>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</si>
  <si>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</si>
  <si>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</si>
  <si>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</si>
  <si>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</si>
  <si>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</si>
  <si>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</si>
  <si>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</si>
  <si>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</si>
  <si>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</si>
  <si>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</si>
  <si>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</si>
  <si>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</si>
  <si>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</si>
  <si>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</si>
  <si>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</si>
  <si>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</si>
  <si>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</si>
  <si>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</si>
  <si>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</si>
  <si>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</si>
  <si>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</si>
  <si>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</si>
  <si>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</si>
  <si>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</si>
  <si>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</si>
  <si>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</si>
  <si>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</si>
  <si>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</si>
  <si>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</si>
  <si>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</si>
  <si>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</si>
  <si>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</si>
  <si>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</si>
  <si>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</si>
  <si>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</si>
  <si>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</si>
  <si>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</si>
  <si>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</si>
  <si>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</si>
  <si>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</si>
  <si>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</si>
  <si>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</si>
  <si>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</si>
  <si>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</si>
  <si>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</si>
  <si>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</si>
  <si>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</si>
  <si>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</si>
  <si>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</si>
  <si>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</si>
  <si>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</si>
  <si>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</si>
  <si>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</si>
  <si>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</si>
  <si>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</si>
  <si>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</si>
  <si>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</si>
  <si>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</si>
  <si>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</si>
  <si>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</si>
  <si>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</si>
  <si>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</si>
  <si>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</si>
  <si>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</si>
  <si>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</si>
  <si>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</si>
  <si>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</si>
  <si>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</si>
  <si>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</si>
  <si>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</si>
  <si>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</si>
  <si>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</si>
  <si>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</si>
  <si>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</si>
  <si>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</si>
  <si>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</si>
  <si>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</si>
  <si>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</si>
  <si>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</si>
  <si>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</si>
  <si>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</si>
  <si>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</si>
  <si>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</si>
  <si>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</si>
  <si>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</si>
  <si>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</si>
  <si>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</si>
  <si>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</si>
  <si>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</si>
  <si>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</si>
  <si>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</si>
  <si>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</si>
  <si>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</si>
  <si>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</si>
  <si>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</si>
  <si>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</si>
  <si>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</si>
  <si>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</si>
  <si>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</si>
  <si>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</si>
  <si>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</si>
  <si>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</si>
  <si>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</si>
  <si>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</si>
  <si>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</si>
  <si>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</si>
  <si>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</si>
  <si>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</si>
  <si>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</si>
  <si>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</si>
  <si>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</si>
  <si>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</si>
  <si>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</si>
  <si>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</si>
  <si>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</si>
  <si>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</si>
  <si>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</si>
  <si>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</si>
  <si>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</si>
  <si>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</si>
  <si>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</si>
  <si>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</si>
  <si>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</si>
  <si>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</si>
  <si>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</si>
  <si>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</si>
  <si>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</si>
  <si>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</si>
  <si>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</si>
  <si>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</si>
  <si>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</si>
  <si>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</si>
  <si>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</si>
  <si>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</si>
  <si>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</si>
  <si>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</si>
  <si>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</si>
  <si>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</si>
  <si>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</si>
  <si>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</si>
  <si>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</si>
  <si>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</si>
  <si>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</si>
  <si>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</si>
  <si>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</si>
  <si>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</si>
  <si>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</si>
  <si>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</si>
  <si>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</si>
  <si>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</si>
  <si>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</si>
  <si>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</si>
  <si>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</si>
  <si>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</si>
  <si>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</si>
  <si>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</si>
  <si>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</si>
  <si>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</si>
  <si>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</si>
  <si>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</si>
  <si>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</si>
  <si>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</si>
  <si>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</si>
  <si>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</si>
  <si>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</si>
  <si>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</si>
  <si>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</si>
  <si>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</si>
  <si>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</si>
  <si>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</si>
  <si>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</si>
  <si>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</si>
  <si>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</si>
  <si>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</si>
  <si>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</si>
  <si>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</si>
  <si>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</si>
  <si>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</si>
  <si>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</si>
  <si>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</si>
  <si>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</si>
  <si>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</si>
  <si>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</si>
  <si>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</si>
  <si>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</si>
  <si>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</si>
  <si>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</si>
  <si>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</si>
  <si>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</si>
  <si>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</si>
  <si>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</si>
  <si>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</si>
  <si>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</si>
  <si>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</si>
  <si>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</si>
  <si>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</si>
  <si>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</si>
  <si>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</si>
  <si>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</si>
  <si>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</si>
  <si>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</si>
  <si>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</si>
  <si>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</si>
  <si>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</si>
  <si>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</si>
  <si>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</si>
  <si>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</si>
  <si>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</si>
  <si>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</si>
  <si>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</si>
  <si>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</si>
  <si>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</si>
  <si>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</si>
  <si>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</si>
  <si>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</si>
  <si>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</si>
  <si>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</si>
  <si>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</si>
  <si>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</si>
  <si>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</si>
  <si>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</si>
  <si>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</si>
  <si>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</si>
  <si>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</si>
  <si>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</si>
  <si>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</si>
  <si>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</si>
  <si>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</si>
  <si>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</si>
  <si>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</si>
  <si>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</si>
  <si>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</si>
  <si>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</si>
  <si>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</si>
  <si>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</si>
  <si>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</si>
  <si>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</si>
  <si>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</si>
  <si>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</si>
  <si>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</si>
  <si>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</si>
  <si>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</si>
  <si>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</si>
  <si>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</si>
  <si>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</si>
  <si>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</si>
  <si>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</si>
  <si>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</si>
  <si>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</si>
  <si>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</si>
  <si>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</si>
  <si>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</si>
  <si>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</si>
  <si>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</si>
  <si>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</si>
  <si>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</si>
  <si>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</si>
  <si>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</si>
  <si>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</si>
  <si>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</si>
  <si>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</si>
  <si>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</si>
  <si>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</si>
  <si>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</si>
  <si>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</si>
  <si>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</si>
  <si>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</si>
  <si>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</si>
  <si>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</si>
  <si>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</si>
  <si>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</si>
  <si>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</si>
  <si>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</si>
  <si>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</si>
  <si>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</si>
  <si>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</si>
  <si>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</si>
  <si>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</si>
  <si>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</si>
  <si>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</si>
  <si>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</si>
  <si>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</si>
  <si>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</si>
  <si>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</si>
  <si>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</si>
  <si>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</si>
  <si>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</si>
  <si>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</si>
  <si>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</si>
  <si>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</si>
  <si>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</si>
  <si>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</si>
  <si>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</si>
  <si>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</si>
  <si>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</si>
  <si>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</si>
  <si>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</si>
  <si>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</si>
  <si>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</si>
  <si>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</si>
  <si>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</si>
  <si>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</si>
  <si>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</si>
  <si>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</si>
  <si>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</si>
  <si>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</si>
  <si>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</si>
  <si>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</si>
  <si>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</si>
  <si>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</si>
  <si>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</si>
  <si>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</si>
  <si>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</si>
  <si>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</si>
  <si>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</si>
  <si>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</si>
  <si>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</si>
  <si>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</si>
  <si>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</si>
  <si>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</si>
  <si>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</si>
  <si>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</si>
  <si>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</si>
  <si>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</si>
  <si>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</si>
  <si>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</si>
  <si>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</si>
  <si>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</si>
  <si>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</si>
  <si>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</si>
  <si>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</si>
  <si>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</si>
  <si>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</si>
  <si>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</si>
  <si>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</si>
  <si>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</si>
  <si>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</si>
  <si>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</si>
  <si>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</si>
  <si>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</si>
  <si>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</si>
  <si>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</si>
  <si>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</si>
  <si>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</si>
  <si>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</si>
  <si>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</si>
  <si>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</si>
  <si>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</si>
  <si>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</si>
  <si>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</si>
  <si>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</si>
  <si>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</si>
  <si>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</si>
  <si>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</si>
  <si>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</si>
  <si>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</si>
  <si>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</si>
  <si>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</si>
  <si>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</si>
  <si>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</si>
  <si>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</si>
  <si>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</si>
  <si>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</si>
  <si>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</si>
  <si>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</si>
  <si>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</si>
  <si>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</si>
  <si>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</si>
  <si>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</si>
  <si>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</si>
  <si>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</si>
  <si>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</si>
  <si>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</si>
  <si>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</si>
  <si>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</si>
  <si>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</si>
  <si>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</si>
  <si>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</si>
  <si>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</si>
  <si>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</si>
  <si>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</si>
  <si>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</si>
  <si>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</si>
  <si>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</si>
  <si>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</si>
  <si>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</si>
  <si>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</si>
  <si>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</si>
  <si>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</si>
  <si>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</si>
  <si>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</si>
  <si>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</si>
  <si>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</si>
  <si>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</si>
  <si>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</si>
  <si>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</si>
  <si>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</si>
  <si>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</si>
  <si>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</si>
  <si>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</si>
  <si>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</si>
  <si>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</si>
  <si>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</si>
  <si>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</si>
  <si>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</si>
  <si>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</si>
  <si>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</si>
  <si>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</si>
  <si>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</si>
  <si>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</si>
  <si>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</si>
  <si>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</si>
  <si>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</si>
  <si>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</si>
  <si>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</si>
  <si>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</si>
  <si>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</si>
  <si>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</si>
  <si>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</si>
  <si>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</si>
  <si>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</si>
  <si>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</si>
  <si>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</si>
  <si>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</si>
  <si>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</si>
  <si>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</si>
  <si>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</si>
  <si>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</si>
  <si>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</si>
  <si>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</si>
  <si>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</si>
  <si>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</si>
  <si>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</si>
  <si>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</si>
  <si>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</si>
  <si>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</si>
  <si>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</si>
  <si>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</si>
  <si>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</si>
  <si>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</si>
  <si>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</si>
  <si>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</si>
  <si>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</si>
  <si>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</si>
  <si>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</si>
  <si>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</si>
  <si>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</si>
  <si>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</si>
  <si>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</si>
  <si>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</si>
  <si>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</si>
  <si>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</si>
  <si>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</si>
  <si>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</si>
  <si>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</si>
  <si>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</si>
  <si>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</si>
  <si>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</si>
  <si>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</si>
  <si>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</si>
  <si>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</si>
  <si>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</si>
  <si>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</si>
  <si>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</si>
  <si>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</si>
  <si>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</si>
  <si>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</si>
  <si>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</si>
  <si>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</si>
  <si>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</si>
  <si>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</si>
  <si>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</si>
  <si>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</si>
  <si>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</si>
  <si>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</si>
  <si>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</si>
  <si>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</si>
  <si>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</si>
  <si>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</si>
  <si>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</si>
  <si>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</si>
  <si>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</si>
  <si>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</si>
  <si>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</si>
  <si>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</si>
  <si>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</si>
  <si>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</si>
  <si>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</si>
  <si>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</si>
  <si>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</si>
  <si>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</si>
  <si>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</si>
  <si>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</si>
  <si>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</si>
  <si>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</si>
  <si>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</si>
  <si>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</si>
  <si>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</si>
  <si>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</si>
  <si>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</si>
  <si>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</si>
  <si>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</si>
  <si>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</si>
  <si>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</si>
  <si>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</si>
  <si>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</si>
  <si>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</si>
  <si>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</si>
  <si>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</si>
  <si>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</si>
  <si>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</si>
  <si>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</si>
  <si>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</si>
  <si>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</si>
  <si>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</si>
  <si>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</si>
  <si>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</si>
  <si>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</si>
  <si>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</si>
  <si>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</si>
  <si>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</si>
  <si>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</si>
  <si>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</si>
  <si>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</si>
  <si>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</si>
  <si>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</si>
  <si>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</si>
  <si>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</si>
  <si>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</si>
  <si>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</si>
  <si>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</si>
  <si>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</si>
  <si>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</si>
  <si>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</si>
  <si>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</si>
  <si>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</si>
  <si>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</si>
  <si>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</si>
  <si>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</si>
  <si>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</si>
  <si>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</si>
  <si>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</si>
  <si>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</si>
  <si>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</si>
  <si>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</si>
  <si>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</si>
  <si>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</si>
  <si>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</si>
  <si>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</si>
  <si>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</si>
  <si>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</si>
  <si>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</si>
  <si>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</si>
  <si>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</si>
  <si>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</si>
  <si>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</si>
  <si>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</si>
  <si>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</si>
  <si>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</si>
  <si>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</si>
  <si>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</si>
  <si>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</si>
  <si>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</si>
  <si>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</si>
  <si>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</si>
  <si>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</si>
  <si>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</si>
  <si>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</si>
  <si>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</si>
  <si>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</si>
  <si>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</si>
  <si>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</si>
  <si>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</si>
  <si>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</si>
  <si>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</si>
  <si>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</si>
  <si>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</si>
  <si>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</si>
  <si>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</si>
  <si>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</si>
  <si>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</si>
  <si>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</si>
  <si>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</si>
  <si>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</si>
  <si>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</si>
  <si>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</si>
  <si>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</si>
  <si>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</si>
  <si>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</si>
  <si>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</si>
  <si>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</si>
  <si>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</si>
  <si>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</si>
  <si>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</si>
  <si>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</si>
  <si>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</si>
  <si>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</si>
  <si>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</si>
  <si>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</si>
  <si>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</si>
  <si>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</si>
  <si>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</si>
  <si>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</si>
  <si>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</si>
  <si>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</si>
  <si>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</si>
  <si>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</si>
  <si>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</si>
  <si>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</si>
  <si>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</si>
  <si>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</si>
  <si>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</si>
  <si>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</si>
  <si>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</si>
  <si>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</si>
  <si>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</si>
  <si>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</si>
  <si>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</si>
  <si>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</si>
  <si>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</si>
  <si>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</si>
  <si>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</si>
  <si>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</si>
  <si>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</si>
  <si>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</si>
  <si>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</si>
  <si>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</si>
  <si>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</si>
  <si>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</si>
  <si>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</si>
  <si>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</si>
  <si>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</si>
  <si>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</si>
  <si>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</si>
  <si>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</si>
  <si>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</si>
  <si>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</si>
  <si>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</si>
  <si>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</si>
  <si>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</si>
  <si>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</si>
  <si>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</si>
  <si>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</si>
  <si>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</si>
  <si>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</si>
  <si>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</si>
  <si>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</si>
  <si>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</si>
  <si>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</si>
  <si>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</si>
  <si>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</si>
  <si>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</si>
  <si>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</si>
  <si>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</si>
  <si>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</si>
  <si>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</si>
  <si>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</si>
  <si>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</si>
  <si>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</si>
  <si>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</si>
  <si>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</si>
  <si>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</si>
  <si>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</si>
  <si>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</si>
  <si>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</si>
  <si>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</si>
  <si>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</si>
  <si>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</si>
  <si>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</si>
  <si>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</si>
  <si>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</si>
  <si>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</si>
  <si>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</si>
  <si>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</si>
  <si>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</si>
  <si>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</si>
  <si>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</si>
  <si>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</si>
  <si>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</si>
  <si>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</si>
  <si>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</si>
  <si>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</si>
  <si>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</si>
  <si>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</si>
  <si>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</si>
  <si>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</si>
  <si>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</si>
  <si>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</si>
  <si>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</si>
  <si>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</si>
  <si>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</si>
  <si>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</si>
  <si>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</si>
  <si>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</si>
  <si>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</si>
  <si>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</si>
  <si>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</si>
  <si>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</si>
  <si>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</si>
  <si>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</si>
  <si>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</si>
  <si>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</si>
  <si>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</si>
  <si>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</si>
  <si>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</si>
  <si>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</si>
  <si>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</si>
  <si>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</si>
  <si>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</si>
  <si>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</si>
  <si>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</si>
  <si>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</si>
  <si>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</si>
  <si>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</si>
  <si>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</si>
  <si>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</si>
  <si>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</si>
  <si>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</si>
  <si>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</si>
  <si>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</si>
  <si>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</si>
  <si>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</si>
  <si>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</si>
  <si>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</si>
  <si>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</si>
  <si>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</si>
  <si>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</si>
  <si>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</si>
  <si>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</si>
  <si>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</si>
  <si>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</si>
  <si>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</si>
  <si>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</si>
  <si>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</si>
  <si>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</si>
  <si>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</si>
  <si>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</si>
  <si>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</si>
  <si>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</si>
  <si>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</si>
  <si>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</si>
  <si>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</si>
  <si>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</si>
  <si>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</si>
  <si>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</si>
  <si>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</si>
  <si>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</si>
  <si>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</si>
  <si>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</si>
  <si>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</si>
  <si>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</si>
  <si>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</si>
  <si>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</si>
  <si>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</si>
  <si>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</si>
  <si>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</si>
  <si>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</si>
  <si>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</si>
  <si>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</si>
  <si>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</si>
  <si>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</si>
  <si>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</si>
  <si>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</si>
  <si>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</si>
  <si>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</si>
  <si>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</si>
  <si>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</si>
  <si>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</si>
  <si>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</si>
  <si>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</si>
  <si>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</si>
  <si>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</si>
  <si>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</si>
  <si>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</si>
  <si>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</si>
  <si>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</si>
  <si>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</si>
  <si>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</si>
  <si>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</si>
  <si>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</si>
  <si>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</si>
  <si>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</si>
  <si>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</si>
  <si>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</si>
  <si>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</si>
  <si>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</si>
  <si>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</si>
  <si>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</si>
  <si>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</si>
  <si>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</si>
  <si>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</si>
  <si>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</si>
  <si>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</si>
  <si>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</si>
  <si>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</si>
  <si>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</si>
  <si>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</si>
  <si>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</si>
  <si>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</si>
  <si>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</si>
  <si>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</si>
  <si>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</si>
  <si>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</si>
  <si>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</si>
  <si>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</si>
  <si>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</si>
  <si>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</si>
  <si>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</si>
  <si>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</si>
  <si>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</si>
  <si>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</si>
  <si>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</si>
  <si>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</si>
  <si>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</si>
  <si>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</si>
  <si>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</si>
  <si>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</si>
  <si>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</si>
  <si>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</si>
  <si>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</si>
  <si>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</si>
  <si>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</si>
  <si>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</si>
  <si>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</si>
  <si>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</si>
  <si>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</si>
  <si>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</si>
  <si>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</si>
  <si>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</si>
  <si>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</si>
  <si>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</si>
  <si>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</si>
  <si>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</si>
  <si>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</si>
  <si>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</si>
  <si>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</si>
  <si>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</si>
  <si>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</si>
  <si>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</si>
  <si>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</si>
  <si>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</si>
  <si>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</si>
  <si>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</si>
  <si>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</si>
  <si>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</si>
  <si>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</si>
  <si>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</si>
  <si>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</si>
  <si>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</si>
  <si>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</si>
  <si>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</si>
  <si>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</si>
  <si>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</si>
  <si>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</si>
  <si>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</si>
  <si>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</si>
  <si>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</si>
  <si>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</si>
  <si>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</si>
  <si>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</si>
  <si>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</si>
  <si>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</si>
  <si>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</si>
  <si>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</si>
  <si>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</si>
  <si>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</si>
  <si>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</si>
  <si>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</si>
  <si>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</si>
  <si>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</si>
  <si>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</si>
  <si>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</si>
  <si>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</si>
  <si>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</si>
  <si>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</si>
  <si>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</si>
  <si>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</si>
  <si>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</si>
  <si>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</si>
  <si>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</si>
  <si>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</si>
  <si>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</si>
  <si>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</si>
  <si>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</si>
  <si>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</si>
  <si>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</si>
  <si>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</si>
  <si>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</si>
  <si>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</si>
  <si>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</si>
  <si>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</si>
  <si>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</si>
  <si>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</si>
  <si>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</si>
  <si>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</si>
  <si>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</si>
  <si>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</si>
  <si>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</si>
  <si>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</si>
  <si>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</si>
  <si>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</si>
  <si>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</si>
  <si>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</si>
  <si>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</si>
  <si>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</si>
  <si>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</si>
  <si>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</si>
  <si>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</si>
  <si>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</si>
  <si>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</si>
  <si>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</si>
  <si>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</si>
  <si>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</si>
  <si>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</si>
  <si>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</si>
  <si>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</si>
  <si>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</si>
  <si>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</si>
  <si>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</si>
  <si>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</si>
  <si>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</si>
  <si>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</si>
  <si>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</si>
  <si>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</si>
  <si>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</si>
  <si>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</si>
  <si>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</si>
  <si>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</si>
  <si>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</si>
  <si>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</si>
  <si>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</si>
  <si>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</si>
  <si>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</si>
  <si>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</si>
  <si>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</si>
  <si>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</si>
  <si>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</si>
  <si>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</si>
  <si>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</si>
  <si>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</si>
  <si>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</si>
  <si>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</si>
  <si>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</si>
  <si>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</si>
  <si>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</si>
  <si>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</si>
  <si>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</si>
  <si>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</si>
  <si>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</si>
  <si>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</si>
  <si>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</si>
  <si>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</si>
  <si>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</si>
  <si>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</si>
  <si>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</si>
  <si>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</si>
  <si>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</si>
  <si>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</si>
  <si>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</si>
  <si>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</si>
  <si>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</si>
  <si>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</si>
  <si>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</si>
  <si>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</si>
  <si>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</si>
  <si>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</si>
  <si>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</si>
  <si>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</si>
  <si>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</si>
  <si>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</si>
  <si>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</si>
  <si>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</si>
  <si>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</si>
  <si>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</si>
  <si>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</si>
  <si>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</si>
  <si>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</si>
  <si>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</si>
  <si>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</si>
  <si>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</si>
  <si>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</si>
  <si>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</si>
  <si>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</si>
  <si>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</si>
  <si>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</si>
  <si>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</si>
  <si>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</si>
  <si>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</si>
  <si>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</si>
  <si>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</si>
  <si>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</si>
  <si>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</si>
  <si>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</si>
  <si>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</si>
  <si>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</si>
  <si>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</si>
  <si>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</si>
  <si>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</si>
  <si>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</si>
  <si>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</si>
  <si>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</si>
  <si>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</si>
  <si>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</si>
  <si>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</si>
  <si>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</si>
  <si>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</si>
  <si>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</si>
  <si>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</si>
  <si>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</si>
  <si>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</si>
  <si>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</si>
  <si>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</si>
  <si>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</si>
  <si>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</si>
  <si>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</si>
  <si>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</si>
  <si>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</si>
  <si>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</si>
  <si>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</si>
  <si>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</si>
  <si>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</si>
  <si>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</si>
  <si>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</si>
  <si>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</si>
  <si>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</si>
  <si>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</si>
  <si>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</si>
  <si>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</si>
  <si>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</si>
  <si>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</si>
  <si>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</si>
  <si>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</si>
  <si>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</si>
  <si>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</si>
  <si>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</si>
  <si>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</si>
  <si>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</si>
  <si>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</si>
  <si>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</si>
  <si>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</si>
  <si>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</si>
  <si>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</si>
  <si>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</si>
  <si>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</si>
  <si>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</si>
  <si>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</si>
  <si>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</si>
  <si>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</si>
  <si>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</si>
  <si>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</si>
  <si>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</si>
  <si>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</si>
  <si>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</si>
  <si>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</si>
  <si>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</si>
  <si>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</si>
  <si>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</si>
  <si>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</si>
  <si>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</si>
  <si>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</si>
  <si>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</si>
  <si>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</si>
  <si>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</si>
  <si>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</si>
  <si>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</si>
  <si>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</si>
  <si>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</si>
  <si>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</si>
  <si>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</si>
  <si>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</si>
  <si>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</si>
  <si>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</si>
  <si>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</si>
  <si>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</si>
  <si>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</si>
  <si>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</si>
  <si>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</si>
  <si>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</si>
  <si>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</si>
  <si>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</si>
  <si>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</si>
  <si>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</si>
  <si>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</si>
  <si>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</si>
  <si>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</si>
  <si>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</si>
  <si>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</si>
  <si>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</si>
  <si>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</si>
  <si>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</si>
  <si>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</si>
  <si>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</si>
  <si>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</si>
  <si>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</si>
  <si>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</si>
  <si>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</si>
  <si>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</si>
  <si>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</si>
  <si>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</si>
  <si>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</si>
  <si>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</si>
  <si>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</si>
  <si>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</si>
  <si>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</si>
  <si>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</si>
  <si>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</si>
  <si>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</si>
  <si>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</si>
  <si>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</si>
  <si>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</si>
  <si>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</si>
  <si>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</si>
  <si>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</si>
  <si>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</si>
  <si>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</si>
  <si>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</si>
  <si>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</si>
  <si>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</si>
  <si>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</si>
  <si>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</si>
  <si>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</si>
  <si>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</si>
  <si>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</si>
  <si>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</si>
  <si>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</si>
  <si>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</si>
  <si>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</si>
  <si>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</si>
  <si>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</si>
  <si>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</si>
  <si>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</si>
  <si>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</si>
  <si>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</si>
  <si>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</si>
  <si>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</si>
  <si>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</si>
  <si>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</si>
  <si>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</si>
  <si>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</si>
  <si>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</si>
  <si>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</si>
  <si>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</si>
  <si>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</si>
  <si>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</si>
  <si>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</si>
  <si>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</si>
  <si>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</si>
  <si>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</si>
  <si>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</si>
  <si>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</si>
  <si>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</si>
  <si>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</si>
  <si>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</si>
  <si>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</si>
  <si>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</si>
  <si>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</si>
  <si>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</si>
  <si>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</si>
  <si>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</si>
  <si>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</si>
  <si>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</si>
  <si>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</si>
  <si>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</si>
  <si>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</si>
  <si>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</si>
  <si>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</si>
  <si>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</si>
  <si>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</si>
  <si>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</si>
  <si>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</si>
  <si>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</si>
  <si>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</si>
  <si>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</si>
  <si>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</si>
  <si>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</si>
  <si>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</si>
  <si>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</si>
  <si>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</si>
  <si>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</si>
  <si>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</si>
  <si>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</si>
  <si>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</si>
  <si>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</si>
  <si>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</si>
  <si>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</si>
  <si>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</si>
  <si>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</si>
  <si>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</si>
  <si>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</si>
  <si>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</si>
  <si>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</si>
  <si>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</si>
  <si>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</si>
  <si>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</si>
  <si>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</si>
  <si>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</si>
  <si>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</si>
  <si>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</si>
  <si>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</si>
  <si>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</si>
  <si>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</si>
  <si>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</si>
  <si>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</si>
  <si>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</si>
  <si>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</si>
  <si>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</si>
  <si>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</si>
  <si>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</si>
  <si>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</si>
  <si>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</si>
  <si>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</si>
  <si>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</si>
  <si>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</si>
  <si>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</si>
  <si>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</si>
  <si>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</si>
  <si>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</si>
  <si>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</si>
  <si>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</si>
  <si>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</si>
  <si>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</si>
  <si>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</si>
  <si>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</si>
  <si>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</si>
  <si>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</si>
  <si>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</si>
  <si>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</si>
  <si>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</si>
  <si>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</si>
  <si>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</si>
  <si>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</si>
  <si>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</si>
  <si>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</si>
  <si>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</si>
  <si>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</si>
  <si>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</si>
  <si>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</si>
  <si>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</si>
  <si>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</si>
  <si>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</si>
  <si>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</si>
  <si>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</si>
  <si>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</si>
  <si>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</si>
  <si>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</si>
  <si>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</si>
  <si>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</si>
  <si>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</si>
  <si>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</si>
  <si>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</si>
  <si>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</si>
  <si>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</si>
  <si>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</si>
  <si>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</si>
  <si>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</si>
  <si>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</si>
  <si>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</si>
  <si>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</si>
  <si>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</si>
  <si>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</si>
  <si>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</si>
  <si>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</si>
  <si>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</si>
  <si>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</si>
  <si>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</si>
  <si>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</si>
  <si>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</si>
  <si>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</si>
  <si>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</si>
  <si>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</si>
  <si>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</si>
  <si>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</si>
  <si>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</si>
  <si>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</si>
  <si>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</si>
  <si>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</si>
  <si>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</si>
  <si>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</si>
  <si>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</si>
  <si>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</si>
  <si>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</si>
  <si>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</si>
  <si>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</si>
  <si>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</si>
  <si>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</si>
  <si>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</si>
  <si>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</si>
  <si>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</si>
  <si>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</si>
  <si>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</si>
  <si>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</si>
  <si>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</si>
  <si>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</si>
  <si>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</si>
  <si>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</si>
  <si>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</si>
  <si>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</si>
  <si>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</si>
  <si>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</si>
  <si>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</si>
  <si>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</si>
  <si>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</si>
  <si>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</si>
  <si>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</si>
  <si>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</si>
  <si>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</si>
  <si>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</si>
  <si>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</si>
  <si>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</si>
  <si>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</si>
  <si>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</si>
  <si>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</si>
  <si>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</si>
  <si>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</si>
  <si>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</si>
  <si>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</si>
  <si>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</si>
  <si>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</si>
  <si>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</si>
  <si>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</si>
  <si>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</si>
  <si>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</si>
  <si>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</si>
  <si>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</si>
  <si>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</si>
  <si>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</si>
  <si>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</si>
  <si>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</si>
  <si>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</si>
  <si>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</si>
  <si>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</si>
  <si>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</si>
  <si>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</si>
  <si>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</si>
  <si>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</si>
  <si>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</si>
  <si>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</si>
  <si>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</si>
  <si>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</si>
  <si>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</si>
  <si>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</si>
  <si>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</si>
  <si>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</si>
  <si>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</si>
  <si>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</si>
  <si>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</si>
  <si>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</si>
  <si>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</si>
  <si>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</si>
  <si>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</si>
  <si>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</si>
  <si>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</si>
  <si>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</si>
  <si>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</si>
  <si>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</si>
  <si>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</si>
  <si>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</si>
  <si>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</si>
  <si>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</si>
  <si>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</si>
  <si>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</si>
  <si>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</si>
  <si>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</si>
  <si>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</si>
  <si>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</si>
  <si>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</si>
  <si>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</si>
  <si>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</si>
  <si>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</si>
  <si>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</si>
  <si>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</si>
  <si>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</si>
  <si>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</si>
  <si>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</si>
  <si>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</si>
  <si>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</si>
  <si>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</si>
  <si>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</si>
  <si>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</si>
  <si>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</si>
  <si>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</si>
  <si>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</si>
  <si>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</si>
  <si>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</si>
  <si>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</si>
  <si>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</si>
  <si>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</si>
  <si>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</si>
  <si>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</si>
  <si>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</si>
  <si>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</si>
  <si>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</si>
  <si>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</si>
  <si>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</si>
  <si>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</si>
  <si>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</si>
  <si>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</si>
  <si>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</si>
  <si>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</si>
  <si>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</si>
  <si>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</si>
  <si>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</si>
  <si>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</si>
  <si>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</si>
  <si>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</si>
  <si>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</si>
  <si>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</si>
  <si>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</si>
  <si>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</si>
  <si>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</si>
  <si>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</si>
  <si>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</si>
  <si>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</si>
  <si>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</si>
  <si>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</si>
  <si>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</si>
  <si>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</si>
  <si>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</si>
  <si>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</si>
  <si>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</si>
  <si>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</si>
  <si>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</si>
  <si>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</si>
  <si>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</si>
  <si>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</si>
  <si>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</si>
  <si>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</si>
  <si>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</si>
  <si>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</si>
  <si>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</si>
  <si>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</si>
  <si>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</si>
  <si>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</si>
  <si>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</si>
  <si>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</si>
  <si>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</si>
  <si>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</si>
  <si>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</si>
  <si>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</si>
  <si>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</si>
  <si>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</si>
  <si>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</si>
  <si>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</si>
  <si>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</si>
  <si>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</si>
  <si>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</si>
  <si>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</si>
  <si>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</si>
  <si>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</si>
  <si>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</si>
  <si>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</si>
  <si>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</si>
  <si>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</si>
  <si>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</si>
  <si>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</si>
  <si>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</si>
  <si>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</si>
  <si>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</si>
  <si>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</si>
  <si>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</si>
  <si>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</si>
  <si>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</si>
  <si>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</si>
  <si>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</si>
  <si>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</si>
  <si>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</si>
  <si>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</si>
  <si>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</si>
  <si>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</si>
  <si>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</si>
  <si>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</si>
  <si>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</si>
  <si>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</si>
  <si>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</si>
  <si>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</si>
  <si>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</si>
  <si>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</si>
  <si>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</si>
  <si>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</si>
  <si>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</si>
  <si>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</si>
  <si>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</si>
  <si>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</si>
  <si>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</si>
  <si>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</si>
  <si>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</si>
  <si>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</si>
  <si>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</si>
  <si>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</si>
  <si>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</si>
  <si>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</si>
  <si>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</si>
  <si>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</si>
  <si>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</si>
  <si>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</si>
  <si>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</si>
  <si>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</si>
  <si>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</si>
  <si>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</si>
  <si>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</si>
  <si>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</si>
  <si>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</si>
  <si>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</si>
  <si>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</si>
  <si>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</si>
  <si>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</si>
  <si>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</si>
  <si>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</si>
  <si>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</si>
  <si>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</si>
  <si>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</si>
  <si>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</si>
  <si>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</si>
  <si>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</si>
  <si>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</si>
  <si>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</si>
  <si>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</si>
  <si>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</si>
  <si>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</si>
  <si>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</si>
  <si>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</si>
  <si>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</si>
  <si>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</si>
  <si>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</si>
  <si>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</si>
  <si>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</si>
  <si>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</si>
  <si>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</si>
  <si>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</si>
  <si>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</si>
  <si>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</si>
  <si>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</si>
  <si>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</si>
  <si>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</si>
  <si>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</si>
  <si>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</si>
  <si>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</si>
  <si>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</si>
  <si>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</si>
  <si>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</si>
  <si>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</si>
  <si>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</si>
  <si>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</si>
  <si>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</si>
  <si>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</si>
  <si>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</si>
  <si>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</si>
  <si>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</si>
  <si>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</si>
  <si>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</si>
  <si>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</si>
  <si>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</si>
  <si>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</si>
  <si>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</si>
  <si>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</si>
  <si>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</si>
  <si>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</si>
  <si>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</si>
  <si>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</si>
  <si>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</si>
  <si>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</si>
  <si>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</si>
  <si>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</si>
  <si>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</si>
  <si>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</si>
  <si>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</si>
  <si>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</si>
  <si>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</si>
  <si>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</si>
  <si>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</si>
  <si>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</si>
  <si>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</si>
  <si>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</si>
  <si>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</si>
  <si>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</si>
  <si>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</si>
  <si>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</si>
  <si>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</si>
  <si>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</si>
  <si>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</si>
  <si>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</si>
  <si>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</si>
  <si>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</si>
  <si>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</si>
  <si>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</si>
  <si>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</si>
  <si>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</si>
  <si>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</si>
  <si>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</si>
  <si>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</si>
  <si>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</si>
  <si>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</si>
  <si>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</si>
  <si>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</si>
  <si>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</si>
  <si>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</si>
  <si>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</si>
  <si>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</si>
  <si>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</si>
  <si>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</si>
  <si>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</si>
  <si>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</si>
  <si>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</si>
  <si>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</si>
  <si>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</si>
  <si>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</si>
  <si>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</si>
  <si>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</si>
  <si>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</si>
  <si>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</si>
  <si>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</si>
  <si>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</si>
  <si>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</si>
  <si>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</si>
  <si>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</si>
  <si>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</si>
  <si>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</si>
  <si>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</si>
  <si>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</si>
  <si>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</si>
  <si>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</si>
  <si>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</si>
  <si>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</si>
  <si>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</si>
  <si>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</si>
  <si>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</si>
  <si>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</si>
  <si>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</si>
  <si>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</si>
  <si>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</si>
  <si>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</si>
  <si>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</si>
  <si>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</si>
  <si>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</si>
  <si>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</si>
  <si>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</si>
  <si>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</si>
  <si>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</si>
  <si>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</si>
  <si>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</si>
  <si>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</si>
  <si>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</si>
  <si>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</si>
  <si>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</si>
  <si>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</si>
  <si>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</si>
  <si>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</si>
  <si>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</si>
  <si>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</si>
  <si>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</si>
  <si>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</si>
  <si>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</si>
  <si>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</si>
  <si>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</si>
  <si>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</si>
  <si>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</si>
  <si>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</si>
  <si>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</si>
  <si>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</si>
  <si>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</si>
  <si>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</si>
  <si>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</si>
  <si>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</si>
  <si>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</si>
  <si>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</si>
  <si>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</si>
  <si>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</si>
  <si>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</si>
  <si>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</si>
  <si>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</si>
  <si>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</si>
  <si>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</si>
  <si>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</si>
  <si>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</si>
  <si>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</si>
  <si>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</si>
  <si>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</si>
  <si>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</si>
  <si>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</si>
  <si>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</si>
  <si>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</si>
  <si>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</si>
  <si>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</si>
  <si>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</si>
  <si>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</si>
  <si>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</si>
  <si>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</si>
  <si>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</si>
  <si>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</si>
  <si>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</si>
  <si>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</si>
  <si>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</si>
  <si>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</si>
  <si>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</si>
  <si>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</si>
  <si>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</si>
  <si>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</si>
  <si>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</si>
  <si>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</si>
  <si>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</si>
  <si>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</si>
  <si>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</si>
  <si>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</si>
  <si>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</si>
  <si>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</si>
  <si>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</si>
  <si>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</si>
  <si>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</si>
  <si>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</si>
  <si>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</si>
  <si>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</si>
  <si>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</si>
  <si>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</si>
  <si>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</si>
  <si>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</si>
  <si>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</si>
  <si>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</si>
  <si>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</si>
  <si>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</si>
  <si>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</si>
  <si>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</si>
  <si>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</si>
  <si>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</si>
  <si>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</si>
  <si>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</si>
  <si>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</si>
  <si>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</si>
  <si>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</si>
  <si>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</si>
  <si>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</si>
  <si>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</si>
  <si>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</si>
  <si>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</si>
  <si>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</si>
  <si>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</si>
  <si>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</si>
  <si>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</si>
  <si>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</si>
  <si>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</si>
  <si>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</si>
  <si>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</si>
  <si>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</si>
  <si>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</si>
  <si>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</si>
  <si>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</si>
  <si>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</si>
  <si>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</si>
  <si>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</si>
  <si>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</si>
  <si>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</si>
  <si>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</si>
  <si>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</si>
  <si>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</si>
  <si>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</si>
  <si>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</si>
  <si>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</si>
  <si>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</si>
  <si>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</si>
  <si>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</si>
  <si>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</si>
  <si>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</si>
  <si>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</si>
  <si>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</si>
  <si>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</si>
  <si>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</si>
  <si>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</si>
  <si>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</si>
  <si>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</si>
  <si>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</si>
  <si>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</si>
  <si>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</si>
  <si>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</si>
  <si>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</si>
  <si>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</si>
  <si>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</si>
  <si>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</si>
  <si>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</si>
  <si>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</si>
  <si>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</si>
  <si>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</si>
  <si>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</si>
  <si>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</si>
  <si>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</si>
  <si>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</si>
  <si>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</si>
  <si>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</si>
  <si>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</si>
  <si>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</si>
  <si>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</si>
  <si>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</si>
  <si>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</si>
  <si>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</si>
  <si>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</si>
  <si>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</si>
  <si>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</si>
  <si>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</si>
  <si>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</si>
  <si>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</si>
  <si>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</si>
  <si>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</si>
  <si>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</si>
  <si>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</si>
  <si>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</si>
  <si>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</si>
  <si>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</si>
  <si>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</si>
  <si>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</si>
  <si>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</si>
  <si>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</si>
  <si>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</si>
  <si>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</si>
  <si>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</si>
  <si>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</si>
  <si>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</si>
  <si>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</si>
  <si>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</si>
  <si>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</si>
  <si>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</si>
  <si>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</si>
  <si>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</si>
  <si>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</si>
  <si>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</si>
  <si>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</si>
  <si>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</si>
  <si>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</si>
  <si>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</si>
  <si>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</si>
  <si>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</si>
  <si>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</si>
  <si>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</si>
  <si>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</si>
  <si>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</si>
  <si>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</si>
  <si>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</si>
  <si>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</si>
  <si>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</si>
  <si>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</si>
  <si>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</si>
  <si>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</si>
  <si>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</si>
  <si>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</si>
  <si>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</si>
  <si>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</si>
  <si>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</si>
  <si>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</si>
  <si>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</si>
  <si>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</si>
  <si>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</si>
  <si>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</si>
  <si>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</si>
  <si>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</si>
  <si>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</si>
  <si>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</si>
  <si>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</si>
  <si>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</si>
  <si>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</si>
  <si>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</si>
  <si>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</si>
  <si>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</si>
  <si>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</si>
  <si>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</si>
  <si>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</si>
  <si>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</si>
  <si>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</si>
  <si>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</si>
  <si>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</si>
  <si>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</si>
  <si>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</si>
  <si>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</si>
  <si>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</si>
  <si>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</si>
  <si>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</si>
  <si>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</si>
  <si>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</si>
  <si>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</si>
  <si>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</si>
  <si>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</si>
  <si>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</si>
  <si>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</si>
  <si>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</si>
  <si>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</si>
  <si>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</si>
  <si>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</si>
  <si>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</si>
  <si>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</si>
  <si>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</si>
  <si>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</si>
  <si>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</si>
  <si>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</si>
  <si>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</si>
  <si>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</si>
  <si>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</si>
  <si>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</si>
  <si>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</si>
  <si>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</si>
  <si>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</si>
  <si>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</si>
  <si>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</si>
  <si>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</si>
  <si>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</si>
  <si>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</si>
  <si>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</si>
  <si>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</si>
  <si>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</si>
  <si>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</si>
  <si>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</si>
  <si>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</si>
  <si>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</si>
  <si>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</si>
  <si>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</si>
  <si>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</si>
  <si>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</si>
  <si>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</si>
  <si>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</si>
  <si>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</si>
  <si>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</si>
  <si>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</si>
  <si>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</si>
  <si>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</si>
  <si>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</si>
  <si>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</si>
  <si>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</si>
  <si>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</si>
  <si>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</si>
  <si>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</si>
  <si>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</si>
  <si>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</si>
  <si>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</si>
  <si>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</si>
  <si>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</si>
  <si>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</si>
  <si>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</si>
  <si>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</si>
  <si>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</si>
  <si>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</si>
  <si>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</si>
  <si>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</si>
  <si>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</si>
  <si>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</si>
  <si>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</si>
  <si>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</si>
  <si>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</si>
  <si>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</si>
  <si>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</si>
  <si>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</si>
  <si>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</si>
  <si>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</si>
  <si>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</si>
  <si>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</si>
  <si>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</si>
  <si>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</si>
  <si>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</si>
  <si>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</si>
  <si>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</si>
  <si>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</si>
  <si>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</si>
  <si>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</si>
  <si>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</si>
  <si>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</si>
  <si>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</si>
  <si>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</si>
  <si>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</si>
  <si>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</si>
  <si>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</si>
  <si>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</si>
  <si>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</si>
  <si>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</si>
  <si>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</si>
  <si>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</si>
  <si>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</si>
  <si>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</si>
  <si>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</si>
  <si>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</si>
  <si>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</si>
  <si>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</si>
  <si>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</si>
  <si>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</si>
  <si>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</si>
  <si>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</si>
  <si>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</si>
  <si>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</si>
  <si>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</si>
  <si>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</si>
  <si>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</si>
  <si>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</si>
  <si>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</si>
  <si>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</si>
  <si>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</si>
  <si>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</si>
  <si>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</si>
  <si>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</si>
  <si>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</si>
  <si>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</si>
  <si>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</si>
  <si>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</si>
  <si>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</si>
  <si>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</si>
  <si>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</si>
  <si>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</si>
  <si>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</si>
  <si>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</si>
  <si>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</si>
  <si>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</si>
  <si>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</si>
  <si>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</si>
  <si>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</si>
  <si>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</si>
  <si>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</si>
  <si>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</si>
  <si>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</si>
  <si>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</si>
  <si>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</si>
  <si>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</si>
  <si>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</si>
  <si>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</si>
  <si>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</si>
  <si>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</si>
  <si>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</si>
  <si>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</si>
  <si>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</si>
  <si>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</si>
  <si>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</si>
  <si>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</si>
  <si>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</si>
  <si>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</si>
  <si>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</si>
  <si>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</si>
  <si>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</si>
  <si>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</si>
  <si>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</si>
  <si>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</si>
  <si>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</si>
  <si>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</si>
  <si>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</si>
  <si>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</si>
  <si>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</si>
  <si>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</si>
  <si>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</si>
  <si>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</si>
  <si>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</si>
  <si>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</si>
  <si>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</si>
  <si>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</si>
  <si>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</si>
  <si>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</si>
  <si>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</si>
  <si>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</si>
  <si>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</si>
  <si>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</si>
  <si>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</si>
  <si>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</si>
  <si>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</si>
  <si>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</si>
  <si>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</si>
  <si>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</si>
  <si>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</si>
  <si>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</si>
  <si>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</si>
  <si>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</si>
  <si>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</si>
  <si>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</si>
  <si>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</si>
  <si>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</si>
  <si>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</si>
  <si>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</si>
  <si>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</si>
  <si>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</si>
  <si>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</si>
  <si>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</si>
  <si>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</si>
  <si>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</si>
  <si>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</si>
  <si>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</si>
  <si>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</si>
  <si>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</si>
  <si>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</si>
  <si>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</si>
  <si>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</si>
  <si>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</si>
  <si>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</si>
  <si>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</si>
  <si>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</si>
  <si>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</si>
  <si>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</si>
  <si>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</si>
  <si>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</si>
  <si>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</si>
  <si>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</si>
  <si>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</si>
  <si>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</si>
  <si>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</si>
  <si>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</si>
  <si>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</si>
  <si>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</si>
  <si>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</si>
  <si>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</si>
  <si>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</si>
  <si>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</si>
  <si>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</si>
  <si>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</si>
  <si>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</si>
  <si>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</si>
  <si>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</si>
  <si>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</si>
  <si>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</si>
  <si>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</si>
  <si>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</si>
  <si>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</si>
  <si>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</si>
  <si>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</si>
  <si>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</si>
  <si>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</si>
  <si>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</si>
  <si>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</si>
  <si>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</si>
  <si>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</si>
  <si>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</si>
  <si>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</si>
  <si>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</si>
  <si>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</si>
  <si>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</si>
  <si>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</si>
  <si>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</si>
  <si>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</si>
  <si>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</si>
  <si>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</si>
  <si>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</si>
  <si>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</si>
  <si>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</si>
  <si>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</si>
  <si>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</si>
  <si>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</si>
  <si>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</si>
  <si>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</si>
  <si>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</si>
  <si>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</si>
  <si>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</si>
  <si>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</si>
  <si>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</si>
  <si>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</si>
  <si>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</si>
  <si>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</si>
  <si>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</si>
  <si>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</si>
  <si>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</si>
  <si>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</si>
  <si>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</si>
  <si>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</si>
  <si>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</si>
  <si>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</si>
  <si>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</si>
  <si>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</si>
  <si>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</si>
  <si>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</si>
  <si>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</si>
  <si>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</si>
  <si>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</si>
  <si>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</si>
  <si>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</si>
  <si>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</si>
  <si>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</si>
  <si>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</si>
  <si>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</si>
  <si>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</si>
  <si>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</si>
  <si>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</si>
  <si>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</si>
  <si>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</si>
  <si>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</si>
  <si>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</si>
  <si>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</si>
  <si>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</si>
  <si>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</si>
  <si>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</si>
  <si>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</si>
  <si>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</si>
  <si>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</si>
  <si>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</si>
  <si>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</si>
  <si>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</si>
  <si>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</si>
  <si>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</si>
  <si>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</si>
  <si>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</si>
  <si>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</si>
  <si>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</si>
  <si>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</si>
  <si>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</si>
  <si>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</si>
  <si>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</si>
  <si>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</si>
  <si>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</si>
  <si>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</si>
  <si>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</si>
  <si>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</si>
  <si>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</si>
  <si>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</si>
  <si>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</si>
  <si>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</si>
  <si>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</si>
  <si>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</si>
  <si>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</si>
  <si>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</si>
  <si>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</si>
  <si>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</si>
  <si>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</si>
  <si>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</si>
  <si>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</si>
  <si>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</si>
  <si>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</si>
  <si>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</si>
  <si>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</si>
  <si>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</si>
  <si>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</si>
  <si>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</si>
  <si>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</si>
  <si>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</si>
  <si>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</si>
  <si>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</si>
  <si>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</si>
  <si>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</si>
  <si>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</si>
  <si>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</si>
  <si>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</si>
  <si>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</si>
  <si>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</si>
  <si>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</si>
  <si>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</si>
  <si>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</si>
  <si>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</si>
  <si>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</si>
  <si>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</si>
  <si>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</si>
  <si>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</si>
  <si>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</si>
  <si>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</si>
  <si>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</si>
  <si>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</si>
  <si>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</si>
  <si>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</si>
  <si>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</si>
  <si>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</si>
  <si>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</si>
  <si>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</si>
  <si>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</si>
  <si>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</si>
  <si>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</si>
  <si>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</si>
  <si>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</si>
  <si>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</si>
  <si>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</si>
  <si>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</si>
  <si>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</si>
  <si>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</si>
  <si>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</si>
  <si>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</si>
  <si>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</si>
  <si>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</si>
  <si>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</si>
  <si>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</si>
  <si>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</si>
  <si>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</si>
  <si>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</si>
  <si>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</si>
  <si>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</si>
  <si>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</si>
  <si>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</si>
  <si>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</si>
  <si>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</si>
  <si>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</si>
  <si>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</si>
  <si>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</si>
  <si>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</si>
  <si>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</si>
  <si>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</si>
  <si>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</si>
  <si>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</si>
  <si>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</si>
  <si>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</si>
  <si>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</si>
  <si>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</si>
  <si>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</si>
  <si>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</si>
  <si>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</si>
  <si>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</si>
  <si>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</si>
  <si>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</si>
  <si>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</si>
  <si>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</si>
  <si>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</si>
  <si>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</si>
  <si>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</si>
  <si>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</si>
  <si>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</si>
  <si>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</si>
  <si>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</si>
  <si>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</si>
  <si>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</si>
  <si>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</si>
  <si>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</si>
  <si>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</si>
  <si>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</si>
  <si>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</si>
  <si>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</si>
  <si>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</si>
  <si>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</si>
  <si>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</si>
  <si>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</si>
  <si>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</si>
  <si>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</si>
  <si>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</si>
  <si>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</si>
  <si>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</si>
  <si>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</si>
  <si>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</si>
  <si>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</si>
  <si>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</si>
  <si>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</si>
  <si>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</si>
  <si>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</si>
  <si>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</si>
  <si>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</si>
  <si>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</si>
  <si>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</si>
  <si>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</si>
  <si>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</si>
  <si>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</si>
  <si>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</si>
  <si>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</si>
  <si>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</si>
  <si>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</si>
  <si>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</si>
  <si>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</si>
  <si>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</si>
  <si>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</si>
  <si>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</si>
  <si>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</si>
  <si>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</si>
  <si>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</si>
  <si>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</si>
  <si>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</si>
  <si>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</si>
  <si>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</si>
  <si>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</si>
  <si>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</si>
  <si>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</si>
  <si>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</si>
  <si>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</si>
  <si>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</si>
  <si>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</si>
  <si>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</si>
  <si>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</si>
  <si>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</si>
  <si>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</si>
  <si>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</si>
  <si>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</si>
  <si>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</si>
  <si>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</si>
  <si>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</si>
  <si>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</si>
  <si>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</si>
  <si>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</si>
  <si>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</si>
  <si>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</si>
  <si>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</si>
  <si>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</si>
  <si>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</si>
  <si>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</si>
  <si>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</si>
  <si>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</si>
  <si>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</si>
  <si>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</si>
  <si>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</si>
  <si>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</si>
  <si>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</si>
  <si>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</si>
  <si>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</si>
  <si>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</si>
  <si>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</si>
  <si>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</si>
  <si>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</si>
  <si>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</si>
  <si>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</si>
  <si>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</si>
  <si>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</si>
  <si>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</si>
  <si>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</si>
  <si>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</si>
  <si>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</si>
  <si>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</si>
  <si>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</si>
  <si>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</si>
  <si>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</si>
  <si>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</si>
  <si>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</si>
  <si>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</si>
  <si>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</si>
  <si>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</si>
  <si>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</si>
  <si>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</si>
  <si>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</si>
  <si>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</si>
  <si>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</si>
  <si>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</si>
  <si>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</si>
  <si>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</si>
  <si>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</si>
  <si>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</si>
  <si>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</si>
  <si>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</si>
  <si>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</si>
  <si>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</si>
  <si>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</si>
  <si>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</si>
  <si>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</si>
  <si>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</si>
  <si>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</si>
  <si>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</si>
  <si>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</si>
  <si>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</si>
  <si>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</si>
  <si>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</si>
  <si>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</si>
  <si>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</si>
  <si>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</si>
  <si>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</si>
  <si>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</si>
  <si>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</si>
  <si>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</si>
  <si>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</si>
  <si>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</si>
  <si>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</si>
  <si>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</si>
  <si>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</si>
  <si>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</si>
  <si>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</si>
  <si>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</si>
  <si>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</si>
  <si>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</si>
  <si>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</si>
  <si>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</si>
  <si>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</si>
  <si>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</si>
  <si>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</si>
  <si>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</si>
  <si>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</si>
  <si>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</si>
  <si>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</si>
  <si>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</si>
  <si>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</si>
  <si>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</si>
  <si>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</si>
  <si>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</si>
  <si>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</si>
  <si>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</si>
  <si>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</si>
  <si>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</si>
  <si>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</si>
  <si>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</si>
  <si>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</si>
  <si>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</si>
  <si>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</si>
  <si>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</si>
  <si>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</si>
  <si>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</si>
  <si>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</si>
  <si>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</si>
  <si>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</si>
  <si>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</si>
  <si>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</si>
  <si>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</si>
  <si>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</si>
  <si>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</si>
  <si>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</si>
  <si>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</si>
  <si>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</si>
  <si>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</si>
  <si>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</si>
  <si>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</si>
  <si>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</si>
  <si>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</si>
  <si>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</si>
  <si>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</si>
  <si>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</si>
  <si>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</si>
  <si>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</si>
  <si>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</si>
  <si>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</si>
  <si>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</si>
  <si>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</si>
  <si>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</si>
  <si>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</si>
  <si>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</si>
  <si>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</si>
  <si>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</si>
  <si>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</si>
  <si>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</si>
  <si>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</si>
  <si>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</si>
  <si>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</si>
  <si>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</si>
  <si>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</si>
  <si>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</si>
  <si>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</si>
  <si>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</si>
  <si>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</si>
  <si>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</si>
  <si>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</si>
  <si>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</si>
  <si>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</si>
  <si>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</si>
  <si>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</si>
  <si>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</si>
  <si>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</si>
  <si>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</si>
  <si>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</si>
  <si>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</si>
  <si>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</si>
  <si>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</si>
  <si>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</si>
  <si>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</si>
  <si>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</si>
  <si>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</si>
  <si>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</si>
  <si>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</si>
  <si>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</si>
  <si>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</si>
  <si>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</si>
  <si>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</si>
  <si>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</si>
  <si>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</si>
  <si>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</si>
  <si>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</si>
  <si>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</si>
  <si>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</si>
  <si>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</si>
  <si>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</si>
  <si>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</si>
  <si>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</si>
  <si>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</si>
  <si>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</si>
  <si>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</si>
  <si>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</si>
  <si>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</si>
  <si>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</si>
  <si>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</si>
  <si>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</si>
  <si>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</si>
  <si>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</si>
  <si>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</si>
  <si>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</si>
  <si>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</si>
  <si>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</si>
  <si>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</si>
  <si>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</si>
  <si>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</si>
  <si>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</si>
  <si>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</si>
  <si>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</si>
  <si>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</si>
  <si>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</si>
  <si>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</si>
  <si>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</si>
  <si>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</si>
  <si>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</si>
  <si>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</si>
  <si>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</si>
  <si>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</si>
  <si>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</si>
  <si>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</si>
  <si>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</si>
  <si>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</si>
  <si>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</si>
  <si>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</si>
  <si>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</si>
  <si>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</si>
  <si>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</si>
  <si>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</si>
  <si>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</si>
  <si>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</si>
  <si>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</si>
  <si>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</si>
  <si>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</si>
  <si>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</si>
  <si>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</si>
  <si>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</si>
  <si>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</si>
  <si>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</si>
  <si>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</si>
  <si>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</si>
  <si>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</si>
  <si>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</si>
  <si>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</si>
  <si>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</si>
  <si>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</si>
  <si>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</si>
  <si>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</si>
  <si>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</si>
  <si>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</si>
  <si>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</si>
  <si>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</si>
  <si>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</si>
  <si>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</si>
  <si>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</si>
  <si>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</si>
  <si>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</si>
  <si>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</si>
  <si>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</si>
  <si>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</si>
  <si>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</si>
  <si>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</si>
  <si>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</si>
  <si>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</si>
  <si>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</si>
  <si>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</si>
  <si>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</si>
  <si>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</si>
  <si>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</si>
  <si>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</si>
  <si>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</si>
  <si>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</si>
  <si>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</si>
  <si>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</si>
  <si>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</si>
  <si>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</si>
  <si>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</si>
  <si>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</si>
  <si>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</si>
  <si>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</si>
  <si>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</si>
  <si>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</si>
  <si>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</si>
  <si>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</si>
  <si>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</si>
  <si>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</si>
  <si>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</si>
  <si>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</si>
  <si>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</si>
  <si>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</si>
  <si>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</si>
  <si>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</si>
  <si>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</si>
  <si>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</si>
  <si>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</si>
  <si>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</si>
  <si>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</si>
  <si>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</si>
  <si>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</si>
  <si>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</si>
  <si>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</si>
  <si>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</si>
  <si>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</si>
  <si>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</si>
  <si>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</si>
  <si>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</si>
  <si>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</si>
  <si>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</si>
  <si>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</si>
  <si>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</si>
  <si>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</si>
  <si>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</si>
  <si>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</si>
  <si>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</si>
  <si>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</si>
  <si>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</si>
  <si>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</si>
  <si>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</si>
  <si>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</si>
  <si>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</si>
  <si>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</si>
  <si>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</si>
  <si>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</si>
  <si>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</si>
  <si>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</si>
  <si>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</si>
  <si>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</si>
  <si>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</si>
  <si>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</si>
  <si>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</si>
  <si>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</si>
  <si>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</si>
  <si>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</si>
  <si>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</si>
  <si>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</si>
  <si>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</si>
  <si>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</si>
  <si>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</si>
  <si>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</si>
  <si>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</si>
  <si>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</si>
  <si>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</si>
  <si>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</si>
  <si>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</si>
  <si>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</si>
  <si>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</si>
  <si>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</si>
  <si>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</si>
  <si>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</si>
  <si>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</si>
  <si>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</si>
  <si>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</si>
  <si>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</si>
  <si>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</si>
  <si>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</si>
  <si>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</si>
  <si>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</si>
  <si>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</si>
  <si>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</si>
  <si>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</si>
  <si>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</si>
  <si>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</si>
  <si>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</si>
  <si>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</si>
  <si>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</si>
  <si>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</si>
  <si>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</si>
  <si>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</si>
  <si>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</si>
  <si>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</si>
  <si>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</si>
  <si>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</si>
  <si>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</si>
  <si>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</si>
  <si>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</si>
  <si>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</si>
  <si>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</si>
  <si>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</si>
  <si>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</si>
  <si>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</si>
  <si>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</si>
  <si>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</si>
  <si>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</si>
  <si>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</si>
  <si>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</si>
  <si>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</si>
  <si>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</si>
  <si>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</si>
  <si>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</si>
  <si>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</si>
  <si>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</si>
  <si>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</si>
  <si>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</si>
  <si>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</si>
  <si>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</si>
  <si>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</si>
  <si>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</si>
  <si>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</si>
  <si>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</si>
  <si>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</si>
  <si>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</si>
  <si>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</si>
  <si>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</si>
  <si>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</si>
  <si>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</si>
  <si>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</si>
  <si>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</si>
  <si>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</si>
  <si>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</si>
  <si>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</si>
  <si>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</si>
  <si>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</si>
  <si>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</si>
  <si>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</si>
  <si>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</si>
  <si>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</si>
  <si>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</si>
  <si>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</si>
  <si>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</si>
  <si>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</si>
  <si>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</si>
  <si>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</si>
  <si>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</si>
  <si>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</si>
  <si>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</si>
  <si>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</si>
  <si>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</si>
  <si>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</si>
  <si>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</si>
  <si>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</si>
  <si>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</si>
  <si>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</si>
  <si>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</si>
  <si>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</si>
  <si>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</si>
  <si>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</si>
  <si>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</si>
  <si>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</si>
  <si>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</si>
  <si>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</si>
  <si>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</si>
  <si>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</si>
  <si>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</si>
  <si>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</si>
  <si>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</si>
  <si>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</si>
  <si>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</si>
  <si>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</si>
  <si>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</si>
  <si>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</si>
  <si>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</si>
  <si>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</si>
  <si>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</si>
  <si>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</si>
  <si>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</si>
  <si>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</si>
  <si>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</si>
  <si>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</si>
  <si>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</si>
  <si>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</si>
  <si>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</si>
  <si>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</si>
  <si>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</si>
  <si>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</si>
  <si>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</si>
  <si>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</si>
  <si>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</si>
  <si>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</si>
  <si>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</si>
  <si>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</si>
  <si>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</si>
  <si>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</si>
  <si>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</si>
  <si>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</si>
  <si>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</si>
  <si>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</si>
  <si>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</si>
  <si>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</si>
  <si>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</si>
  <si>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</si>
  <si>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</si>
  <si>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</si>
  <si>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</si>
  <si>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</si>
  <si>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</si>
  <si>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</si>
  <si>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</si>
  <si>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</si>
  <si>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</si>
  <si>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</si>
  <si>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</si>
  <si>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</si>
  <si>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</si>
  <si>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</si>
  <si>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</si>
  <si>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</si>
  <si>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</si>
  <si>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</si>
  <si>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</si>
  <si>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</si>
  <si>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</si>
  <si>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</si>
  <si>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</si>
  <si>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</si>
  <si>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</si>
  <si>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</si>
  <si>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</si>
  <si>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</si>
  <si>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</si>
  <si>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</si>
  <si>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</si>
  <si>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</si>
  <si>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</si>
  <si>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</si>
  <si>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</si>
  <si>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</si>
  <si>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</si>
  <si>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</si>
  <si>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</si>
  <si>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</si>
  <si>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</si>
  <si>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</si>
  <si>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</si>
  <si>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</si>
  <si>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</si>
  <si>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</si>
  <si>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</si>
  <si>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</si>
  <si>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</si>
  <si>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</si>
  <si>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</si>
  <si>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</si>
  <si>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</si>
  <si>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</si>
  <si>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</si>
  <si>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</si>
  <si>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</si>
  <si>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</si>
  <si>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</si>
  <si>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</si>
  <si>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</si>
  <si>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</si>
  <si>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</si>
  <si>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</si>
  <si>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</si>
  <si>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</si>
  <si>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</si>
  <si>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</si>
  <si>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</si>
  <si>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</si>
  <si>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</si>
  <si>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</si>
  <si>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</si>
  <si>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</si>
  <si>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</si>
  <si>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</si>
  <si>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</si>
  <si>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</si>
  <si>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</si>
  <si>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</si>
  <si>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</si>
  <si>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</si>
  <si>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</si>
  <si>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</si>
  <si>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</si>
  <si>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</si>
  <si>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</si>
  <si>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</si>
  <si>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</si>
  <si>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</si>
  <si>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</si>
  <si>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</si>
  <si>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</si>
  <si>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</si>
  <si>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</si>
  <si>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</si>
  <si>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</si>
  <si>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</si>
  <si>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</si>
  <si>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</si>
  <si>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</si>
  <si>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</si>
  <si>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</si>
  <si>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</si>
  <si>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</si>
  <si>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</si>
  <si>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</si>
  <si>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</si>
  <si>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</si>
  <si>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</si>
  <si>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</si>
  <si>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</si>
  <si>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</si>
  <si>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</si>
  <si>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</si>
  <si>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</si>
  <si>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</si>
  <si>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</si>
  <si>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</si>
  <si>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</si>
  <si>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</si>
  <si>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</si>
  <si>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</si>
  <si>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</si>
  <si>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</si>
  <si>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</si>
  <si>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</si>
  <si>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</si>
  <si>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</si>
  <si>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</si>
  <si>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</si>
  <si>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</si>
  <si>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</si>
  <si>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</si>
  <si>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</si>
  <si>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</si>
  <si>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</si>
  <si>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</si>
  <si>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</si>
  <si>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</si>
  <si>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</si>
  <si>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</si>
  <si>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</si>
  <si>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</si>
  <si>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</si>
  <si>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</si>
  <si>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</si>
  <si>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</si>
  <si>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</si>
  <si>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</si>
  <si>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</si>
  <si>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</si>
  <si>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</si>
  <si>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</si>
  <si>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</si>
  <si>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</si>
  <si>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</si>
  <si>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</si>
  <si>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</si>
  <si>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</si>
  <si>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</si>
  <si>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</si>
  <si>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</si>
  <si>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</si>
  <si>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</si>
  <si>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</si>
  <si>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</si>
  <si>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</si>
  <si>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</si>
  <si>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</si>
  <si>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</si>
  <si>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</si>
  <si>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</si>
  <si>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</si>
  <si>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</si>
  <si>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</si>
  <si>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</si>
  <si>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</si>
  <si>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</si>
  <si>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</si>
  <si>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</si>
  <si>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</si>
  <si>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</si>
  <si>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</si>
  <si>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</si>
  <si>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</si>
  <si>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</si>
  <si>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</si>
  <si>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</si>
  <si>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</si>
  <si>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</si>
  <si>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</si>
  <si>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</si>
  <si>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</si>
  <si>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</si>
  <si>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</si>
  <si>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</si>
  <si>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</si>
  <si>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</si>
  <si>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</si>
  <si>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</si>
  <si>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</si>
  <si>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</si>
  <si>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</si>
  <si>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</si>
  <si>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</si>
  <si>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</si>
  <si>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</si>
  <si>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</si>
  <si>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</si>
  <si>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</si>
  <si>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</si>
  <si>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</si>
  <si>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</si>
  <si>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</si>
  <si>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</si>
  <si>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</si>
  <si>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</si>
  <si>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</si>
  <si>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</si>
  <si>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</si>
  <si>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</si>
  <si>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</si>
  <si>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</si>
  <si>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</si>
  <si>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</si>
  <si>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</si>
  <si>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</si>
  <si>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</si>
  <si>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</si>
  <si>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</si>
  <si>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</si>
  <si>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</si>
  <si>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</si>
  <si>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</si>
  <si>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</si>
  <si>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</si>
  <si>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</si>
  <si>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</si>
  <si>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</si>
  <si>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</si>
  <si>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</si>
  <si>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</si>
  <si>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</si>
  <si>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</si>
  <si>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</si>
  <si>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</si>
  <si>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</si>
  <si>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</si>
  <si>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</si>
  <si>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</si>
  <si>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</si>
  <si>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</si>
  <si>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</si>
  <si>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</si>
  <si>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</si>
  <si>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</si>
  <si>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</si>
  <si>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</si>
  <si>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</si>
  <si>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</si>
  <si>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</si>
  <si>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</si>
  <si>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</si>
  <si>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</si>
  <si>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</si>
  <si>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</si>
  <si>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</si>
  <si>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</si>
  <si>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</si>
  <si>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</si>
  <si>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</si>
  <si>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</si>
  <si>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</si>
  <si>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</si>
  <si>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</si>
  <si>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</si>
  <si>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</si>
  <si>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</si>
  <si>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</si>
  <si>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</si>
  <si>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</si>
  <si>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</si>
  <si>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</si>
  <si>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</si>
  <si>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</si>
  <si>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</si>
  <si>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</si>
  <si>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</si>
  <si>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</si>
  <si>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</si>
  <si>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</si>
  <si>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</si>
  <si>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</si>
  <si>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</si>
  <si>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</si>
  <si>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</si>
  <si>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</si>
  <si>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</si>
  <si>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</si>
  <si>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</si>
  <si>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</si>
  <si>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</si>
  <si>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</si>
  <si>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</si>
  <si>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</si>
  <si>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</si>
  <si>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</si>
  <si>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</si>
  <si>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</si>
  <si>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</si>
  <si>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</si>
  <si>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</si>
  <si>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</si>
  <si>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</si>
  <si>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</si>
  <si>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</si>
  <si>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</si>
  <si>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</si>
  <si>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</si>
  <si>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</si>
  <si>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</si>
  <si>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</si>
  <si>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</si>
  <si>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</si>
  <si>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</si>
  <si>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</si>
  <si>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</si>
  <si>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</si>
  <si>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</si>
  <si>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</si>
  <si>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</si>
  <si>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</si>
  <si>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</si>
  <si>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</si>
  <si>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</si>
  <si>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</si>
  <si>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</si>
  <si>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</si>
  <si>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</si>
  <si>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</si>
  <si>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</si>
  <si>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</si>
  <si>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</si>
  <si>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</si>
  <si>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</si>
  <si>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</si>
  <si>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</si>
  <si>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</si>
  <si>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</si>
  <si>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</si>
  <si>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</si>
  <si>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</si>
  <si>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</si>
  <si>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</si>
  <si>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</si>
  <si>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</si>
  <si>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</si>
  <si>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</si>
  <si>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</si>
  <si>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</si>
  <si>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</si>
  <si>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</si>
  <si>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</si>
  <si>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</si>
  <si>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</si>
  <si>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</si>
  <si>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</si>
  <si>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</si>
  <si>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</si>
  <si>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</si>
  <si>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</si>
  <si>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</si>
  <si>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</si>
  <si>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</si>
  <si>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</si>
  <si>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</si>
  <si>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</si>
  <si>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</si>
  <si>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</si>
  <si>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</si>
  <si>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</si>
  <si>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</si>
  <si>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</si>
  <si>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</si>
  <si>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</si>
  <si>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</si>
  <si>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</si>
  <si>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</si>
  <si>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</si>
  <si>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</si>
  <si>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</si>
  <si>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</si>
  <si>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</si>
  <si>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</si>
  <si>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</si>
  <si>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</si>
  <si>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</si>
  <si>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</si>
  <si>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</si>
  <si>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</si>
  <si>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</si>
  <si>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</si>
  <si>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</si>
  <si>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</si>
  <si>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</si>
  <si>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</si>
  <si>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</si>
  <si>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</si>
  <si>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</si>
  <si>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</si>
  <si>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</si>
  <si>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</si>
  <si>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</si>
  <si>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</si>
  <si>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</si>
  <si>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</si>
  <si>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</si>
  <si>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</si>
  <si>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</si>
  <si>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</si>
  <si>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</si>
  <si>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</si>
  <si>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</si>
  <si>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</si>
  <si>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</si>
  <si>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</si>
  <si>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</si>
  <si>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</si>
  <si>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</si>
  <si>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</si>
  <si>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</si>
  <si>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</si>
  <si>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</si>
  <si>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</si>
  <si>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</si>
  <si>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</si>
  <si>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</si>
  <si>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</si>
  <si>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</si>
  <si>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</si>
  <si>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</si>
  <si>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</si>
  <si>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</si>
  <si>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</si>
  <si>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</si>
  <si>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</si>
  <si>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</si>
  <si>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</si>
  <si>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</si>
  <si>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</si>
  <si>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</si>
  <si>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</si>
  <si>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</si>
  <si>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</si>
  <si>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</si>
  <si>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</si>
  <si>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</si>
  <si>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</si>
  <si>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</si>
  <si>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</si>
  <si>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</si>
  <si>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</si>
  <si>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</si>
  <si>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</si>
  <si>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</si>
  <si>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</si>
  <si>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</si>
  <si>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</si>
  <si>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</si>
  <si>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</si>
  <si>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</si>
  <si>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</si>
  <si>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</si>
  <si>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</si>
  <si>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</si>
  <si>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</si>
  <si>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</si>
  <si>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</si>
  <si>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</si>
  <si>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</si>
  <si>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</si>
  <si>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</si>
  <si>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</si>
  <si>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</si>
  <si>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</si>
  <si>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</si>
  <si>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</si>
  <si>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</si>
  <si>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</si>
  <si>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</si>
  <si>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</si>
  <si>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</si>
  <si>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</si>
  <si>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</si>
  <si>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</si>
  <si>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</si>
  <si>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</si>
  <si>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</si>
  <si>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</si>
  <si>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</si>
  <si>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</si>
  <si>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</si>
  <si>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</si>
  <si>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</si>
  <si>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</si>
  <si>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</si>
  <si>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</si>
  <si>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</si>
  <si>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</si>
  <si>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</si>
  <si>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</si>
  <si>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</si>
  <si>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</si>
  <si>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</si>
  <si>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</si>
  <si>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</si>
  <si>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</si>
  <si>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</si>
  <si>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</si>
  <si>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</si>
  <si>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</si>
  <si>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</si>
  <si>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</si>
  <si>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</si>
  <si>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</si>
  <si>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</si>
  <si>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</si>
  <si>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</si>
  <si>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</si>
  <si>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</si>
  <si>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</si>
  <si>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</si>
  <si>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</si>
  <si>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</si>
  <si>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</si>
  <si>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</si>
  <si>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</si>
  <si>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</si>
  <si>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</si>
  <si>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</si>
  <si>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</si>
  <si>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</si>
  <si>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</si>
  <si>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</si>
  <si>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</si>
  <si>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</si>
  <si>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</si>
  <si>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</si>
  <si>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</si>
  <si>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</si>
  <si>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</si>
  <si>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</si>
  <si>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</si>
  <si>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</si>
  <si>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</si>
  <si>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</si>
  <si>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</si>
  <si>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</si>
  <si>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</si>
  <si>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</si>
  <si>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</si>
  <si>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</si>
  <si>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</si>
  <si>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</si>
  <si>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</si>
  <si>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</si>
  <si>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</si>
  <si>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</si>
  <si>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</si>
  <si>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</si>
  <si>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</si>
  <si>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</si>
  <si>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</si>
  <si>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</si>
  <si>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</si>
  <si>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</si>
  <si>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</si>
  <si>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</si>
  <si>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</si>
  <si>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</si>
  <si>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</si>
  <si>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</si>
  <si>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</si>
  <si>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</si>
  <si>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</si>
  <si>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</si>
  <si>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</si>
  <si>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</si>
  <si>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</si>
  <si>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</si>
  <si>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</si>
  <si>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</si>
  <si>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</si>
  <si>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</si>
  <si>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</si>
  <si>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</si>
  <si>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</si>
  <si>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</si>
  <si>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</si>
  <si>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</si>
  <si>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</si>
  <si>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</si>
  <si>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</si>
  <si>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</si>
  <si>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</si>
  <si>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</si>
  <si>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</si>
  <si>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</si>
  <si>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</si>
  <si>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</si>
  <si>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</si>
  <si>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</si>
  <si>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</si>
  <si>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</si>
  <si>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</si>
  <si>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</si>
  <si>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</si>
  <si>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</si>
  <si>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</si>
  <si>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</si>
  <si>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</si>
  <si>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</si>
  <si>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</si>
  <si>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</si>
  <si>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</si>
  <si>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</si>
  <si>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</si>
  <si>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</si>
  <si>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</si>
  <si>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</si>
  <si>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</si>
  <si>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</si>
  <si>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</si>
  <si>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</si>
  <si>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</si>
  <si>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</si>
  <si>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</si>
  <si>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</si>
  <si>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</si>
  <si>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</si>
  <si>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</si>
  <si>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</si>
  <si>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</si>
  <si>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</si>
  <si>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</si>
  <si>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</si>
  <si>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</si>
  <si>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</si>
  <si>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</si>
  <si>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</si>
  <si>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</si>
  <si>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</si>
  <si>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</si>
  <si>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</si>
  <si>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</si>
  <si>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</si>
  <si>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</si>
  <si>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</si>
  <si>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</si>
  <si>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</si>
  <si>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</si>
  <si>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</si>
  <si>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</si>
  <si>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</si>
  <si>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</si>
  <si>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</si>
  <si>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</si>
  <si>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</si>
  <si>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</si>
  <si>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</si>
  <si>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</si>
  <si>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</si>
  <si>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</si>
  <si>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</si>
  <si>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</si>
  <si>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</si>
  <si>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</si>
  <si>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</si>
  <si>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</si>
  <si>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</si>
  <si>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</si>
  <si>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</si>
  <si>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</si>
  <si>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</si>
  <si>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</si>
  <si>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</si>
  <si>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</si>
  <si>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</si>
  <si>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</si>
  <si>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</si>
  <si>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</si>
  <si>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</si>
  <si>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</si>
  <si>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</si>
  <si>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</si>
  <si>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</si>
  <si>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</si>
  <si>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</si>
  <si>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</si>
  <si>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</si>
  <si>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</si>
  <si>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</si>
  <si>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</si>
  <si>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</si>
  <si>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</si>
  <si>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</si>
  <si>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</si>
  <si>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</si>
  <si>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</si>
  <si>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</si>
  <si>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</si>
  <si>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</si>
  <si>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</si>
  <si>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</si>
  <si>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</si>
  <si>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</si>
  <si>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</si>
  <si>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</si>
  <si>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</si>
  <si>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</si>
  <si>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</si>
  <si>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</si>
  <si>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</si>
  <si>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</si>
  <si>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</si>
  <si>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</si>
  <si>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</si>
  <si>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</si>
  <si>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</si>
  <si>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</si>
  <si>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</si>
  <si>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</si>
  <si>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</si>
  <si>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</si>
  <si>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</si>
  <si>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</si>
  <si>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</si>
  <si>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</si>
  <si>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</si>
  <si>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</si>
  <si>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</si>
  <si>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</si>
  <si>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</si>
  <si>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</si>
  <si>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</si>
  <si>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</si>
  <si>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</si>
  <si>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</si>
  <si>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</si>
  <si>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</si>
  <si>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</si>
  <si>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</si>
  <si>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</si>
  <si>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</si>
  <si>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</si>
  <si>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</si>
  <si>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</si>
  <si>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</si>
  <si>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</si>
  <si>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</si>
  <si>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</si>
  <si>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</si>
  <si>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</si>
  <si>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</si>
  <si>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</si>
  <si>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</si>
  <si>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</si>
  <si>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</si>
  <si>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</si>
  <si>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</si>
  <si>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</si>
  <si>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</si>
  <si>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</si>
  <si>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</si>
  <si>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</si>
  <si>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</si>
  <si>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</si>
  <si>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</si>
  <si>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</si>
  <si>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</si>
  <si>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</si>
  <si>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</si>
  <si>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</si>
  <si>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</si>
  <si>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</si>
  <si>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</si>
  <si>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</si>
  <si>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</si>
  <si>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</si>
  <si>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</si>
  <si>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</si>
  <si>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</si>
  <si>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</si>
  <si>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</si>
  <si>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</si>
  <si>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</si>
  <si>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</si>
  <si>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</si>
  <si>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</si>
  <si>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</si>
  <si>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</si>
  <si>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</si>
  <si>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</si>
  <si>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</si>
  <si>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</si>
  <si>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</si>
  <si>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</si>
  <si>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</si>
  <si>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</si>
  <si>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</si>
  <si>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</si>
  <si>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</si>
  <si>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</si>
  <si>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</si>
  <si>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</si>
  <si>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</si>
  <si>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</si>
  <si>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</si>
  <si>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</si>
  <si>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</si>
  <si>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</si>
  <si>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</si>
  <si>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</si>
  <si>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</si>
  <si>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</si>
  <si>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</si>
  <si>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</si>
  <si>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</si>
  <si>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</si>
  <si>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</si>
  <si>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</si>
  <si>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</si>
  <si>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</si>
  <si>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</si>
  <si>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</si>
  <si>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</si>
  <si>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</si>
  <si>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</si>
  <si>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</si>
  <si>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</si>
  <si>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</si>
  <si>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</si>
  <si>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</si>
  <si>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</si>
  <si>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</si>
  <si>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</si>
  <si>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</si>
  <si>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</si>
  <si>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</si>
  <si>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</si>
  <si>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</si>
  <si>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</si>
  <si>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</si>
  <si>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</si>
  <si>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</si>
  <si>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</si>
  <si>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</si>
  <si>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</si>
  <si>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</si>
  <si>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</si>
  <si>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</si>
  <si>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</si>
  <si>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</si>
  <si>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</si>
  <si>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</si>
  <si>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</si>
  <si>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</si>
  <si>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</si>
  <si>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</si>
  <si>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</si>
  <si>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</si>
  <si>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</si>
  <si>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</si>
  <si>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</si>
  <si>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</si>
  <si>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</si>
  <si>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</si>
  <si>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</si>
  <si>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</si>
  <si>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</si>
  <si>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</si>
  <si>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</si>
  <si>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</si>
  <si>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</si>
  <si>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</si>
  <si>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</si>
  <si>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</si>
  <si>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</si>
  <si>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</si>
  <si>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</si>
  <si>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</si>
  <si>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</si>
  <si>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</si>
  <si>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</si>
  <si>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</si>
  <si>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</si>
  <si>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</si>
  <si>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</si>
  <si>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</si>
  <si>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</si>
  <si>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</si>
  <si>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</si>
  <si>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</si>
  <si>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</si>
  <si>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</si>
  <si>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</si>
  <si>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</si>
  <si>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</si>
  <si>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</si>
  <si>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</si>
  <si>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</si>
  <si>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</si>
  <si>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</si>
  <si>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</si>
  <si>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</si>
  <si>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</si>
  <si>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</si>
  <si>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</si>
  <si>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</si>
  <si>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</si>
  <si>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</si>
  <si>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</si>
  <si>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</si>
  <si>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</si>
  <si>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</si>
  <si>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</si>
  <si>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</si>
  <si>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</si>
  <si>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</si>
  <si>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</si>
  <si>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</si>
  <si>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</si>
  <si>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</si>
  <si>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</si>
  <si>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</si>
  <si>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</si>
  <si>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</si>
  <si>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</si>
  <si>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</si>
  <si>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</si>
  <si>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</si>
  <si>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</si>
  <si>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</si>
  <si>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</si>
  <si>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</si>
  <si>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</si>
  <si>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</si>
  <si>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</si>
  <si>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</si>
  <si>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</si>
  <si>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</si>
  <si>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</si>
  <si>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</si>
  <si>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</si>
  <si>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</si>
  <si>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</si>
  <si>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</si>
  <si>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</si>
  <si>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</si>
  <si>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</si>
  <si>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</si>
  <si>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</si>
  <si>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</si>
  <si>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</si>
  <si>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</si>
  <si>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</si>
  <si>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</si>
  <si>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</si>
  <si>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</si>
  <si>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</si>
  <si>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</si>
  <si>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</si>
  <si>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</si>
  <si>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</si>
  <si>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</si>
  <si>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</si>
  <si>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</si>
  <si>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</si>
  <si>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</si>
  <si>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</si>
  <si>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</si>
  <si>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</si>
  <si>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</si>
  <si>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</si>
  <si>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</si>
  <si>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</si>
  <si>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</si>
  <si>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</si>
  <si>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</si>
  <si>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</si>
  <si>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</si>
  <si>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</si>
  <si>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</si>
  <si>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</si>
  <si>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</si>
  <si>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</si>
  <si>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</si>
  <si>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</si>
  <si>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</si>
  <si>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</si>
  <si>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</si>
  <si>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</si>
  <si>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</si>
  <si>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</si>
  <si>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</si>
  <si>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</si>
  <si>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</si>
  <si>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</si>
  <si>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</si>
  <si>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</si>
  <si>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</si>
  <si>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</si>
  <si>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</si>
  <si>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</si>
  <si>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</si>
  <si>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</si>
  <si>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</si>
  <si>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</si>
  <si>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</si>
  <si>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</si>
  <si>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</si>
  <si>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</si>
  <si>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</si>
  <si>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</si>
  <si>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</si>
  <si>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</si>
  <si>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</si>
  <si>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</si>
  <si>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</si>
  <si>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</si>
  <si>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</si>
  <si>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</si>
  <si>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</si>
  <si>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</si>
  <si>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</si>
  <si>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</si>
  <si>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</si>
  <si>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</si>
  <si>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</si>
  <si>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</si>
  <si>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</si>
  <si>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</si>
  <si>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</si>
  <si>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</si>
  <si>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</si>
  <si>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</si>
  <si>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</si>
  <si>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</si>
  <si>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</si>
  <si>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</si>
  <si>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</si>
  <si>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</si>
  <si>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</si>
  <si>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</si>
  <si>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</si>
  <si>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</si>
  <si>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</si>
  <si>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</si>
  <si>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</si>
  <si>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</si>
  <si>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</si>
  <si>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</si>
  <si>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</si>
  <si>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</si>
  <si>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</si>
  <si>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</si>
  <si>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</si>
  <si>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</si>
  <si>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</si>
  <si>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</si>
  <si>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</si>
  <si>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</si>
  <si>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</si>
  <si>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</si>
  <si>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</si>
  <si>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</si>
  <si>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</si>
  <si>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</si>
  <si>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</si>
  <si>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</si>
  <si>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</si>
  <si>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</si>
  <si>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</si>
  <si>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</si>
  <si>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</si>
  <si>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</si>
  <si>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</si>
  <si>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</si>
  <si>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</si>
  <si>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</si>
  <si>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</si>
  <si>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</si>
  <si>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</si>
  <si>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</si>
  <si>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</si>
  <si>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</si>
  <si>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</si>
  <si>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</si>
  <si>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</si>
  <si>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</si>
  <si>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</si>
  <si>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</si>
  <si>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</si>
  <si>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</si>
  <si>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</si>
  <si>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</si>
  <si>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</si>
  <si>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</si>
  <si>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</si>
  <si>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</si>
  <si>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</si>
  <si>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</si>
  <si>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</si>
  <si>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</si>
  <si>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</si>
  <si>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</si>
  <si>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</si>
  <si>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</si>
  <si>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</si>
  <si>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</si>
  <si>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</si>
  <si>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</si>
  <si>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</si>
  <si>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</si>
  <si>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</si>
  <si>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</si>
  <si>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</si>
  <si>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</si>
  <si>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</si>
  <si>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</si>
  <si>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</si>
  <si>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</si>
  <si>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</si>
  <si>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</si>
  <si>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</si>
  <si>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</si>
  <si>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</si>
  <si>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</si>
  <si>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</si>
  <si>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</si>
  <si>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</si>
  <si>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</si>
  <si>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</si>
  <si>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</si>
  <si>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</si>
  <si>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</si>
  <si>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</si>
  <si>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</si>
  <si>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</si>
  <si>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</si>
  <si>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</si>
  <si>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</si>
  <si>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</si>
  <si>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</si>
  <si>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</si>
  <si>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</si>
  <si>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</si>
  <si>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</si>
  <si>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</si>
  <si>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</si>
  <si>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</si>
  <si>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</si>
  <si>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</si>
  <si>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</si>
  <si>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</si>
  <si>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</si>
  <si>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</si>
  <si>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</si>
  <si>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</si>
  <si>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</si>
  <si>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</si>
  <si>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</si>
  <si>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</si>
  <si>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</si>
  <si>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</si>
  <si>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</si>
  <si>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</si>
  <si>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</si>
  <si>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</si>
  <si>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</si>
  <si>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</si>
  <si>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</si>
  <si>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</si>
  <si>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</si>
  <si>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</si>
  <si>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</si>
  <si>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</si>
  <si>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</si>
  <si>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</si>
  <si>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</si>
  <si>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</si>
  <si>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</si>
  <si>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</si>
  <si>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</si>
  <si>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</si>
  <si>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</si>
  <si>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</si>
  <si>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</si>
  <si>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</si>
  <si>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</si>
  <si>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</si>
  <si>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</si>
  <si>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</si>
  <si>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</si>
  <si>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</si>
  <si>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</si>
  <si>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</si>
  <si>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</si>
  <si>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</si>
  <si>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</si>
  <si>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</si>
  <si>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</si>
  <si>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</si>
  <si>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</si>
  <si>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</si>
  <si>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</si>
  <si>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</si>
  <si>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</si>
  <si>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</si>
  <si>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</si>
  <si>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</si>
  <si>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</si>
  <si>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</si>
  <si>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</si>
  <si>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</si>
  <si>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</si>
  <si>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</si>
  <si>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</si>
  <si>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</si>
  <si>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</si>
  <si>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</si>
  <si>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</si>
  <si>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</si>
  <si>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</si>
  <si>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</si>
  <si>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</si>
  <si>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</si>
  <si>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</si>
  <si>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</si>
  <si>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</si>
  <si>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</si>
  <si>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</si>
  <si>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</si>
  <si>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</si>
  <si>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</si>
  <si>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</si>
  <si>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</si>
  <si>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</si>
  <si>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</si>
  <si>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</si>
  <si>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</si>
  <si>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</si>
  <si>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</si>
  <si>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</si>
  <si>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</si>
  <si>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</si>
  <si>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</si>
  <si>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</si>
  <si>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</si>
  <si>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</si>
  <si>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</si>
  <si>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</si>
  <si>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</si>
  <si>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</si>
  <si>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</si>
  <si>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</si>
  <si>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</si>
  <si>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</si>
  <si>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</si>
  <si>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</si>
  <si>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</si>
  <si>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</si>
  <si>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</si>
  <si>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</si>
  <si>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</si>
  <si>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</si>
  <si>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</si>
  <si>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</si>
  <si>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</si>
  <si>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</si>
  <si>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</si>
  <si>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</si>
  <si>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</si>
  <si>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</si>
  <si>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</si>
  <si>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</si>
  <si>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</si>
  <si>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</si>
  <si>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</si>
  <si>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</si>
  <si>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</si>
  <si>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</si>
  <si>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</si>
  <si>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</si>
  <si>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</si>
  <si>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</si>
  <si>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</si>
  <si>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</si>
  <si>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</si>
  <si>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</si>
  <si>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</si>
  <si>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</si>
  <si>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</si>
  <si>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</si>
  <si>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</si>
  <si>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</si>
  <si>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</si>
  <si>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</si>
  <si>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</si>
  <si>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</si>
  <si>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</si>
  <si>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</si>
  <si>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</si>
  <si>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</si>
  <si>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</si>
  <si>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</si>
  <si>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</si>
  <si>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</si>
  <si>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</si>
  <si>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</si>
  <si>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</si>
  <si>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</si>
  <si>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</si>
  <si>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</si>
  <si>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</si>
  <si>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</si>
  <si>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</si>
  <si>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</si>
  <si>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</si>
  <si>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</si>
  <si>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</si>
  <si>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</si>
  <si>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</si>
  <si>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</si>
  <si>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</si>
  <si>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</si>
  <si>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</si>
  <si>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</si>
  <si>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</si>
  <si>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</si>
  <si>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</si>
  <si>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</si>
  <si>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</si>
  <si>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</si>
  <si>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</si>
  <si>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</si>
  <si>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</si>
  <si>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</si>
  <si>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</si>
  <si>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</si>
  <si>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</si>
  <si>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</si>
  <si>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</si>
  <si>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</si>
  <si>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</si>
  <si>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</si>
  <si>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</si>
  <si>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</si>
  <si>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</si>
  <si>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</si>
  <si>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</si>
  <si>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</si>
  <si>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</si>
  <si>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</si>
  <si>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</si>
  <si>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</si>
  <si>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</si>
  <si>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</si>
  <si>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</si>
  <si>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</si>
  <si>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</si>
  <si>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</si>
  <si>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</si>
  <si>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</si>
  <si>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</si>
  <si>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</si>
  <si>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</si>
  <si>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</si>
  <si>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</si>
  <si>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</si>
  <si>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</si>
  <si>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</si>
  <si>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</si>
  <si>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</si>
  <si>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</si>
  <si>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</si>
  <si>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</si>
  <si>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</si>
  <si>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</si>
  <si>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</si>
  <si>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</si>
  <si>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</si>
  <si>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</si>
  <si>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</si>
  <si>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</si>
  <si>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</si>
  <si>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</si>
  <si>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</si>
  <si>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</si>
  <si>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</si>
  <si>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</si>
  <si>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</si>
  <si>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</si>
  <si>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</si>
  <si>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</si>
  <si>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</si>
  <si>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</si>
  <si>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</si>
  <si>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</si>
  <si>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</si>
  <si>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</si>
  <si>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</si>
  <si>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</si>
  <si>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</si>
  <si>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</si>
  <si>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</si>
  <si>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</si>
  <si>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</si>
  <si>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</si>
  <si>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</si>
  <si>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</si>
  <si>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</si>
  <si>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</si>
  <si>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</si>
  <si>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</si>
  <si>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</si>
  <si>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</si>
  <si>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</si>
  <si>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</si>
  <si>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</si>
  <si>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</si>
  <si>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</si>
  <si>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</si>
  <si>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</si>
  <si>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</si>
  <si>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</si>
  <si>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</si>
  <si>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</si>
  <si>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</si>
  <si>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</si>
  <si>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</si>
  <si>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</si>
  <si>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</si>
  <si>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</si>
  <si>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</si>
  <si>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</si>
  <si>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</si>
  <si>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</si>
  <si>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</si>
  <si>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</si>
  <si>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</si>
  <si>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</si>
  <si>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</si>
  <si>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</si>
  <si>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</si>
  <si>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</si>
  <si>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</si>
  <si>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</si>
  <si>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</si>
  <si>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</si>
  <si>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</si>
  <si>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</si>
  <si>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</si>
  <si>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</si>
  <si>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</si>
  <si>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</si>
  <si>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</si>
  <si>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</si>
  <si>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</si>
  <si>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</si>
  <si>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</si>
  <si>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</si>
  <si>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</si>
  <si>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</si>
  <si>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</si>
  <si>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</si>
  <si>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</si>
  <si>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</si>
  <si>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</si>
  <si>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</si>
  <si>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</si>
  <si>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</si>
  <si>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</si>
  <si>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</si>
  <si>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</si>
  <si>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</si>
  <si>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</si>
  <si>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</si>
  <si>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</si>
  <si>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</si>
  <si>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</si>
  <si>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</si>
  <si>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</si>
  <si>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</si>
  <si>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</si>
  <si>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</si>
  <si>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</si>
  <si>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</si>
  <si>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</si>
  <si>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</si>
  <si>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</si>
  <si>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</si>
  <si>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</si>
  <si>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</si>
  <si>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</si>
  <si>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</si>
  <si>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</si>
  <si>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</si>
  <si>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</si>
  <si>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</si>
  <si>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</si>
  <si>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</si>
  <si>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</si>
  <si>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</si>
  <si>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</si>
  <si>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</si>
  <si>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</si>
  <si>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</si>
  <si>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</si>
  <si>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</si>
  <si>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</si>
  <si>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</si>
  <si>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</si>
  <si>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</si>
  <si>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</si>
  <si>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</si>
  <si>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</si>
  <si>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</si>
  <si>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</si>
  <si>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</si>
  <si>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</si>
  <si>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</si>
  <si>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</si>
  <si>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</si>
  <si>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</si>
  <si>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</si>
  <si>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</si>
  <si>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</si>
  <si>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</si>
  <si>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</si>
  <si>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</si>
  <si>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</si>
  <si>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</si>
  <si>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</si>
  <si>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</si>
  <si>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</si>
  <si>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</si>
  <si>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</si>
  <si>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</si>
  <si>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</si>
  <si>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</si>
  <si>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</si>
  <si>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</si>
  <si>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</si>
  <si>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</si>
  <si>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</si>
  <si>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</si>
  <si>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</si>
  <si>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</si>
  <si>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</si>
  <si>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</si>
  <si>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</si>
  <si>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</si>
  <si>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</si>
  <si>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</si>
  <si>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</si>
  <si>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</si>
  <si>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</si>
  <si>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</si>
  <si>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</si>
  <si>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</si>
  <si>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</si>
  <si>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</si>
  <si>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</si>
  <si>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</si>
  <si>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</si>
  <si>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</si>
  <si>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</si>
  <si>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</si>
  <si>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</si>
  <si>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</si>
  <si>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</si>
  <si>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</si>
  <si>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</si>
  <si>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</si>
  <si>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</si>
  <si>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</si>
  <si>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</si>
  <si>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</si>
  <si>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</si>
  <si>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</si>
  <si>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</si>
  <si>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</si>
  <si>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</si>
  <si>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</si>
  <si>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</si>
  <si>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</si>
  <si>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</si>
  <si>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</si>
  <si>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</si>
  <si>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</si>
  <si>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</si>
  <si>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</si>
  <si>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</si>
  <si>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</si>
  <si>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</si>
  <si>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</si>
  <si>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</si>
  <si>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</si>
  <si>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</si>
  <si>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</si>
  <si>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</si>
  <si>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</si>
  <si>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</si>
  <si>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</si>
  <si>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</si>
  <si>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</si>
  <si>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</si>
  <si>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</si>
  <si>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</si>
  <si>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</si>
  <si>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</si>
  <si>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</si>
  <si>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</si>
  <si>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</si>
  <si>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</si>
  <si>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</si>
  <si>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</si>
  <si>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</si>
  <si>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</si>
  <si>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</si>
  <si>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</si>
  <si>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</si>
  <si>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</si>
  <si>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</si>
  <si>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</si>
  <si>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</si>
  <si>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</si>
  <si>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</si>
  <si>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</si>
  <si>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</si>
  <si>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</si>
  <si>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</si>
  <si>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</si>
  <si>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</si>
  <si>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</si>
  <si>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</si>
  <si>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</si>
  <si>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</si>
  <si>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</si>
  <si>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</si>
  <si>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</si>
  <si>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</si>
  <si>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</si>
  <si>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</si>
  <si>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</si>
  <si>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</si>
  <si>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</si>
  <si>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</si>
  <si>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</si>
  <si>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</si>
  <si>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</si>
  <si>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</si>
  <si>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</si>
  <si>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</si>
  <si>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</si>
  <si>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</si>
  <si>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</si>
  <si>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</si>
  <si>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</si>
  <si>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</si>
  <si>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</si>
  <si>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</si>
  <si>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</si>
  <si>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</si>
  <si>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</si>
  <si>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</si>
  <si>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</si>
  <si>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</si>
  <si>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</si>
  <si>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</si>
  <si>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</si>
  <si>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</si>
  <si>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</si>
  <si>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</si>
  <si>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</si>
  <si>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</si>
  <si>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</si>
  <si>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</si>
  <si>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</si>
  <si>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</si>
  <si>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</si>
  <si>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</si>
  <si>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</si>
  <si>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</si>
  <si>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</si>
  <si>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</si>
  <si>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</si>
  <si>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</si>
  <si>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</si>
  <si>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</si>
  <si>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</si>
  <si>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</si>
  <si>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</si>
  <si>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</si>
  <si>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</si>
  <si>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</si>
  <si>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</si>
  <si>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</si>
  <si>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</si>
  <si>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</si>
  <si>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</si>
  <si>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</si>
  <si>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</si>
  <si>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</si>
  <si>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</si>
  <si>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</si>
  <si>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</si>
  <si>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</si>
  <si>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</si>
  <si>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</si>
  <si>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</si>
  <si>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</si>
  <si>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</si>
  <si>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</si>
  <si>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</si>
  <si>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</si>
  <si>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</si>
  <si>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</si>
  <si>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</si>
  <si>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</si>
  <si>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</si>
  <si>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</si>
  <si>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</si>
  <si>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</si>
  <si>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</si>
  <si>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</si>
  <si>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</si>
  <si>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</si>
  <si>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</si>
  <si>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</si>
  <si>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</si>
  <si>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</si>
  <si>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</si>
  <si>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</si>
  <si>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</si>
  <si>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</si>
  <si>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</si>
  <si>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</si>
  <si>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</si>
  <si>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</si>
  <si>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</si>
  <si>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</si>
  <si>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</si>
  <si>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</si>
  <si>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</si>
  <si>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</si>
  <si>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</si>
  <si>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</si>
  <si>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</si>
  <si>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</si>
  <si>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</si>
  <si>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</si>
  <si>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</si>
  <si>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</si>
  <si>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</si>
  <si>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</si>
  <si>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</si>
  <si>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</si>
  <si>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</si>
  <si>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</si>
  <si>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</si>
  <si>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</si>
  <si>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</si>
  <si>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</si>
  <si>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</si>
  <si>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</si>
  <si>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</si>
  <si>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</si>
  <si>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</si>
  <si>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</si>
  <si>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</si>
  <si>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</si>
  <si>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</si>
  <si>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</si>
  <si>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</si>
  <si>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</si>
  <si>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</si>
  <si>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</si>
  <si>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</si>
  <si>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</si>
  <si>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</si>
  <si>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</si>
  <si>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</si>
  <si>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</si>
  <si>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</si>
  <si>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</si>
  <si>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</si>
  <si>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</si>
  <si>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</si>
  <si>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</si>
  <si>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</si>
  <si>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</si>
  <si>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</si>
  <si>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</si>
  <si>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</si>
  <si>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</si>
  <si>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</si>
  <si>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</si>
  <si>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</si>
  <si>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</si>
  <si>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</si>
  <si>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</si>
  <si>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</si>
  <si>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</si>
  <si>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</si>
  <si>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</si>
  <si>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</si>
  <si>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</si>
  <si>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</si>
  <si>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</si>
  <si>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</si>
  <si>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</si>
  <si>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</si>
  <si>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</si>
  <si>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</si>
  <si>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</si>
  <si>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</si>
  <si>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</si>
  <si>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</si>
  <si>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</si>
  <si>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</si>
  <si>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</si>
  <si>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</si>
  <si>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</si>
  <si>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</si>
  <si>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</si>
  <si>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</si>
  <si>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</si>
  <si>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</si>
  <si>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</si>
  <si>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</si>
  <si>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</si>
  <si>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</si>
  <si>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</si>
  <si>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</si>
  <si>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</si>
  <si>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</si>
  <si>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</si>
  <si>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</si>
  <si>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</si>
  <si>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</si>
  <si>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</si>
  <si>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</si>
  <si>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</si>
  <si>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</si>
  <si>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</si>
  <si>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</si>
  <si>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</si>
  <si>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</si>
  <si>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</si>
  <si>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</si>
  <si>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</si>
  <si>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</si>
  <si>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</si>
  <si>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</si>
  <si>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</si>
  <si>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</si>
  <si>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</si>
  <si>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</si>
  <si>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</si>
  <si>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</si>
  <si>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</si>
  <si>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</si>
  <si>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</si>
  <si>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</si>
  <si>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</si>
  <si>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</si>
  <si>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</si>
  <si>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</si>
  <si>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</si>
  <si>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</si>
  <si>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</si>
  <si>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</si>
  <si>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</si>
  <si>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</si>
  <si>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</si>
  <si>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</si>
  <si>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</si>
  <si>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</si>
  <si>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</si>
  <si>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</si>
  <si>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</si>
  <si>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</si>
  <si>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</si>
  <si>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</si>
  <si>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</si>
  <si>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</si>
  <si>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</si>
  <si>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</si>
  <si>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</si>
  <si>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</si>
  <si>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</si>
  <si>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</si>
  <si>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</si>
  <si>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</si>
  <si>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</si>
  <si>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</si>
  <si>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</si>
  <si>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</si>
  <si>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</si>
  <si>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</si>
  <si>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</si>
  <si>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</si>
  <si>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</si>
  <si>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</si>
  <si>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</si>
  <si>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</si>
  <si>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</si>
  <si>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</si>
  <si>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</si>
  <si>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</si>
  <si>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</si>
  <si>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</si>
  <si>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</si>
  <si>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</si>
  <si>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</si>
  <si>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</si>
  <si>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</si>
  <si>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</si>
  <si>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</si>
  <si>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</si>
  <si>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</si>
  <si>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</si>
  <si>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</si>
  <si>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</si>
  <si>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</si>
  <si>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</si>
  <si>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</si>
  <si>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</si>
  <si>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</si>
  <si>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</si>
  <si>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</si>
  <si>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</si>
  <si>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</si>
  <si>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</si>
  <si>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</si>
  <si>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</si>
  <si>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</si>
  <si>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</si>
  <si>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</si>
  <si>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</si>
  <si>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</si>
  <si>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</si>
  <si>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</si>
  <si>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</si>
  <si>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</si>
  <si>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</si>
  <si>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</si>
  <si>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</si>
  <si>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</si>
  <si>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</si>
  <si>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</si>
  <si>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</si>
  <si>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</si>
  <si>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</si>
  <si>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</si>
  <si>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</si>
  <si>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</si>
  <si>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</si>
  <si>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</si>
  <si>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</si>
  <si>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</si>
  <si>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</si>
  <si>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</si>
  <si>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</si>
  <si>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</si>
  <si>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</si>
  <si>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</si>
  <si>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</si>
  <si>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</si>
  <si>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</si>
  <si>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</si>
  <si>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</si>
  <si>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</si>
  <si>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</si>
  <si>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</si>
  <si>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</si>
  <si>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</si>
  <si>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</si>
  <si>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</si>
  <si>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</si>
  <si>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</si>
  <si>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</si>
  <si>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</si>
  <si>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</si>
  <si>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</si>
  <si>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</si>
  <si>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</si>
  <si>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</si>
  <si>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</si>
  <si>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</si>
  <si>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</si>
  <si>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</si>
  <si>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</si>
  <si>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</si>
  <si>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</si>
  <si>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</si>
  <si>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</si>
  <si>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</si>
  <si>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</si>
  <si>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</si>
  <si>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</si>
  <si>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</si>
  <si>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</si>
  <si>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</si>
  <si>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</si>
  <si>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</si>
  <si>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</si>
  <si>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</si>
  <si>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</si>
  <si>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</si>
  <si>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</si>
  <si>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</si>
  <si>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</si>
  <si>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</si>
  <si>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</si>
  <si>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</si>
  <si>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</si>
  <si>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</si>
  <si>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</si>
  <si>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</si>
  <si>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</si>
  <si>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</si>
  <si>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</si>
  <si>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</si>
  <si>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</si>
  <si>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</si>
  <si>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</si>
  <si>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</si>
  <si>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</si>
  <si>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</si>
  <si>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</si>
  <si>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</si>
  <si>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</si>
  <si>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</si>
  <si>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</si>
  <si>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</si>
  <si>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</si>
  <si>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</si>
  <si>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</si>
  <si>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</si>
  <si>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</si>
  <si>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</si>
  <si>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</si>
  <si>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</si>
  <si>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</si>
  <si>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</si>
  <si>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</si>
  <si>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</si>
  <si>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</si>
  <si>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</si>
  <si>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</si>
  <si>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</si>
  <si>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</si>
  <si>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</si>
  <si>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</si>
  <si>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</si>
  <si>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</si>
  <si>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</si>
  <si>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</si>
  <si>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</si>
  <si>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</si>
  <si>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</si>
  <si>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</si>
  <si>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</si>
  <si>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</si>
  <si>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</si>
  <si>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</si>
  <si>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</si>
  <si>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</si>
  <si>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</si>
  <si>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</si>
  <si>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</si>
  <si>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</si>
  <si>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</si>
  <si>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</si>
  <si>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</si>
  <si>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</si>
  <si>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</si>
  <si>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</si>
  <si>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</si>
  <si>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</si>
  <si>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</si>
  <si>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</si>
  <si>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</si>
  <si>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</si>
  <si>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</si>
  <si>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</si>
  <si>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</si>
  <si>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</si>
  <si>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</si>
  <si>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</si>
  <si>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</si>
  <si>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</si>
  <si>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</si>
  <si>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</si>
  <si>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</si>
  <si>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</si>
  <si>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</si>
  <si>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</si>
  <si>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</si>
  <si>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</si>
  <si>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</si>
  <si>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</si>
  <si>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</si>
  <si>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</si>
  <si>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</si>
  <si>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</si>
  <si>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</si>
  <si>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</si>
  <si>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</si>
  <si>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</si>
  <si>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</si>
  <si>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</si>
  <si>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</si>
  <si>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</si>
  <si>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</si>
  <si>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</si>
  <si>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</si>
  <si>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</si>
  <si>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</si>
  <si>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</si>
  <si>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</si>
  <si>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</si>
  <si>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</si>
  <si>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</si>
  <si>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</si>
  <si>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</si>
  <si>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</si>
  <si>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</si>
  <si>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</si>
  <si>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</si>
  <si>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</si>
  <si>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</si>
  <si>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</si>
  <si>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</si>
  <si>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</si>
  <si>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</si>
  <si>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</si>
  <si>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</si>
  <si>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</si>
  <si>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</si>
  <si>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</si>
  <si>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</si>
  <si>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</si>
  <si>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</si>
  <si>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</si>
  <si>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</si>
  <si>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</si>
  <si>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</si>
  <si>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</si>
  <si>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</si>
  <si>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</si>
  <si>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</si>
  <si>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</si>
  <si>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</si>
  <si>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</si>
  <si>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</si>
  <si>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</si>
  <si>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</si>
  <si>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</si>
  <si>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</si>
  <si>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</si>
  <si>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</si>
  <si>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</si>
  <si>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</si>
  <si>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</si>
  <si>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</si>
  <si>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</si>
  <si>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</si>
  <si>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</si>
  <si>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</si>
  <si>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</si>
  <si>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</si>
  <si>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</si>
  <si>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</si>
  <si>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</si>
  <si>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</si>
  <si>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</si>
  <si>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</si>
  <si>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</si>
  <si>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</si>
  <si>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</si>
  <si>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</si>
  <si>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</si>
  <si>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</si>
  <si>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</si>
  <si>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</si>
  <si>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</si>
  <si>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</si>
  <si>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</si>
  <si>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</si>
  <si>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</si>
  <si>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</si>
  <si>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</si>
  <si>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</si>
  <si>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</si>
  <si>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</si>
  <si>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</si>
  <si>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</si>
  <si>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</si>
  <si>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</si>
  <si>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</si>
  <si>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</si>
  <si>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</si>
  <si>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</si>
  <si>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</si>
  <si>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</si>
  <si>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</si>
  <si>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</si>
  <si>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</si>
  <si>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</si>
  <si>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</si>
  <si>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</si>
  <si>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</si>
  <si>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</si>
  <si>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</si>
  <si>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</si>
  <si>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</si>
  <si>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</si>
  <si>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</si>
  <si>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</si>
  <si>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</si>
  <si>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</si>
  <si>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</si>
  <si>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</si>
  <si>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</si>
  <si>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</si>
  <si>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</si>
  <si>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</si>
  <si>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</si>
  <si>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</si>
  <si>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</si>
  <si>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</si>
  <si>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</si>
  <si>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</si>
  <si>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</si>
  <si>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</si>
  <si>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</si>
  <si>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</si>
  <si>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</si>
  <si>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</si>
  <si>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</si>
  <si>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</si>
  <si>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</si>
  <si>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</si>
  <si>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</si>
  <si>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</si>
  <si>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</si>
  <si>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</si>
  <si>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</si>
  <si>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</si>
  <si>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</si>
  <si>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</si>
  <si>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</si>
  <si>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</si>
  <si>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</si>
  <si>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</si>
  <si>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</si>
  <si>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</si>
  <si>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</si>
  <si>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</si>
  <si>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</si>
  <si>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</si>
  <si>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</si>
  <si>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</si>
  <si>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</si>
  <si>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</si>
  <si>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</si>
  <si>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</si>
  <si>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</si>
  <si>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</si>
  <si>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</si>
  <si>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</si>
  <si>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</si>
  <si>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</si>
  <si>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</si>
  <si>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</si>
  <si>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</si>
  <si>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</si>
  <si>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</si>
  <si>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</si>
  <si>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</si>
  <si>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</si>
  <si>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</si>
  <si>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</si>
  <si>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</si>
  <si>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</si>
  <si>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</si>
  <si>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</si>
  <si>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</si>
  <si>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</si>
  <si>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</si>
  <si>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</si>
  <si>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</si>
  <si>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</si>
  <si>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</si>
  <si>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</si>
  <si>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</si>
  <si>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</si>
  <si>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</si>
  <si>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</si>
  <si>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</si>
  <si>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</si>
  <si>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</si>
  <si>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</si>
  <si>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</si>
  <si>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</si>
  <si>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</si>
  <si>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</si>
  <si>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</si>
  <si>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</si>
  <si>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</si>
  <si>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</si>
  <si>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</si>
  <si>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</si>
  <si>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</si>
  <si>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</si>
  <si>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</si>
  <si>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</si>
  <si>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</si>
  <si>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</si>
  <si>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</si>
  <si>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</si>
  <si>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</si>
  <si>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</si>
  <si>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</si>
  <si>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</si>
  <si>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</si>
  <si>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</si>
  <si>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</si>
  <si>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</si>
  <si>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</si>
  <si>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</si>
  <si>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</si>
  <si>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</si>
  <si>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</si>
  <si>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</si>
  <si>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</si>
  <si>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</si>
  <si>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</si>
  <si>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</si>
  <si>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</si>
  <si>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</si>
  <si>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</si>
  <si>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</si>
  <si>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</si>
  <si>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</si>
  <si>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</si>
  <si>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</si>
  <si>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</si>
  <si>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</si>
  <si>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</si>
  <si>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</si>
  <si>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</si>
  <si>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</si>
  <si>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</si>
  <si>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</si>
  <si>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</si>
  <si>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</si>
  <si>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</si>
  <si>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</si>
  <si>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</si>
  <si>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</si>
  <si>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</si>
  <si>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</si>
  <si>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</si>
  <si>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</si>
  <si>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</si>
  <si>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</si>
  <si>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</si>
  <si>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</si>
  <si>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</si>
  <si>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</si>
  <si>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</si>
  <si>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</si>
  <si>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</si>
  <si>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</si>
  <si>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</si>
  <si>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</si>
  <si>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</si>
  <si>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</si>
  <si>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</si>
  <si>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</si>
  <si>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</si>
  <si>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</si>
  <si>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</si>
  <si>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</si>
  <si>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</si>
  <si>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</si>
  <si>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</si>
  <si>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</si>
  <si>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</si>
  <si>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</si>
  <si>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</si>
  <si>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</si>
  <si>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</si>
  <si>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</si>
  <si>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</si>
  <si>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</si>
  <si>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</si>
  <si>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</si>
  <si>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</si>
  <si>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</si>
  <si>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</si>
  <si>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</si>
  <si>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</si>
  <si>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</si>
  <si>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</si>
  <si>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</si>
  <si>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</si>
  <si>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</si>
  <si>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</si>
  <si>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</si>
  <si>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</si>
  <si>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</si>
  <si>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</si>
  <si>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</si>
  <si>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</si>
  <si>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</si>
  <si>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</si>
  <si>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</si>
  <si>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</si>
  <si>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</si>
  <si>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</si>
  <si>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</si>
  <si>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</si>
  <si>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</si>
  <si>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</si>
  <si>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</si>
  <si>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</si>
  <si>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</si>
  <si>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</si>
  <si>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</si>
  <si>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</si>
  <si>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</si>
  <si>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</si>
  <si>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</si>
  <si>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</si>
  <si>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</si>
  <si>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</si>
  <si>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</si>
  <si>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</si>
  <si>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</si>
  <si>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</si>
  <si>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</si>
  <si>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</si>
  <si>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</si>
  <si>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</si>
  <si>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</si>
  <si>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</si>
  <si>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</si>
  <si>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</si>
  <si>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</si>
  <si>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</si>
  <si>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</si>
  <si>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</si>
  <si>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</si>
  <si>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</si>
  <si>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</si>
  <si>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</si>
  <si>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</si>
  <si>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</si>
  <si>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</si>
  <si>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</si>
  <si>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</si>
  <si>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</si>
  <si>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</si>
  <si>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</si>
  <si>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</si>
  <si>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</si>
  <si>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</si>
  <si>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</si>
  <si>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</si>
  <si>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</si>
  <si>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</si>
  <si>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</si>
  <si>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</si>
  <si>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</si>
  <si>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</si>
  <si>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</si>
  <si>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</si>
  <si>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</si>
  <si>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</si>
  <si>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</si>
  <si>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</si>
  <si>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</si>
  <si>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</si>
  <si>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</si>
  <si>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</si>
  <si>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</si>
  <si>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</si>
  <si>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</si>
  <si>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</si>
  <si>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</si>
  <si>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</si>
  <si>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</si>
  <si>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</si>
  <si>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</si>
  <si>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</si>
  <si>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</si>
  <si>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</si>
  <si>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</si>
  <si>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</si>
  <si>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</si>
  <si>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</si>
  <si>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</si>
  <si>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</si>
  <si>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</si>
  <si>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</si>
  <si>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</si>
  <si>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</si>
  <si>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</si>
  <si>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</si>
  <si>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</si>
  <si>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</si>
  <si>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</si>
  <si>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</si>
  <si>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</si>
  <si>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</si>
  <si>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</si>
  <si>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</si>
  <si>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</si>
  <si>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</si>
  <si>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</si>
  <si>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</si>
  <si>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</si>
  <si>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</si>
  <si>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</si>
  <si>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</si>
  <si>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</si>
  <si>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</si>
  <si>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</si>
  <si>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</si>
  <si>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</si>
  <si>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</si>
  <si>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</si>
  <si>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</si>
  <si>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</si>
  <si>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</si>
  <si>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</si>
  <si>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</si>
  <si>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</si>
  <si>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</si>
  <si>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</si>
  <si>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</si>
  <si>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</si>
  <si>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</si>
  <si>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</si>
  <si>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</si>
  <si>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</si>
  <si>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</si>
  <si>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</si>
  <si>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</si>
  <si>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</si>
  <si>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</si>
  <si>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</si>
  <si>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</si>
  <si>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</si>
  <si>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</si>
  <si>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</si>
  <si>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</si>
  <si>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</si>
  <si>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</si>
  <si>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</si>
  <si>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</si>
  <si>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</si>
  <si>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</si>
  <si>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</si>
  <si>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</si>
  <si>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</si>
  <si>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</si>
  <si>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</si>
  <si>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</si>
  <si>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</si>
  <si>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</si>
  <si>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</si>
  <si>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</si>
  <si>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</si>
  <si>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</si>
  <si>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</si>
  <si>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</si>
  <si>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</si>
  <si>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</si>
  <si>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</si>
  <si>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</si>
  <si>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</si>
  <si>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</si>
  <si>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</si>
  <si>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</si>
  <si>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</si>
  <si>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</si>
  <si>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</si>
  <si>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</si>
  <si>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</si>
  <si>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</si>
  <si>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</si>
  <si>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</si>
  <si>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</si>
  <si>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</si>
  <si>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</si>
  <si>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</si>
  <si>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</si>
  <si>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</si>
  <si>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</si>
  <si>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</si>
  <si>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</si>
  <si>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</si>
  <si>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</si>
  <si>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</si>
  <si>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</si>
  <si>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</si>
  <si>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</si>
  <si>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</si>
  <si>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</si>
  <si>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</si>
  <si>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</si>
  <si>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</si>
  <si>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</si>
  <si>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</si>
  <si>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</si>
  <si>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</si>
  <si>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</si>
  <si>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</si>
  <si>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</si>
  <si>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</si>
  <si>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</si>
  <si>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</si>
  <si>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</si>
  <si>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</si>
  <si>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</si>
  <si>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</si>
  <si>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</si>
  <si>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</si>
  <si>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</si>
  <si>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</si>
  <si>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</si>
  <si>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</si>
  <si>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</si>
  <si>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</si>
  <si>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</si>
  <si>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</si>
  <si>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</si>
  <si>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</si>
  <si>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</si>
  <si>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</si>
  <si>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</si>
  <si>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</si>
  <si>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</si>
  <si>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</si>
  <si>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</si>
  <si>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</si>
  <si>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</si>
  <si>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</si>
  <si>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</si>
  <si>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</si>
  <si>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</si>
  <si>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</si>
  <si>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</si>
  <si>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</si>
  <si>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</si>
  <si>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</si>
  <si>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</si>
  <si>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</si>
  <si>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</si>
  <si>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</si>
  <si>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</si>
  <si>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</si>
  <si>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</si>
  <si>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</si>
  <si>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</si>
  <si>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</si>
  <si>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</si>
  <si>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</si>
  <si>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</si>
  <si>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</si>
  <si>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</si>
  <si>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</si>
  <si>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</si>
  <si>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</si>
  <si>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</si>
  <si>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</si>
  <si>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</si>
  <si>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</si>
  <si>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</si>
  <si>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</si>
  <si>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</si>
  <si>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</si>
  <si>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</si>
  <si>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</si>
  <si>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</si>
  <si>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</si>
  <si>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</si>
  <si>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</si>
  <si>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</si>
  <si>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</si>
  <si>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</si>
  <si>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</si>
  <si>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</si>
  <si>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</si>
  <si>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</si>
  <si>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</si>
  <si>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</si>
  <si>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</si>
  <si>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</si>
  <si>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</si>
  <si>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</si>
  <si>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</si>
  <si>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</si>
  <si>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</si>
  <si>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</si>
  <si>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</si>
  <si>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</si>
  <si>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</si>
  <si>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</si>
  <si>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</si>
  <si>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</si>
  <si>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</si>
  <si>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</si>
  <si>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</si>
  <si>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</si>
  <si>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</si>
  <si>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</si>
  <si>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</si>
  <si>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</si>
  <si>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</si>
  <si>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</si>
  <si>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</si>
  <si>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</si>
  <si>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</si>
  <si>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</si>
  <si>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</si>
  <si>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</si>
  <si>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</si>
  <si>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</si>
  <si>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</si>
  <si>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</si>
  <si>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</si>
  <si>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</si>
  <si>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</si>
  <si>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</si>
  <si>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</si>
  <si>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</si>
  <si>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</si>
  <si>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</si>
  <si>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</si>
  <si>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</si>
  <si>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</si>
  <si>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</si>
  <si>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</si>
  <si>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</si>
  <si>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</si>
  <si>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</si>
  <si>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</si>
  <si>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</si>
  <si>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</si>
  <si>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</si>
  <si>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</si>
  <si>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</si>
  <si>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</si>
  <si>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</si>
  <si>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</si>
  <si>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</si>
  <si>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</si>
  <si>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</si>
  <si>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</si>
  <si>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</si>
  <si>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</si>
  <si>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</si>
  <si>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</si>
  <si>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</si>
  <si>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</si>
  <si>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</si>
  <si>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</si>
  <si>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</si>
  <si>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</si>
  <si>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</si>
  <si>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</si>
  <si>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</si>
  <si>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</si>
  <si>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</si>
  <si>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</si>
  <si>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</si>
  <si>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</si>
  <si>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</si>
  <si>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</si>
  <si>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</si>
  <si>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</si>
  <si>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</si>
  <si>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</si>
  <si>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</si>
  <si>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</si>
  <si>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</si>
  <si>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</si>
  <si>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</si>
  <si>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</si>
  <si>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</si>
  <si>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</si>
  <si>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</si>
  <si>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</si>
  <si>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</si>
  <si>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</si>
  <si>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</si>
  <si>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</si>
  <si>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</si>
  <si>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</si>
  <si>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</si>
  <si>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</si>
  <si>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</si>
  <si>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</si>
  <si>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</si>
  <si>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</si>
  <si>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</si>
  <si>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</si>
  <si>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</si>
  <si>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</si>
  <si>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</si>
  <si>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</si>
  <si>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</si>
  <si>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</si>
  <si>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</si>
  <si>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</si>
  <si>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</si>
  <si>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</si>
  <si>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</si>
  <si>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</si>
  <si>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</si>
  <si>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</si>
  <si>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</si>
  <si>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</si>
  <si>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</si>
  <si>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</si>
  <si>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</si>
  <si>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</si>
  <si>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</si>
  <si>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</si>
  <si>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</si>
  <si>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</si>
  <si>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</si>
  <si>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</si>
  <si>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</si>
  <si>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</si>
  <si>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</si>
  <si>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</si>
  <si>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</si>
  <si>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</si>
  <si>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</si>
  <si>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</si>
  <si>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</si>
  <si>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</si>
  <si>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</si>
  <si>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</si>
  <si>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</si>
  <si>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</si>
  <si>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</si>
  <si>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</si>
  <si>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</si>
  <si>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</si>
  <si>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</si>
  <si>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</si>
  <si>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</si>
  <si>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</si>
  <si>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</si>
  <si>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</si>
  <si>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</si>
  <si>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</si>
  <si>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</si>
  <si>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</si>
  <si>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</si>
  <si>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</si>
  <si>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</si>
  <si>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</si>
  <si>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</si>
  <si>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</si>
  <si>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</si>
  <si>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</si>
  <si>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</si>
  <si>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</si>
  <si>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</si>
  <si>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</si>
  <si>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</si>
  <si>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</si>
  <si>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</si>
  <si>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</si>
  <si>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</si>
  <si>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</si>
  <si>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</si>
  <si>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</si>
  <si>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</si>
  <si>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</si>
  <si>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</si>
  <si>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</si>
  <si>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</si>
  <si>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</si>
  <si>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</si>
  <si>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</si>
  <si>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</si>
  <si>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</si>
  <si>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</si>
  <si>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</si>
  <si>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</si>
  <si>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</si>
  <si>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</si>
  <si>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</si>
  <si>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</si>
  <si>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</si>
  <si>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</si>
  <si>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</si>
  <si>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</si>
  <si>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</si>
  <si>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</si>
  <si>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</si>
  <si>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</si>
  <si>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</si>
  <si>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</si>
  <si>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</si>
  <si>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</si>
  <si>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</si>
  <si>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</si>
  <si>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</si>
  <si>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</si>
  <si>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</si>
  <si>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</si>
  <si>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</si>
  <si>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</si>
  <si>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</si>
  <si>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</si>
  <si>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</si>
  <si>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</si>
  <si>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</si>
  <si>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</si>
  <si>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</si>
  <si>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</si>
  <si>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</si>
  <si>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</si>
  <si>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</si>
  <si>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</si>
  <si>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</si>
  <si>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</si>
  <si>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</si>
  <si>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</si>
  <si>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</si>
  <si>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</si>
  <si>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</si>
  <si>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</si>
  <si>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</si>
  <si>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</si>
  <si>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</si>
  <si>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</si>
  <si>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</si>
  <si>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</si>
  <si>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</si>
  <si>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</si>
  <si>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</si>
  <si>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</si>
  <si>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</si>
  <si>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</si>
  <si>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</si>
  <si>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</si>
  <si>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</si>
  <si>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</si>
  <si>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</si>
  <si>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</si>
  <si>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</si>
  <si>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</si>
  <si>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</si>
  <si>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</si>
  <si>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</si>
  <si>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</si>
  <si>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</si>
  <si>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</si>
  <si>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</si>
  <si>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</si>
  <si>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</si>
  <si>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</si>
  <si>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</si>
  <si>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</si>
  <si>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</si>
  <si>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</si>
  <si>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</si>
  <si>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</si>
  <si>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</si>
  <si>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</si>
  <si>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</si>
  <si>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</si>
  <si>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</si>
  <si>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</si>
  <si>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</si>
  <si>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</si>
  <si>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</si>
  <si>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</si>
  <si>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</si>
  <si>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</si>
  <si>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</si>
  <si>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</si>
  <si>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</si>
  <si>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</si>
  <si>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</si>
  <si>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</si>
  <si>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</si>
  <si>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</si>
  <si>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</si>
  <si>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</si>
  <si>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</si>
  <si>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</si>
  <si>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</si>
  <si>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</si>
  <si>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</si>
  <si>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</si>
  <si>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</si>
  <si>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</si>
  <si>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</si>
  <si>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</si>
  <si>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</si>
  <si>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</si>
  <si>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</si>
  <si>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</si>
  <si>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</si>
  <si>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</si>
  <si>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</si>
  <si>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</si>
  <si>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</si>
  <si>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</si>
  <si>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</si>
  <si>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</si>
  <si>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</si>
  <si>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</si>
  <si>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</si>
  <si>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</si>
  <si>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</si>
  <si>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</si>
  <si>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</si>
  <si>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</si>
  <si>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</si>
  <si>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</si>
  <si>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</si>
  <si>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</si>
  <si>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</si>
  <si>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</si>
  <si>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</si>
  <si>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</si>
  <si>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</si>
  <si>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</si>
  <si>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</si>
  <si>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</si>
  <si>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</si>
  <si>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</si>
  <si>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</si>
  <si>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</si>
  <si>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</si>
  <si>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</si>
  <si>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</si>
  <si>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</si>
  <si>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</si>
  <si>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</si>
  <si>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</si>
  <si>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</si>
  <si>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</si>
  <si>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</si>
  <si>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</si>
  <si>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</si>
  <si>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</si>
  <si>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</si>
  <si>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</si>
  <si>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</si>
  <si>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</si>
  <si>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</si>
  <si>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</si>
  <si>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</si>
  <si>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</si>
  <si>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</si>
  <si>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</si>
  <si>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</si>
  <si>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</si>
  <si>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</si>
  <si>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</si>
  <si>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</si>
  <si>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</si>
  <si>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</si>
  <si>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</si>
  <si>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</si>
  <si>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</si>
  <si>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</si>
  <si>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</si>
  <si>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</si>
  <si>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</si>
  <si>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</si>
  <si>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</si>
  <si>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</si>
  <si>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</si>
  <si>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</si>
  <si>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</si>
  <si>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</si>
  <si>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</si>
  <si>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</si>
  <si>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</si>
  <si>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</si>
  <si>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</si>
  <si>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</si>
  <si>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</si>
  <si>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</si>
  <si>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</si>
  <si>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</si>
  <si>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</si>
  <si>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</si>
  <si>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</si>
  <si>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</si>
  <si>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</si>
  <si>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</si>
  <si>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</si>
  <si>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</si>
  <si>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</si>
  <si>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</si>
  <si>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</si>
  <si>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</si>
  <si>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</si>
  <si>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</si>
  <si>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</si>
  <si>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</si>
  <si>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</si>
  <si>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</si>
  <si>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</si>
  <si>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</si>
  <si>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</si>
  <si>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</si>
  <si>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</si>
  <si>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</si>
  <si>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</si>
  <si>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</si>
  <si>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</si>
  <si>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</si>
  <si>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</si>
  <si>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</si>
  <si>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</si>
  <si>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</si>
  <si>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</si>
  <si>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</si>
  <si>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</si>
  <si>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</si>
  <si>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</si>
  <si>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</si>
  <si>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</si>
  <si>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</si>
  <si>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</si>
  <si>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</si>
  <si>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</si>
  <si>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</si>
  <si>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</si>
  <si>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</si>
  <si>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</si>
  <si>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</si>
  <si>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</si>
  <si>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</si>
  <si>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</si>
  <si>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</si>
  <si>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</si>
  <si>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</si>
  <si>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</si>
  <si>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</si>
  <si>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</si>
  <si>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</si>
  <si>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</si>
  <si>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</si>
  <si>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</si>
  <si>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</si>
  <si>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</si>
  <si>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</si>
  <si>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</si>
  <si>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</si>
  <si>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</si>
  <si>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</si>
  <si>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</si>
  <si>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</si>
  <si>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</si>
  <si>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</si>
  <si>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</si>
  <si>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</si>
  <si>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</si>
  <si>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</si>
  <si>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</si>
  <si>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</si>
  <si>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</si>
  <si>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</si>
  <si>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</si>
  <si>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</si>
  <si>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</si>
  <si>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</si>
  <si>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</si>
  <si>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</si>
  <si>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</si>
  <si>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</si>
  <si>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</si>
  <si>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</si>
  <si>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</si>
  <si>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</si>
  <si>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</si>
  <si>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</si>
  <si>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</si>
  <si>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</si>
  <si>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</si>
  <si>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</si>
  <si>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</si>
  <si>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</si>
  <si>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</si>
  <si>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</si>
  <si>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</si>
  <si>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</si>
  <si>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</si>
  <si>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</si>
  <si>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</si>
  <si>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</si>
  <si>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</si>
  <si>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</si>
  <si>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</si>
  <si>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</si>
  <si>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</si>
  <si>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</si>
  <si>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</si>
  <si>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</si>
  <si>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</si>
  <si>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</si>
  <si>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</si>
  <si>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</si>
  <si>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</si>
  <si>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</si>
  <si>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</si>
  <si>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</si>
  <si>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</si>
  <si>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</si>
  <si>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</si>
  <si>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</si>
  <si>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</si>
  <si>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</si>
  <si>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</si>
  <si>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</si>
  <si>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</si>
  <si>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</si>
  <si>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</si>
  <si>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</si>
  <si>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</si>
  <si>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</si>
  <si>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</si>
  <si>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</si>
  <si>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</si>
  <si>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</si>
  <si>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</si>
  <si>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</si>
  <si>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</si>
  <si>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</si>
  <si>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</si>
  <si>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</si>
  <si>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</si>
  <si>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</si>
  <si>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</si>
  <si>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</si>
  <si>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</si>
  <si>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</si>
  <si>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</si>
  <si>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</si>
  <si>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</si>
  <si>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</si>
  <si>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</si>
  <si>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</si>
  <si>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</si>
  <si>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</si>
  <si>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</si>
  <si>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</si>
  <si>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</si>
  <si>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</si>
  <si>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</si>
  <si>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</si>
  <si>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</si>
  <si>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</si>
  <si>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</si>
  <si>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</si>
  <si>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</si>
  <si>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</si>
  <si>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</si>
  <si>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</si>
  <si>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</si>
  <si>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</si>
  <si>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</si>
  <si>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</si>
  <si>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</si>
  <si>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</si>
  <si>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</si>
  <si>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</si>
  <si>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</si>
  <si>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</si>
  <si>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</si>
  <si>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</si>
  <si>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</si>
  <si>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</si>
  <si>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</si>
  <si>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</si>
  <si>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</si>
  <si>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</si>
  <si>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</si>
  <si>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</si>
  <si>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</si>
  <si>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</si>
  <si>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</si>
  <si>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</si>
  <si>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</si>
  <si>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</si>
  <si>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</si>
  <si>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</si>
  <si>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</si>
  <si>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</si>
  <si>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</si>
  <si>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</si>
  <si>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</si>
  <si>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</si>
  <si>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</si>
  <si>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</si>
  <si>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</si>
  <si>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</si>
  <si>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</si>
  <si>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</si>
  <si>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</si>
  <si>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</si>
  <si>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</si>
  <si>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</si>
  <si>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</si>
  <si>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</si>
  <si>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</si>
  <si>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</si>
  <si>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</si>
  <si>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</si>
  <si>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</si>
  <si>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</si>
  <si>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</si>
  <si>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</si>
  <si>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</si>
  <si>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</si>
  <si>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</si>
  <si>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</si>
  <si>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</si>
  <si>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</si>
  <si>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</si>
  <si>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</si>
  <si>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</si>
  <si>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</si>
  <si>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</si>
  <si>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</si>
  <si>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</si>
  <si>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</si>
  <si>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</si>
  <si>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</si>
  <si>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</si>
  <si>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</si>
  <si>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</si>
  <si>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</si>
  <si>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</si>
  <si>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</si>
  <si>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</si>
  <si>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</si>
  <si>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</si>
  <si>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</si>
  <si>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</si>
  <si>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</si>
  <si>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</si>
  <si>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</si>
  <si>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</si>
  <si>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</si>
  <si>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</si>
  <si>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</si>
  <si>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</si>
  <si>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</si>
  <si>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</si>
  <si>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</si>
  <si>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</si>
  <si>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</si>
  <si>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</si>
  <si>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</si>
  <si>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</si>
  <si>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</si>
  <si>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</si>
  <si>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</si>
  <si>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</si>
  <si>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</si>
  <si>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</si>
  <si>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</si>
  <si>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</si>
  <si>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</si>
  <si>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</si>
  <si>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</si>
  <si>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</si>
  <si>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</si>
  <si>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</si>
  <si>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</si>
  <si>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</si>
  <si>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</si>
  <si>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</si>
  <si>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</si>
  <si>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</si>
  <si>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</si>
  <si>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</si>
  <si>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</si>
  <si>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</si>
  <si>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</si>
  <si>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</si>
  <si>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</si>
  <si>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</si>
  <si>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</si>
  <si>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</si>
  <si>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</si>
  <si>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</si>
  <si>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</si>
  <si>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</si>
  <si>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</si>
  <si>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</si>
  <si>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</si>
  <si>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</si>
  <si>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</si>
  <si>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</si>
  <si>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</si>
  <si>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</si>
  <si>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</si>
  <si>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</si>
  <si>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</si>
  <si>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</si>
  <si>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</si>
  <si>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</si>
  <si>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</si>
  <si>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</si>
  <si>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</si>
  <si>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</si>
  <si>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</si>
  <si>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</si>
  <si>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</si>
  <si>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</si>
  <si>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</si>
  <si>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</si>
  <si>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</si>
  <si>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</si>
  <si>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</si>
  <si>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</si>
  <si>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</si>
  <si>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</si>
  <si>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</si>
  <si>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</si>
  <si>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</si>
  <si>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</si>
  <si>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</si>
  <si>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</si>
  <si>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</si>
  <si>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</si>
  <si>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</si>
  <si>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</si>
  <si>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</si>
  <si>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</si>
  <si>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</si>
  <si>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</si>
  <si>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</si>
  <si>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</si>
  <si>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</si>
  <si>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</si>
  <si>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</si>
  <si>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</si>
  <si>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</si>
  <si>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</si>
  <si>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</si>
  <si>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</si>
  <si>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</si>
  <si>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</si>
  <si>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</si>
  <si>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</si>
  <si>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</si>
  <si>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</si>
  <si>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</si>
  <si>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</si>
  <si>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</si>
  <si>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</si>
  <si>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</si>
  <si>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</si>
  <si>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</si>
  <si>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</si>
  <si>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</si>
  <si>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</si>
  <si>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</si>
  <si>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</si>
  <si>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</si>
  <si>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</si>
  <si>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</si>
  <si>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</si>
  <si>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</si>
  <si>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</si>
  <si>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</si>
  <si>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</si>
  <si>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</si>
  <si>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</si>
  <si>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</si>
  <si>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</si>
  <si>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</si>
  <si>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</si>
  <si>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</si>
  <si>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</si>
  <si>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</si>
  <si>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</si>
  <si>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</si>
  <si>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</si>
  <si>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</si>
  <si>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</si>
  <si>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</si>
  <si>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</si>
  <si>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</si>
  <si>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</si>
  <si>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</si>
  <si>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</si>
  <si>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</si>
  <si>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</si>
  <si>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</si>
  <si>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</si>
  <si>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</si>
  <si>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</si>
  <si>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</si>
  <si>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</si>
  <si>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</si>
  <si>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</si>
  <si>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</si>
  <si>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</si>
  <si>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</si>
  <si>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</si>
  <si>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</si>
  <si>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</si>
  <si>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</si>
  <si>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</si>
  <si>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</si>
  <si>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</si>
  <si>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</si>
  <si>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</si>
  <si>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</si>
  <si>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</si>
  <si>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</si>
  <si>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</si>
  <si>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</si>
  <si>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</si>
  <si>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</si>
  <si>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</si>
  <si>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</si>
  <si>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</si>
  <si>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</si>
  <si>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</si>
  <si>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</si>
  <si>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</si>
  <si>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</si>
  <si>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</si>
  <si>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</si>
  <si>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</si>
  <si>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</si>
  <si>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</si>
  <si>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</si>
  <si>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</si>
  <si>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</si>
  <si>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</si>
  <si>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</si>
  <si>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</si>
  <si>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</si>
  <si>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</si>
  <si>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</si>
  <si>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</si>
  <si>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</si>
  <si>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</si>
  <si>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</si>
  <si>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</si>
  <si>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</si>
  <si>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</si>
  <si>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</si>
  <si>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</si>
  <si>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</si>
  <si>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</si>
  <si>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</si>
  <si>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</si>
  <si>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</si>
  <si>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</si>
  <si>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</si>
  <si>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</si>
  <si>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</si>
  <si>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</si>
  <si>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</si>
  <si>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</si>
  <si>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</si>
  <si>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</si>
  <si>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</si>
  <si>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</si>
  <si>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</si>
  <si>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</si>
  <si>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</si>
  <si>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</si>
  <si>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</si>
  <si>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</si>
  <si>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</si>
  <si>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</si>
  <si>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</si>
  <si>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</si>
  <si>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</si>
  <si>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</si>
  <si>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</si>
  <si>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</si>
  <si>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</si>
  <si>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</si>
  <si>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</si>
  <si>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</si>
  <si>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</si>
  <si>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</si>
  <si>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</si>
  <si>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</si>
  <si>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</si>
  <si>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</si>
  <si>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</si>
  <si>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</si>
  <si>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</si>
  <si>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</si>
  <si>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</si>
  <si>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</si>
  <si>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</si>
  <si>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</si>
  <si>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</si>
  <si>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</si>
  <si>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</si>
  <si>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</si>
  <si>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</si>
  <si>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</si>
  <si>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</si>
  <si>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</si>
  <si>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</si>
  <si>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</si>
  <si>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</si>
  <si>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</si>
  <si>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</si>
  <si>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</si>
  <si>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</si>
  <si>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</si>
  <si>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</si>
  <si>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</si>
  <si>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</si>
  <si>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</si>
  <si>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</si>
  <si>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</si>
  <si>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</si>
  <si>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</si>
  <si>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</si>
  <si>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</si>
  <si>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</si>
  <si>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</si>
  <si>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</si>
  <si>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</si>
  <si>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</si>
  <si>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</si>
  <si>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</si>
  <si>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</si>
  <si>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</si>
  <si>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</si>
  <si>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</si>
  <si>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</si>
  <si>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</si>
  <si>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</si>
  <si>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</si>
  <si>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</si>
  <si>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</si>
  <si>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</si>
  <si>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</si>
  <si>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</si>
  <si>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</si>
  <si>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</si>
  <si>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</si>
  <si>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</si>
  <si>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</si>
  <si>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</si>
  <si>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</si>
  <si>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</si>
  <si>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</si>
  <si>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</si>
  <si>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</si>
  <si>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</si>
  <si>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</si>
  <si>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</si>
  <si>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</si>
  <si>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</si>
  <si>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</si>
  <si>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</si>
  <si>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</si>
  <si>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</si>
  <si>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</si>
  <si>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</si>
  <si>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</si>
  <si>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</si>
  <si>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</si>
  <si>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</si>
  <si>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</si>
  <si>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</si>
  <si>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</si>
  <si>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</si>
  <si>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</si>
  <si>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</si>
  <si>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</si>
  <si>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</si>
  <si>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</si>
  <si>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</si>
  <si>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</si>
  <si>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</si>
  <si>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</si>
  <si>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</si>
  <si>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</si>
  <si>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</si>
  <si>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</si>
  <si>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</si>
  <si>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</si>
  <si>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</si>
  <si>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</si>
  <si>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</si>
  <si>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</si>
  <si>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</si>
  <si>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</si>
  <si>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</si>
  <si>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</si>
  <si>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</si>
  <si>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</si>
  <si>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</si>
  <si>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</si>
  <si>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</si>
  <si>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</si>
  <si>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</si>
  <si>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</si>
  <si>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</si>
  <si>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</si>
  <si>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</si>
  <si>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</si>
  <si>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</si>
  <si>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</si>
  <si>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</si>
  <si>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</si>
  <si>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</si>
  <si>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</si>
  <si>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</si>
  <si>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</si>
  <si>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</si>
  <si>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</si>
  <si>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</si>
  <si>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</si>
  <si>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</si>
  <si>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</si>
  <si>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</si>
  <si>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</si>
  <si>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</si>
  <si>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</si>
  <si>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</si>
  <si>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</si>
  <si>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</si>
  <si>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</si>
  <si>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</si>
  <si>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</si>
  <si>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</si>
  <si>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</si>
  <si>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</si>
  <si>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</si>
  <si>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</si>
  <si>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</si>
  <si>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</si>
  <si>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</si>
  <si>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</si>
  <si>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</si>
  <si>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</si>
  <si>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</si>
  <si>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</si>
  <si>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</si>
  <si>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</si>
  <si>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</si>
  <si>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</si>
  <si>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</si>
  <si>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</si>
  <si>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</si>
  <si>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</si>
  <si>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</si>
  <si>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</si>
  <si>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</si>
  <si>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</si>
  <si>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</si>
  <si>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</si>
  <si>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</si>
  <si>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</si>
  <si>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</si>
  <si>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</si>
  <si>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</si>
  <si>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</si>
  <si>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</si>
  <si>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</si>
  <si>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</si>
  <si>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</si>
  <si>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</si>
  <si>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</si>
  <si>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</si>
  <si>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</si>
  <si>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</si>
  <si>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</si>
  <si>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</si>
  <si>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</si>
  <si>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</si>
  <si>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</si>
  <si>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</si>
  <si>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</si>
  <si>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</si>
  <si>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</si>
  <si>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</si>
  <si>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</si>
  <si>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</si>
  <si>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</si>
  <si>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</si>
  <si>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</si>
  <si>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</si>
  <si>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</si>
  <si>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</si>
  <si>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</si>
  <si>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</si>
  <si>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</si>
  <si>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</si>
  <si>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</si>
  <si>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</si>
  <si>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</si>
  <si>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</si>
  <si>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</si>
  <si>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</si>
  <si>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</si>
  <si>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</si>
  <si>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</si>
  <si>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</si>
  <si>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</si>
  <si>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</si>
  <si>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</si>
  <si>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</si>
  <si>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</si>
  <si>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</si>
  <si>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</si>
  <si>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</si>
  <si>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</si>
  <si>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</si>
  <si>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</si>
  <si>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</si>
  <si>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</si>
  <si>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</si>
  <si>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</si>
  <si>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</si>
  <si>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</si>
  <si>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</si>
  <si>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</si>
  <si>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</si>
  <si>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</si>
  <si>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</si>
  <si>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</si>
  <si>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</si>
  <si>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</si>
  <si>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</si>
  <si>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</si>
  <si>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</si>
  <si>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</si>
  <si>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</si>
  <si>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</si>
  <si>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</si>
  <si>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</si>
  <si>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</si>
  <si>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</si>
  <si>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</si>
  <si>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</si>
  <si>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</si>
  <si>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</si>
  <si>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</si>
  <si>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</si>
  <si>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</si>
  <si>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</si>
  <si>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</si>
  <si>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</si>
  <si>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</si>
  <si>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</si>
  <si>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</si>
  <si>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</si>
  <si>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</si>
  <si>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</si>
  <si>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</si>
  <si>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</si>
  <si>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</si>
  <si>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</si>
  <si>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</si>
  <si>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</si>
  <si>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</si>
  <si>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</si>
  <si>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</si>
  <si>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</si>
  <si>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</si>
  <si>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</si>
  <si>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</si>
  <si>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</si>
  <si>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</si>
  <si>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</si>
  <si>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</si>
  <si>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</si>
  <si>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</si>
  <si>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</si>
  <si>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</si>
  <si>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</si>
  <si>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</si>
  <si>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</si>
  <si>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</si>
  <si>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</si>
  <si>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</si>
  <si>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</si>
  <si>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</si>
  <si>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</si>
  <si>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</si>
  <si>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</si>
  <si>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</si>
  <si>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</si>
  <si>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</si>
  <si>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</si>
  <si>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</si>
  <si>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</si>
  <si>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</si>
  <si>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</si>
  <si>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</si>
  <si>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</si>
  <si>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</si>
  <si>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</si>
  <si>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</si>
  <si>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</si>
  <si>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</si>
  <si>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</si>
  <si>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</si>
  <si>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</si>
  <si>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</si>
  <si>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</si>
  <si>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</si>
  <si>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</si>
  <si>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</si>
  <si>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</si>
  <si>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</si>
  <si>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</si>
  <si>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</si>
  <si>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</si>
  <si>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</si>
  <si>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</si>
  <si>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</si>
  <si>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</si>
  <si>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</si>
  <si>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</si>
  <si>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</si>
  <si>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</si>
  <si>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</si>
  <si>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</si>
  <si>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</si>
  <si>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</si>
  <si>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</si>
  <si>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</si>
  <si>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</si>
  <si>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</si>
  <si>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</si>
  <si>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</si>
  <si>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</si>
  <si>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</si>
  <si>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</si>
  <si>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</si>
  <si>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</si>
  <si>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</si>
  <si>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</si>
  <si>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</si>
  <si>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</si>
  <si>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</si>
  <si>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</si>
  <si>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</si>
  <si>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</si>
  <si>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</si>
  <si>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</si>
  <si>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</si>
  <si>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</si>
  <si>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</si>
  <si>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</si>
  <si>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</si>
  <si>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</si>
  <si>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</si>
  <si>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</si>
  <si>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</si>
  <si>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</si>
  <si>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</si>
  <si>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</si>
  <si>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</si>
  <si>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</si>
  <si>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</si>
  <si>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</si>
  <si>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</si>
  <si>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</si>
  <si>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</si>
  <si>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</si>
  <si>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</si>
  <si>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</si>
  <si>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</si>
  <si>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</si>
  <si>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</si>
  <si>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</si>
  <si>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</si>
  <si>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</si>
  <si>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</si>
  <si>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</si>
  <si>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</si>
  <si>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</si>
  <si>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</si>
  <si>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</si>
  <si>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</si>
  <si>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</si>
  <si>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</si>
  <si>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</si>
  <si>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</si>
  <si>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</si>
  <si>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</si>
  <si>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</si>
  <si>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</si>
  <si>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</si>
  <si>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</si>
  <si>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</si>
  <si>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</si>
  <si>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</si>
  <si>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</si>
  <si>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</si>
  <si>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</si>
  <si>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</si>
  <si>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</si>
  <si>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</si>
  <si>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</si>
  <si>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</si>
  <si>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</si>
  <si>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</si>
  <si>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</si>
  <si>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</si>
  <si>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</si>
  <si>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</si>
  <si>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</si>
  <si>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</si>
  <si>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</si>
  <si>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</si>
  <si>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</si>
  <si>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</si>
  <si>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</si>
  <si>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</si>
  <si>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</si>
  <si>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</si>
  <si>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</si>
  <si>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</si>
  <si>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</si>
  <si>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</si>
  <si>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</si>
  <si>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</si>
  <si>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</si>
  <si>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</si>
  <si>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</si>
  <si>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</si>
  <si>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</si>
  <si>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</si>
  <si>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</si>
  <si>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</si>
  <si>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</si>
  <si>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</si>
  <si>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</si>
  <si>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</si>
  <si>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</si>
  <si>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</si>
  <si>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</si>
  <si>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</si>
  <si>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</si>
  <si>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</si>
  <si>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</si>
  <si>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</si>
  <si>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</si>
  <si>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</si>
  <si>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</si>
  <si>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</si>
  <si>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</si>
  <si>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</si>
  <si>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</si>
  <si>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</si>
  <si>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</si>
  <si>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</si>
  <si>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</si>
  <si>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</si>
  <si>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</si>
  <si>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</si>
  <si>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</si>
  <si>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</si>
  <si>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</si>
  <si>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</si>
  <si>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</si>
  <si>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</si>
  <si>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</si>
  <si>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</si>
  <si>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</si>
  <si>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</si>
  <si>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</si>
  <si>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</si>
  <si>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</si>
  <si>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</si>
  <si>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</si>
  <si>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</si>
  <si>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</si>
  <si>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</si>
  <si>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</si>
  <si>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</si>
  <si>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</si>
  <si>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</si>
  <si>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</si>
  <si>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</si>
  <si>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</si>
  <si>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</si>
  <si>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</si>
  <si>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</si>
  <si>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</si>
  <si>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</si>
  <si>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</si>
  <si>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</si>
  <si>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</si>
  <si>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</si>
  <si>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</si>
  <si>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</si>
  <si>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</si>
  <si>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</si>
  <si>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</si>
  <si>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</si>
  <si>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</si>
  <si>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</si>
  <si>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</si>
  <si>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</si>
  <si>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</si>
  <si>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</si>
  <si>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</si>
  <si>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</si>
  <si>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</si>
  <si>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</si>
  <si>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</si>
  <si>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</si>
  <si>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</si>
  <si>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</si>
  <si>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</si>
  <si>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</si>
  <si>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</si>
  <si>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</si>
  <si>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</si>
  <si>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</si>
  <si>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</si>
  <si>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</si>
  <si>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</si>
  <si>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</si>
  <si>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</si>
  <si>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</si>
  <si>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</si>
  <si>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</si>
  <si>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</si>
  <si>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</si>
  <si>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</si>
  <si>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</si>
  <si>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</si>
  <si>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</si>
  <si>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</si>
  <si>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</si>
  <si>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</si>
  <si>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</si>
  <si>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</si>
  <si>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</si>
  <si>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</si>
  <si>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</si>
  <si>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</si>
  <si>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</si>
  <si>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</si>
  <si>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</si>
  <si>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</si>
  <si>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</si>
  <si>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</si>
  <si>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</si>
  <si>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</si>
  <si>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</si>
  <si>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</si>
  <si>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</si>
  <si>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</si>
  <si>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</si>
  <si>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</si>
  <si>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</si>
  <si>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</si>
  <si>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</si>
  <si>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</si>
  <si>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</si>
  <si>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</si>
  <si>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</si>
  <si>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</si>
  <si>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</si>
  <si>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</si>
  <si>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</si>
  <si>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</si>
  <si>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</si>
  <si>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</si>
  <si>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</si>
  <si>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</si>
  <si>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</si>
  <si>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</si>
  <si>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</si>
  <si>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</si>
  <si>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</si>
  <si>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</si>
  <si>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</si>
  <si>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</si>
  <si>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</si>
  <si>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</si>
  <si>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</si>
  <si>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</si>
  <si>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</si>
  <si>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</si>
  <si>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</si>
  <si>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</si>
  <si>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</si>
  <si>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</si>
  <si>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</si>
  <si>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</si>
  <si>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</si>
  <si>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</si>
  <si>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</si>
  <si>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</si>
  <si>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</si>
  <si>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</si>
  <si>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</si>
  <si>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</si>
  <si>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</si>
  <si>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</si>
  <si>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</si>
  <si>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</si>
  <si>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</si>
  <si>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</si>
  <si>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</si>
  <si>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</si>
  <si>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</si>
  <si>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</si>
  <si>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</si>
  <si>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</si>
  <si>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</si>
  <si>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</si>
  <si>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</si>
  <si>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</si>
  <si>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</si>
  <si>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</si>
  <si>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</si>
  <si>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</si>
  <si>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</si>
  <si>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</si>
  <si>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</si>
  <si>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</si>
  <si>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</si>
  <si>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</si>
  <si>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</si>
  <si>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</si>
  <si>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</si>
  <si>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</si>
  <si>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</si>
  <si>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</si>
  <si>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</si>
  <si>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</si>
  <si>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</si>
  <si>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</si>
  <si>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</si>
  <si>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</si>
  <si>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</si>
  <si>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</si>
  <si>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</si>
  <si>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</si>
  <si>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</si>
  <si>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</si>
  <si>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</si>
  <si>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</si>
  <si>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</si>
  <si>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</si>
  <si>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</si>
  <si>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</si>
  <si>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</si>
  <si>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</si>
  <si>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</si>
  <si>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</si>
  <si>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</si>
  <si>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</si>
  <si>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</si>
  <si>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</si>
  <si>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</si>
  <si>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</si>
  <si>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</si>
  <si>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</si>
  <si>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</si>
  <si>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</si>
  <si>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</si>
  <si>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</si>
  <si>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</si>
  <si>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</si>
  <si>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</si>
  <si>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</si>
  <si>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</si>
  <si>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</si>
  <si>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</si>
  <si>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</si>
  <si>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</si>
  <si>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</si>
  <si>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</si>
  <si>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</si>
  <si>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</si>
  <si>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</si>
  <si>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</si>
  <si>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</si>
  <si>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</si>
  <si>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</si>
  <si>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</si>
  <si>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</si>
  <si>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</si>
  <si>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</si>
  <si>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</si>
  <si>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</si>
  <si>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</si>
  <si>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</si>
  <si>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</si>
  <si>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</si>
  <si>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</si>
  <si>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</si>
  <si>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</si>
  <si>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</si>
  <si>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</si>
  <si>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</si>
  <si>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</si>
  <si>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</si>
  <si>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</si>
  <si>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</si>
  <si>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</si>
  <si>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</si>
  <si>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</si>
  <si>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</si>
  <si>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</si>
  <si>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</si>
  <si>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</si>
  <si>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</si>
  <si>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</si>
  <si>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</si>
  <si>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</si>
  <si>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</si>
  <si>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</si>
  <si>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</si>
  <si>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</si>
  <si>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</si>
  <si>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</si>
  <si>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</si>
  <si>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</si>
  <si>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</si>
  <si>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</si>
  <si>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</si>
  <si>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</si>
  <si>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</si>
  <si>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</si>
  <si>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</si>
  <si>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</si>
  <si>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</si>
  <si>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</si>
  <si>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</si>
  <si>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</si>
  <si>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</si>
  <si>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</si>
  <si>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</si>
  <si>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</si>
  <si>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</si>
  <si>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</si>
  <si>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</si>
  <si>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</si>
  <si>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</si>
  <si>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</si>
  <si>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</si>
  <si>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</si>
  <si>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</si>
  <si>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</si>
  <si>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</si>
  <si>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</si>
  <si>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</si>
  <si>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</si>
  <si>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</si>
  <si>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</si>
  <si>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</si>
  <si>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</si>
  <si>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</si>
  <si>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</si>
  <si>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</si>
  <si>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</si>
  <si>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</si>
  <si>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</si>
  <si>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</si>
  <si>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</si>
  <si>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</si>
  <si>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</si>
  <si>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</si>
  <si>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</si>
  <si>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</si>
  <si>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</si>
  <si>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</si>
  <si>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</si>
  <si>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</si>
  <si>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</si>
  <si>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</si>
  <si>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</si>
  <si>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</si>
  <si>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</si>
  <si>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</si>
  <si>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</si>
  <si>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</si>
  <si>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</si>
  <si>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</si>
  <si>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</si>
  <si>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</si>
  <si>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</si>
  <si>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</si>
  <si>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</si>
  <si>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</si>
  <si>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</si>
  <si>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</si>
  <si>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</si>
  <si>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</si>
  <si>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</si>
  <si>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</si>
  <si>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</si>
  <si>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</si>
  <si>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</si>
  <si>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</si>
  <si>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</si>
  <si>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</si>
  <si>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</si>
  <si>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</si>
  <si>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</si>
  <si>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</si>
  <si>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</si>
  <si>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</si>
  <si>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</si>
  <si>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</si>
  <si>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</si>
  <si>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</si>
  <si>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</si>
  <si>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</si>
  <si>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</si>
  <si>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</si>
  <si>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</si>
  <si>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</si>
  <si>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</si>
  <si>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</si>
  <si>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</si>
  <si>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</si>
  <si>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</si>
  <si>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</si>
  <si>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</si>
  <si>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</si>
  <si>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</si>
  <si>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</si>
  <si>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</si>
  <si>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</si>
  <si>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</si>
  <si>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</si>
  <si>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</si>
  <si>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</si>
  <si>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</si>
  <si>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</si>
  <si>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</si>
  <si>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</si>
  <si>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</si>
  <si>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</si>
  <si>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</si>
  <si>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</si>
  <si>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</si>
  <si>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</si>
  <si>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</si>
  <si>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</si>
  <si>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</si>
  <si>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</si>
  <si>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</si>
  <si>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</si>
  <si>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</si>
  <si>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</si>
  <si>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</si>
  <si>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</si>
  <si>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</si>
  <si>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</si>
  <si>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</si>
  <si>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</si>
  <si>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</si>
  <si>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</si>
  <si>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</si>
  <si>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</si>
  <si>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</si>
  <si>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</si>
  <si>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</si>
  <si>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</si>
  <si>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</si>
  <si>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</si>
  <si>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</si>
  <si>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</si>
  <si>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</si>
  <si>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</si>
  <si>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</si>
  <si>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</si>
  <si>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</si>
  <si>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</si>
  <si>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</si>
  <si>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</si>
  <si>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</si>
  <si>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</si>
  <si>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</si>
  <si>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</si>
  <si>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</si>
  <si>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</si>
  <si>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</si>
  <si>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</si>
  <si>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</si>
  <si>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</si>
  <si>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</si>
  <si>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</si>
  <si>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</si>
  <si>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</si>
  <si>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</si>
  <si>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</si>
  <si>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</si>
  <si>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</si>
  <si>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</si>
  <si>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</si>
  <si>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</si>
  <si>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</si>
  <si>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</si>
  <si>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</si>
  <si>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</si>
  <si>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</si>
  <si>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</si>
  <si>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</si>
  <si>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</si>
  <si>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</si>
  <si>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</si>
  <si>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</si>
  <si>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</si>
  <si>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</si>
  <si>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</si>
  <si>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</si>
  <si>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</si>
  <si>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</si>
  <si>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</si>
  <si>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</si>
  <si>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</si>
  <si>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</si>
  <si>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</si>
  <si>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</si>
  <si>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</si>
  <si>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</si>
  <si>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</si>
  <si>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</si>
  <si>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</si>
  <si>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</si>
  <si>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</si>
  <si>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</si>
  <si>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</si>
  <si>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</si>
  <si>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</si>
  <si>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</si>
  <si>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</si>
  <si>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</si>
  <si>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</si>
  <si>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</si>
  <si>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</si>
  <si>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</si>
  <si>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</si>
  <si>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</si>
  <si>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</si>
  <si>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</si>
  <si>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</si>
  <si>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</si>
  <si>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</si>
  <si>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</si>
  <si>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</si>
  <si>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</si>
  <si>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</si>
  <si>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</si>
  <si>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</si>
  <si>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</si>
  <si>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</si>
  <si>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</si>
  <si>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</si>
  <si>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</si>
  <si>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</si>
  <si>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</si>
  <si>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</si>
  <si>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</si>
  <si>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</si>
  <si>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</si>
  <si>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</si>
  <si>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</si>
  <si>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</si>
  <si>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</si>
  <si>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</si>
  <si>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</si>
  <si>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</si>
  <si>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</si>
  <si>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</si>
  <si>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</si>
  <si>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</si>
  <si>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</si>
  <si>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</si>
  <si>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</si>
  <si>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</si>
  <si>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</si>
  <si>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</si>
  <si>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</si>
  <si>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</si>
  <si>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</si>
  <si>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</si>
  <si>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</si>
  <si>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</si>
  <si>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</si>
  <si>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</si>
  <si>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</si>
  <si>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</si>
  <si>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</si>
  <si>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</si>
  <si>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</si>
  <si>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</si>
  <si>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</si>
  <si>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</si>
  <si>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</si>
  <si>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</si>
  <si>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</si>
  <si>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</si>
  <si>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</si>
  <si>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</si>
  <si>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</si>
  <si>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</si>
  <si>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</si>
  <si>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</si>
  <si>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</si>
  <si>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</si>
  <si>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</si>
  <si>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</si>
  <si>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</si>
  <si>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</si>
  <si>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</si>
  <si>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</si>
  <si>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</si>
  <si>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</si>
  <si>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</si>
  <si>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</si>
  <si>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</si>
  <si>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</si>
  <si>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</si>
  <si>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</si>
  <si>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</si>
  <si>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</si>
  <si>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</si>
  <si>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</si>
  <si>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</si>
  <si>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</si>
  <si>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</si>
  <si>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</si>
  <si>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</si>
  <si>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</si>
  <si>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</si>
  <si>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</si>
  <si>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</si>
  <si>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</si>
  <si>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</si>
  <si>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</si>
  <si>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</si>
  <si>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</si>
  <si>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</si>
  <si>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</si>
  <si>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</si>
  <si>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</si>
  <si>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</si>
  <si>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</si>
  <si>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</si>
  <si>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</si>
  <si>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</si>
  <si>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</si>
  <si>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</si>
  <si>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</si>
  <si>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</si>
  <si>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</si>
  <si>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</si>
  <si>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</si>
  <si>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</si>
  <si>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</si>
  <si>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</si>
  <si>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</si>
  <si>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</si>
  <si>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</si>
  <si>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</si>
  <si>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</si>
  <si>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</si>
  <si>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</si>
  <si>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</si>
  <si>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</si>
  <si>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</si>
  <si>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</si>
  <si>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</si>
  <si>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</si>
  <si>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</si>
  <si>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</si>
  <si>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</si>
  <si>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</si>
  <si>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</si>
  <si>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</si>
  <si>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</si>
  <si>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</si>
  <si>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</si>
  <si>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</si>
  <si>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</si>
  <si>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</si>
  <si>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</si>
  <si>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</si>
  <si>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</si>
  <si>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</si>
  <si>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</si>
  <si>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</si>
  <si>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</si>
  <si>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</si>
  <si>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</si>
  <si>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</si>
  <si>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</si>
  <si>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</si>
  <si>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</si>
  <si>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</si>
  <si>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</si>
  <si>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</si>
  <si>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</si>
  <si>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</si>
  <si>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</si>
  <si>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</si>
  <si>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</si>
  <si>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</si>
  <si>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</si>
  <si>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</si>
  <si>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</si>
  <si>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</si>
  <si>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</si>
  <si>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</si>
  <si>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</si>
  <si>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</si>
  <si>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</si>
  <si>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</si>
  <si>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</si>
  <si>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</si>
  <si>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</si>
  <si>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</si>
  <si>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</si>
  <si>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</si>
  <si>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</si>
  <si>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</si>
  <si>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</si>
  <si>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</si>
  <si>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</si>
  <si>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</si>
  <si>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</si>
  <si>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</si>
  <si>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</si>
  <si>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</si>
  <si>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</si>
  <si>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</si>
  <si>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</si>
  <si>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</si>
  <si>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</si>
  <si>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</si>
  <si>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</si>
  <si>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</si>
  <si>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</si>
  <si>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</si>
  <si>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</si>
  <si>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</si>
  <si>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</si>
  <si>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</si>
  <si>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</si>
  <si>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</si>
  <si>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</si>
  <si>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</si>
  <si>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</si>
  <si>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</si>
  <si>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</si>
  <si>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</si>
  <si>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</si>
  <si>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</si>
  <si>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</si>
  <si>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</si>
  <si>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</si>
  <si>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</si>
  <si>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</si>
  <si>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</si>
  <si>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</si>
  <si>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</si>
  <si>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</si>
  <si>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</si>
  <si>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</si>
  <si>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</si>
  <si>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</si>
  <si>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</si>
  <si>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</si>
  <si>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</si>
  <si>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</si>
  <si>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</si>
  <si>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</si>
  <si>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</si>
  <si>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</si>
  <si>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</si>
  <si>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</si>
  <si>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</si>
  <si>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</si>
  <si>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</si>
  <si>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</si>
  <si>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</si>
  <si>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</si>
  <si>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</si>
  <si>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</si>
  <si>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</si>
  <si>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</si>
  <si>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</si>
  <si>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</si>
  <si>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</si>
  <si>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</si>
  <si>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</si>
  <si>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</si>
  <si>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</si>
  <si>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</si>
  <si>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</si>
  <si>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</si>
  <si>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</si>
  <si>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</si>
  <si>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</si>
  <si>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</si>
  <si>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</si>
  <si>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</si>
  <si>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</si>
  <si>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</si>
  <si>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</si>
  <si>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</si>
  <si>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</si>
  <si>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</si>
  <si>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</si>
  <si>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</si>
  <si>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</si>
  <si>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</si>
  <si>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</si>
  <si>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</si>
  <si>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</si>
  <si>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</si>
  <si>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</si>
  <si>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</si>
  <si>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</si>
  <si>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</si>
  <si>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</si>
  <si>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</si>
  <si>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</si>
  <si>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</si>
  <si>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</si>
  <si>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</si>
  <si>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</si>
  <si>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</si>
  <si>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</si>
  <si>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</si>
  <si>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</si>
  <si>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(All)</t>
  </si>
  <si>
    <t>Column Labels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</si>
  <si>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</si>
  <si>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</si>
  <si>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</si>
  <si>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</si>
  <si>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</si>
  <si>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</si>
  <si>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</si>
  <si>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</si>
  <si>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</si>
  <si>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</si>
  <si>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</si>
  <si>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</si>
  <si>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</si>
  <si>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</si>
  <si>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</si>
  <si>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</si>
  <si>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</si>
  <si>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</si>
  <si>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</si>
  <si>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</si>
  <si>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</si>
  <si>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</si>
  <si>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</si>
  <si>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</si>
  <si>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</si>
  <si>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</si>
  <si>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</si>
  <si>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</si>
  <si>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</si>
  <si>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</si>
  <si>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</si>
  <si>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</si>
  <si>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</si>
  <si>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</si>
  <si>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</si>
  <si>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</si>
  <si>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</si>
  <si>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Created</t>
  </si>
  <si>
    <t>Month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</si>
  <si>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</si>
  <si>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</si>
  <si>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</si>
  <si>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</si>
  <si>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</si>
  <si>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</si>
  <si>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</si>
  <si>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</si>
  <si>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</si>
  <si>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</si>
  <si>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</si>
  <si>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</si>
  <si>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</si>
  <si>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Failed</t>
  </si>
  <si>
    <t>Number Successful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</si>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</sst>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20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64" formatCode="[$-409]m/d/yy\ h:mm\ AM/PM;@"/>
    </dxf>
    <dxf>
      <numFmt numFmtId="164" formatCode="[$-409]m/d/yy\ h:mm\ AM/PM;@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E97C72"/>
        </patternFill>
      </fill>
    </dxf>
    <dxf>
      <font>
        <color theme="1"/>
      </font>
      <fill>
        <patternFill>
          <bgColor rgb="FFA6EDBF"/>
        </patternFill>
      </fill>
    </dxf>
    <dxf>
      <font>
        <color theme="1"/>
      </font>
      <fill>
        <patternFill>
          <bgColor rgb="FFDCE0F5"/>
        </patternFill>
      </fill>
    </dxf>
    <dxf>
      <font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97C72"/>
      <color rgb="FFE7E76F"/>
      <color rgb="FFF7F30B"/>
      <color rgb="FFDCE0F5"/>
      <color rgb="FFA6EDBF"/>
      <color rgb="FFBAE984"/>
      <color rgb="FFEB99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Parent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'Outcome by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'Outcome by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'Outcome by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46262816"/>
        <c:axId val="-1246258544"/>
      </c:barChart>
      <c:catAx>
        <c:axId val="-124626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258544"/>
        <c:crosses val="autoZero"/>
        <c:auto val="1"/>
        <c:lblAlgn val="ctr"/>
        <c:lblOffset val="100"/>
        <c:noMultiLvlLbl val="0"/>
      </c:catAx>
      <c:valAx>
        <c:axId val="-1246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</a:t>
                </a:r>
                <a:r>
                  <a:rPr lang="en-US"/>
                  <a:t>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2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'Outcome by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'Outcome by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'Outcome by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246222000"/>
        <c:axId val="-1246217456"/>
      </c:barChart>
      <c:catAx>
        <c:axId val="-124622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217456"/>
        <c:crosses val="autoZero"/>
        <c:auto val="1"/>
        <c:lblAlgn val="ctr"/>
        <c:lblOffset val="100"/>
        <c:noMultiLvlLbl val="0"/>
      </c:catAx>
      <c:valAx>
        <c:axId val="-12462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222000"/>
        <c:crossesAt val="1.0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 created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 by Month'!$B$6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Month'!$B$7:$B$18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'Outcome by Month'!$C$6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Month'!$C$7:$C$18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'Outcome by Month'!$D$6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Month'!$D$7:$D$18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'Outcome by Month'!$E$6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Month'!$E$7:$E$18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46179952"/>
        <c:axId val="-1246175408"/>
      </c:lineChart>
      <c:catAx>
        <c:axId val="-1246179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175408"/>
        <c:crosses val="autoZero"/>
        <c:auto val="1"/>
        <c:lblAlgn val="ctr"/>
        <c:lblOffset val="100"/>
        <c:noMultiLvlLbl val="0"/>
      </c:catAx>
      <c:valAx>
        <c:axId val="-1246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617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48559184"/>
        <c:axId val="-1248689376"/>
      </c:lineChart>
      <c:catAx>
        <c:axId val="-124855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689376"/>
        <c:crosses val="autoZero"/>
        <c:auto val="1"/>
        <c:lblAlgn val="ctr"/>
        <c:lblOffset val="100"/>
        <c:noMultiLvlLbl val="0"/>
      </c:catAx>
      <c:valAx>
        <c:axId val="-12486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55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duration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'More Analysis'!$C$31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'More Analysis'!$B$32:$B$35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'More Analysis'!$C$32:$C$35</c:f>
              <c:numCache>
                <c:formatCode>General</c:formatCode>
                <c:ptCount val="4"/>
                <c:pt idx="0">
                  <c:v>151.0</c:v>
                </c:pt>
                <c:pt idx="1">
                  <c:v>186.0</c:v>
                </c:pt>
                <c:pt idx="2">
                  <c:v>12.0</c:v>
                </c:pt>
              </c:numCache>
            </c:numRef>
          </c:val>
        </c:ser>
        <c:ser>
          <c:idx val="2"/>
          <c:order val="1"/>
          <c:tx>
            <c:strRef>
              <c:f>'More Analysis'!$D$31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'More Analysis'!$B$32:$B$35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'More Analysis'!$D$32:$D$35</c:f>
              <c:numCache>
                <c:formatCode>General</c:formatCode>
                <c:ptCount val="4"/>
                <c:pt idx="0">
                  <c:v>683.0</c:v>
                </c:pt>
                <c:pt idx="1">
                  <c:v>813.0</c:v>
                </c:pt>
                <c:pt idx="2">
                  <c:v>34.0</c:v>
                </c:pt>
              </c:numCache>
            </c:numRef>
          </c:val>
        </c:ser>
        <c:ser>
          <c:idx val="3"/>
          <c:order val="2"/>
          <c:tx>
            <c:strRef>
              <c:f>'More Analysis'!$E$31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'More Analysis'!$B$32:$B$35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'More Analysis'!$E$32:$E$35</c:f>
              <c:numCache>
                <c:formatCode>General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5.0</c:v>
                </c:pt>
              </c:numCache>
            </c:numRef>
          </c:val>
        </c:ser>
        <c:ser>
          <c:idx val="4"/>
          <c:order val="3"/>
          <c:tx>
            <c:strRef>
              <c:f>'More Analysis'!$F$31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'More Analysis'!$B$32:$B$35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'More Analysis'!$F$32:$F$35</c:f>
              <c:numCache>
                <c:formatCode>General</c:formatCode>
                <c:ptCount val="4"/>
                <c:pt idx="0">
                  <c:v>1077.0</c:v>
                </c:pt>
                <c:pt idx="1">
                  <c:v>1059.0</c:v>
                </c:pt>
                <c:pt idx="2">
                  <c:v>47.0</c:v>
                </c:pt>
                <c:pt idx="3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19336816"/>
        <c:axId val="-1119335872"/>
      </c:barChart>
      <c:catAx>
        <c:axId val="-111933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  <a:r>
                  <a:rPr lang="en-US" baseline="0"/>
                  <a:t> in months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335872"/>
        <c:crosses val="autoZero"/>
        <c:auto val="1"/>
        <c:lblAlgn val="ctr"/>
        <c:lblOffset val="100"/>
        <c:noMultiLvlLbl val="0"/>
      </c:catAx>
      <c:valAx>
        <c:axId val="-11193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3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'More Analysis'!$C$4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'More Analysis'!$B$5:$B$25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'More Analysis'!$C$5:$C$25</c:f>
              <c:numCache>
                <c:formatCode>General</c:formatCode>
                <c:ptCount val="21"/>
                <c:pt idx="1">
                  <c:v>14.0</c:v>
                </c:pt>
                <c:pt idx="3">
                  <c:v>17.0</c:v>
                </c:pt>
                <c:pt idx="4">
                  <c:v>3.0</c:v>
                </c:pt>
                <c:pt idx="5">
                  <c:v>3.0</c:v>
                </c:pt>
                <c:pt idx="6">
                  <c:v>4.0</c:v>
                </c:pt>
                <c:pt idx="7">
                  <c:v>1.0</c:v>
                </c:pt>
                <c:pt idx="8">
                  <c:v>5.0</c:v>
                </c:pt>
                <c:pt idx="9">
                  <c:v>25.0</c:v>
                </c:pt>
                <c:pt idx="10">
                  <c:v>1.0</c:v>
                </c:pt>
                <c:pt idx="11">
                  <c:v>2.0</c:v>
                </c:pt>
                <c:pt idx="12">
                  <c:v>3.0</c:v>
                </c:pt>
                <c:pt idx="14">
                  <c:v>1.0</c:v>
                </c:pt>
                <c:pt idx="15">
                  <c:v>4.0</c:v>
                </c:pt>
                <c:pt idx="17">
                  <c:v>4.0</c:v>
                </c:pt>
                <c:pt idx="18">
                  <c:v>5.0</c:v>
                </c:pt>
                <c:pt idx="20">
                  <c:v>257.0</c:v>
                </c:pt>
              </c:numCache>
            </c:numRef>
          </c:val>
        </c:ser>
        <c:ser>
          <c:idx val="1"/>
          <c:order val="1"/>
          <c:tx>
            <c:strRef>
              <c:f>'More Analysis'!$D$4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'More Analysis'!$B$5:$B$25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'More Analysis'!$D$5:$D$25</c:f>
              <c:numCache>
                <c:formatCode>General</c:formatCode>
                <c:ptCount val="21"/>
                <c:pt idx="0">
                  <c:v>2.0</c:v>
                </c:pt>
                <c:pt idx="1">
                  <c:v>41.0</c:v>
                </c:pt>
                <c:pt idx="2">
                  <c:v>1.0</c:v>
                </c:pt>
                <c:pt idx="3">
                  <c:v>64.0</c:v>
                </c:pt>
                <c:pt idx="4">
                  <c:v>2.0</c:v>
                </c:pt>
                <c:pt idx="5">
                  <c:v>27.0</c:v>
                </c:pt>
                <c:pt idx="6">
                  <c:v>6.0</c:v>
                </c:pt>
                <c:pt idx="7">
                  <c:v>9.0</c:v>
                </c:pt>
                <c:pt idx="8">
                  <c:v>10.0</c:v>
                </c:pt>
                <c:pt idx="9">
                  <c:v>205.0</c:v>
                </c:pt>
                <c:pt idx="10">
                  <c:v>2.0</c:v>
                </c:pt>
                <c:pt idx="11">
                  <c:v>4.0</c:v>
                </c:pt>
                <c:pt idx="12">
                  <c:v>19.0</c:v>
                </c:pt>
                <c:pt idx="14">
                  <c:v>8.0</c:v>
                </c:pt>
                <c:pt idx="15">
                  <c:v>14.0</c:v>
                </c:pt>
                <c:pt idx="16">
                  <c:v>5.0</c:v>
                </c:pt>
                <c:pt idx="17">
                  <c:v>5.0</c:v>
                </c:pt>
                <c:pt idx="18">
                  <c:v>9.0</c:v>
                </c:pt>
                <c:pt idx="20">
                  <c:v>1097.0</c:v>
                </c:pt>
              </c:numCache>
            </c:numRef>
          </c:val>
        </c:ser>
        <c:ser>
          <c:idx val="2"/>
          <c:order val="2"/>
          <c:tx>
            <c:strRef>
              <c:f>'More Analysis'!$E$4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'More Analysis'!$B$5:$B$25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'More Analysis'!$E$5:$E$25</c:f>
              <c:numCache>
                <c:formatCode>General</c:formatCode>
                <c:ptCount val="21"/>
                <c:pt idx="0">
                  <c:v>1.0</c:v>
                </c:pt>
                <c:pt idx="3">
                  <c:v>1.0</c:v>
                </c:pt>
                <c:pt idx="8">
                  <c:v>2.0</c:v>
                </c:pt>
                <c:pt idx="9">
                  <c:v>8.0</c:v>
                </c:pt>
                <c:pt idx="11">
                  <c:v>1.0</c:v>
                </c:pt>
                <c:pt idx="14">
                  <c:v>3.0</c:v>
                </c:pt>
                <c:pt idx="15">
                  <c:v>1.0</c:v>
                </c:pt>
                <c:pt idx="20">
                  <c:v>33.0</c:v>
                </c:pt>
              </c:numCache>
            </c:numRef>
          </c:val>
        </c:ser>
        <c:ser>
          <c:idx val="3"/>
          <c:order val="3"/>
          <c:tx>
            <c:strRef>
              <c:f>'More Analysis'!$F$4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'More Analysis'!$B$5:$B$25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'More Analysis'!$F$5:$F$25</c:f>
              <c:numCache>
                <c:formatCode>General</c:formatCode>
                <c:ptCount val="21"/>
                <c:pt idx="0">
                  <c:v>3.0</c:v>
                </c:pt>
                <c:pt idx="1">
                  <c:v>19.0</c:v>
                </c:pt>
                <c:pt idx="2">
                  <c:v>1.0</c:v>
                </c:pt>
                <c:pt idx="3">
                  <c:v>64.0</c:v>
                </c:pt>
                <c:pt idx="4">
                  <c:v>1.0</c:v>
                </c:pt>
                <c:pt idx="5">
                  <c:v>23.0</c:v>
                </c:pt>
                <c:pt idx="6">
                  <c:v>4.0</c:v>
                </c:pt>
                <c:pt idx="7">
                  <c:v>11.0</c:v>
                </c:pt>
                <c:pt idx="8">
                  <c:v>10.0</c:v>
                </c:pt>
                <c:pt idx="9">
                  <c:v>366.0</c:v>
                </c:pt>
                <c:pt idx="11">
                  <c:v>8.0</c:v>
                </c:pt>
                <c:pt idx="12">
                  <c:v>7.0</c:v>
                </c:pt>
                <c:pt idx="13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3.0</c:v>
                </c:pt>
                <c:pt idx="18">
                  <c:v>7.0</c:v>
                </c:pt>
                <c:pt idx="19">
                  <c:v>1.0</c:v>
                </c:pt>
                <c:pt idx="20">
                  <c:v>1651.0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96130816"/>
        <c:axId val="-1194761120"/>
      </c:barChart>
      <c:catAx>
        <c:axId val="-119613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94761120"/>
        <c:crosses val="autoZero"/>
        <c:auto val="1"/>
        <c:lblAlgn val="ctr"/>
        <c:lblOffset val="100"/>
        <c:noMultiLvlLbl val="0"/>
      </c:catAx>
      <c:valAx>
        <c:axId val="-11947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9613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139700</xdr:rowOff>
    </xdr:from>
    <xdr:to>
      <xdr:col>15</xdr:col>
      <xdr:colOff>622300</xdr:colOff>
      <xdr:row>25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0</xdr:rowOff>
    </xdr:from>
    <xdr:to>
      <xdr:col>17</xdr:col>
      <xdr:colOff>76200</xdr:colOff>
      <xdr:row>28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1238250</xdr:colOff>
      <xdr:row>1</xdr:row>
      <xdr:rowOff>177800</xdr:rowOff>
    </xdr:from>
    <xdr:to>
      <xdr:col>11</xdr:col>
      <xdr:colOff>622300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177800</xdr:rowOff>
    </xdr:from>
    <xdr:to>
      <xdr:col>9</xdr:col>
      <xdr:colOff>622300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1104900</xdr:colOff>
      <xdr:row>26</xdr:row>
      <xdr:rowOff>165100</xdr:rowOff>
    </xdr:from>
    <xdr:to>
      <xdr:col>15</xdr:col>
      <xdr:colOff>482600</xdr:colOff>
      <xdr:row>42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</xdr:row>
      <xdr:rowOff>25400</xdr:rowOff>
    </xdr:from>
    <xdr:to>
      <xdr:col>15</xdr:col>
      <xdr:colOff>749300</xdr:colOff>
      <xdr:row>19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5.496355787036" createdVersion="4" refreshedVersion="4" minRefreshableVersion="3" recordCount="4114">
  <cacheSource type="worksheet">
    <worksheetSource name="T-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6.698710648147" createdVersion="4" refreshedVersion="4" minRefreshableVersion="3" recordCount="4114">
  <cacheSource type="worksheet">
    <worksheetSource name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/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ntainsDate="1" containsMixedTypes="1" minDate="2009-05-16T21:55:13" maxDate="2017-03-15T09:30:07" count="4138">
        <s v="Jun"/>
        <s v="Jan"/>
        <s v="Feb"/>
        <s v="Jul"/>
        <s v="Nov"/>
        <s v="May"/>
        <s v="Apr"/>
        <s v="Mar"/>
        <s v="Sep"/>
        <s v="Oct"/>
        <s v="Aug"/>
        <s v="Dec"/>
        <d v="2017-03-10T18:47:28" u="1"/>
        <d v="2016-06-24T05:28:48" u="1"/>
        <d v="2014-12-29T16:14:52" u="1"/>
        <d v="2015-05-16T04:06:42" u="1"/>
        <d v="2014-11-27T09:22:29" u="1"/>
        <d v="2014-07-09T15:20:12" u="1"/>
        <d v="2011-09-24T20:53:16" u="1"/>
        <d v="2016-09-19T02:21:34" u="1"/>
        <d v="2015-06-19T12:44:23" u="1"/>
        <d v="2014-05-20T19:12:08" u="1"/>
        <d v="2015-03-01T20:01:30" u="1"/>
        <d v="2016-06-15T13:34:32" u="1"/>
        <d v="2014-08-13T06:02:11" u="1"/>
        <d v="2016-05-04T10:24:26" u="1"/>
        <d v="2014-09-07T20:05:00" u="1"/>
        <d v="2012-05-02T13:43:09" u="1"/>
        <d v="2017-01-13T19:26:00" u="1"/>
        <d v="2014-08-01T23:45:54" u="1"/>
        <d v="2015-05-02T16:06:35" u="1"/>
        <d v="2011-04-05T13:52:20" u="1"/>
        <d v="2015-01-28T00:00:18" u="1"/>
        <d v="2015-05-11T08:24:18" u="1"/>
        <d v="2016-11-01T00:18:40" u="1"/>
        <d v="2015-06-09T18:54:07" u="1"/>
        <d v="2011-05-05T13:33:10" u="1"/>
        <d v="2014-06-30T22:56:07" u="1"/>
        <d v="2014-12-04T15:39:12" u="1"/>
        <d v="2015-11-02T17:14:40" u="1"/>
        <d v="2014-10-14T05:35:08" u="1"/>
        <d v="2014-09-12T09:10:36" u="1"/>
        <d v="2014-04-01T08:01:30" u="1"/>
        <d v="2015-09-01T09:02:54" u="1"/>
        <d v="2016-08-16T11:58:47" u="1"/>
        <d v="2015-04-10T19:45:04" u="1"/>
        <d v="2011-05-24T00:51:37" u="1"/>
        <d v="2011-09-02T12:52:37" u="1"/>
        <d v="2013-09-29T09:56:28" u="1"/>
        <d v="2010-10-14T09:43:35" u="1"/>
        <d v="2015-01-12T10:57:37" u="1"/>
        <d v="2015-02-23T15:41:52" u="1"/>
        <d v="2013-04-07T09:33:14" u="1"/>
        <d v="2014-06-05T08:22:27" u="1"/>
        <d v="2016-03-28T16:22:07" u="1"/>
        <d v="2016-04-05T05:47:40" u="1"/>
        <d v="2016-05-02T17:38:29" u="1"/>
        <d v="2015-07-09T12:02:25" u="1"/>
        <d v="2015-05-10T23:38:46" u="1"/>
        <d v="2015-07-14T14:57:42" u="1"/>
        <d v="2014-12-10T12:04:06" u="1"/>
        <d v="2016-07-19T17:54:51" u="1"/>
        <d v="2016-10-07T18:09:02" u="1"/>
        <d v="2014-10-02T08:09:37" u="1"/>
        <d v="2012-06-21T19:40:02" u="1"/>
        <d v="2015-12-03T17:55:41" u="1"/>
        <d v="2015-02-17T09:05:20" u="1"/>
        <d v="2012-05-08T13:55:05" u="1"/>
        <d v="2015-09-14T20:19:22" u="1"/>
        <d v="2012-05-29T18:09:48" u="1"/>
        <d v="2011-02-21T05:55:55" u="1"/>
        <d v="2011-08-08T11:12:51" u="1"/>
        <d v="2014-08-12T08:01:08" u="1"/>
        <d v="2016-06-28T19:09:46" u="1"/>
        <d v="2017-01-10T19:22:14" u="1"/>
        <d v="2015-05-24T10:14:40" u="1"/>
        <d v="2013-01-16T08:21:49" u="1"/>
        <d v="2015-02-18T11:35:38" u="1"/>
        <d v="2016-03-06T16:36:36" u="1"/>
        <d v="2015-01-24T21:15:40" u="1"/>
        <d v="2016-05-25T11:27:49" u="1"/>
        <d v="2014-10-26T13:18:47" u="1"/>
        <d v="2016-12-07T13:05:00" u="1"/>
        <d v="2013-01-27T09:42:15" u="1"/>
        <d v="2015-07-14T09:37:54" u="1"/>
        <d v="2012-01-29T19:29:58" u="1"/>
        <d v="2016-10-02T20:13:39" u="1"/>
        <d v="2014-10-02T01:04:57" u="1"/>
        <d v="2015-12-01T00:37:27" u="1"/>
        <d v="2015-01-10T13:58:33" u="1"/>
        <d v="2015-11-09T01:58:55" u="1"/>
        <d v="2016-09-16T09:43:16" u="1"/>
        <d v="2015-12-22T16:22:18" u="1"/>
        <d v="2015-07-02T16:06:12" u="1"/>
        <d v="2012-09-11T18:58:59" u="1"/>
        <d v="2017-01-20T09:03:25" u="1"/>
        <d v="2015-03-24T13:00:55" u="1"/>
        <d v="2016-07-01T01:33:47" u="1"/>
        <d v="2016-03-15T00:26:04" u="1"/>
        <d v="2014-09-17T01:04:43" u="1"/>
        <d v="2014-10-21T00:59:58" u="1"/>
        <d v="2013-10-30T07:28:15" u="1"/>
        <d v="2014-06-02T22:07:58" u="1"/>
        <d v="2013-01-02T22:28:00" u="1"/>
        <d v="2010-07-19T15:26:13" u="1"/>
        <d v="2016-08-20T07:50:28" u="1"/>
        <d v="2015-03-03T23:37:30" u="1"/>
        <d v="2014-05-27T07:19:26" u="1"/>
        <d v="2016-12-28T12:54:02" u="1"/>
        <d v="2014-11-21T01:34:22" u="1"/>
        <d v="2014-05-21T03:54:09" u="1"/>
        <d v="2012-10-10T12:07:07" u="1"/>
        <d v="2010-02-04T01:45:59" u="1"/>
        <d v="2015-01-05T05:50:18" u="1"/>
        <d v="2016-06-01T15:07:33" u="1"/>
        <d v="2014-06-12T16:38:50" u="1"/>
        <d v="2015-05-19T05:04:01" u="1"/>
        <d v="2015-09-25T16:32:52" u="1"/>
        <d v="2014-04-29T14:00:20" u="1"/>
        <d v="2016-12-05T17:51:20" u="1"/>
        <d v="2015-03-26T13:59:22" u="1"/>
        <d v="2015-03-23T08:45:31" u="1"/>
        <d v="2015-09-08T01:59:53" u="1"/>
        <d v="2017-01-27T17:05:18" u="1"/>
        <d v="2014-06-27T08:17:25" u="1"/>
        <d v="2015-10-02T12:41:08" u="1"/>
        <d v="2015-10-05T12:29:08" u="1"/>
        <d v="2016-03-23T13:51:57" u="1"/>
        <d v="2014-10-10T12:47:51" u="1"/>
        <d v="2011-01-26T18:37:10" u="1"/>
        <d v="2015-08-06T08:56:47" u="1"/>
        <d v="2016-11-18T13:11:49" u="1"/>
        <d v="2015-09-28T11:33:36" u="1"/>
        <d v="2015-09-28T08:07:45" u="1"/>
        <d v="2013-06-18T14:01:43" u="1"/>
        <d v="2012-03-19T17:26:58" u="1"/>
        <d v="2015-02-14T11:35:52" u="1"/>
        <d v="2015-04-15T13:49:39" u="1"/>
        <d v="2014-10-20T11:52:52" u="1"/>
        <d v="2015-05-15T12:45:37" u="1"/>
        <d v="2014-12-23T13:58:39" u="1"/>
        <d v="2015-09-02T10:01:55" u="1"/>
        <d v="2013-07-09T16:24:59" u="1"/>
        <d v="2011-08-26T21:58:22" u="1"/>
        <d v="2013-04-04T07:26:49" u="1"/>
        <d v="2014-12-09T11:41:23" u="1"/>
        <d v="2015-11-19T13:48:25" u="1"/>
        <d v="2014-07-08T09:35:17" u="1"/>
        <d v="2012-03-28T09:31:34" u="1"/>
        <d v="2015-05-12T01:07:56" u="1"/>
        <d v="2015-10-14T07:20:45" u="1"/>
        <d v="2013-02-05T17:15:45" u="1"/>
        <d v="2016-04-06T08:35:58" u="1"/>
        <d v="2016-04-01T11:55:58" u="1"/>
        <d v="2014-11-03T09:28:26" u="1"/>
        <d v="2016-02-02T11:01:54" u="1"/>
        <d v="2015-03-24T12:26:00" u="1"/>
        <d v="2014-08-18T11:08:24" u="1"/>
        <d v="2016-07-04T02:10:18" u="1"/>
        <d v="2016-06-07T09:02:20" u="1"/>
        <d v="2014-11-25T00:17:44" u="1"/>
        <d v="2009-10-01T20:31:46" u="1"/>
        <d v="2017-02-14T08:24:46" u="1"/>
        <d v="2016-01-14T20:39:31" u="1"/>
        <d v="2013-09-19T06:13:06" u="1"/>
        <d v="2015-08-18T08:59:51" u="1"/>
        <d v="2011-05-19T15:14:06" u="1"/>
        <d v="2015-09-25T20:10:40" u="1"/>
        <d v="2017-01-11T00:16:58" u="1"/>
        <d v="2014-10-20T11:00:47" u="1"/>
        <d v="2014-06-19T12:05:47" u="1"/>
        <d v="2016-12-07T10:49:00" u="1"/>
        <d v="2016-05-12T00:01:07" u="1"/>
        <d v="2016-07-21T12:41:02" u="1"/>
        <d v="2014-02-10T02:38:22" u="1"/>
        <d v="2014-08-22T20:22:17" u="1"/>
        <d v="2016-07-03T16:01:11" u="1"/>
        <d v="2011-08-08T10:58:52" u="1"/>
        <d v="2015-06-30T03:32:39" u="1"/>
        <d v="2015-10-23T13:48:56" u="1"/>
        <d v="2014-12-11T19:02:52" u="1"/>
        <d v="2015-08-11T13:46:52" u="1"/>
        <d v="2016-02-07T09:18:05" u="1"/>
        <d v="2014-07-09T11:37:20" u="1"/>
        <d v="2015-08-07T08:52:01" u="1"/>
        <d v="2015-09-03T10:27:25" u="1"/>
        <d v="2014-09-22T14:26:42" u="1"/>
        <d v="2013-02-26T07:19:23" u="1"/>
        <d v="2016-02-01T08:39:49" u="1"/>
        <d v="2016-04-01T15:14:36" u="1"/>
        <d v="2014-12-15T07:10:19" u="1"/>
        <d v="2013-10-24T17:57:40" u="1"/>
        <d v="2016-01-22T02:24:17" u="1"/>
        <d v="2012-10-04T01:21:24" u="1"/>
        <d v="2015-06-10T17:50:06" u="1"/>
        <d v="2015-08-10T16:31:19" u="1"/>
        <d v="2015-08-20T18:23:36" u="1"/>
        <d v="2015-04-08T11:51:02" u="1"/>
        <d v="2016-03-07T20:16:04" u="1"/>
        <d v="2015-11-10T08:14:56" u="1"/>
        <d v="2014-08-04T12:40:11" u="1"/>
        <n v="7" u="1"/>
        <d v="2015-01-06T22:51:43" u="1"/>
        <d v="2011-10-16T22:48:41" u="1"/>
        <d v="2016-01-12T05:29:44" u="1"/>
        <d v="2016-02-16T03:46:16" u="1"/>
        <d v="2016-06-24T12:34:50" u="1"/>
        <d v="2014-11-20T12:13:31" u="1"/>
        <d v="2015-04-22T11:03:29" u="1"/>
        <d v="2016-09-19T01:53:27" u="1"/>
        <d v="2016-04-01T08:18:38" u="1"/>
        <d v="2016-03-24T04:16:40" u="1"/>
        <d v="2014-10-15T14:22:25" u="1"/>
        <d v="2015-02-25T23:05:59" u="1"/>
        <d v="2012-04-18T15:15:04" u="1"/>
        <d v="2016-01-01T07:43:28" u="1"/>
        <d v="2016-05-24T04:25:45" u="1"/>
        <d v="2015-06-25T03:22:00" u="1"/>
        <d v="2014-12-21T20:01:04" u="1"/>
        <d v="2015-06-17T12:11:00" u="1"/>
        <d v="2016-06-05T14:54:43" u="1"/>
        <d v="2014-08-14T18:36:30" u="1"/>
        <d v="2014-01-13T11:49:11" u="1"/>
        <d v="2016-08-21T23:45:04" u="1"/>
        <d v="2017-01-24T09:05:11" u="1"/>
        <d v="2011-07-08T14:12:50" u="1"/>
        <d v="2015-01-22T15:08:54" u="1"/>
        <d v="2015-05-11T20:13:11" u="1"/>
        <d v="2016-08-10T12:00:48" u="1"/>
        <d v="2010-11-22T23:35:24" u="1"/>
        <d v="2012-01-28T10:17:03" u="1"/>
        <d v="2015-02-02T16:31:01" u="1"/>
        <d v="2014-10-29T08:02:44" u="1"/>
        <d v="2014-12-19T22:11:05" u="1"/>
        <d v="2016-06-05T18:13:44" u="1"/>
        <d v="2016-07-02T08:00:08" u="1"/>
        <d v="2012-07-26T12:11:42" u="1"/>
        <d v="2015-09-05T05:23:04" u="1"/>
        <d v="2015-09-08T13:00:21" u="1"/>
        <d v="2016-08-08T10:15:06" u="1"/>
        <d v="2012-02-16T19:35:10" u="1"/>
        <d v="2014-11-14T14:00:34" u="1"/>
        <d v="2015-12-21T13:00:49" u="1"/>
        <d v="2015-06-16T11:51:19" u="1"/>
        <d v="2014-06-02T07:01:54" u="1"/>
        <d v="2016-05-02T11:42:30" u="1"/>
        <d v="2016-10-09T17:09:28" u="1"/>
        <d v="2016-11-08T10:15:52" u="1"/>
        <d v="2015-10-27T16:55:45" u="1"/>
        <d v="2014-10-09T03:00:46" u="1"/>
        <d v="2014-08-25T10:24:24" u="1"/>
        <d v="2012-01-31T17:30:39" u="1"/>
        <d v="2014-08-05T11:09:42" u="1"/>
        <d v="2016-05-02T22:01:31" u="1"/>
        <d v="2016-04-06T13:49:42" u="1"/>
        <d v="2015-04-02T03:50:34" u="1"/>
        <d v="2015-12-28T17:34:59" u="1"/>
        <d v="2016-10-06T08:57:47" u="1"/>
        <d v="2013-02-14T12:27:47" u="1"/>
        <d v="2013-01-25T03:09:15" u="1"/>
        <d v="2011-01-21T18:46:49" u="1"/>
        <d v="2014-10-19T18:53:04" u="1"/>
        <d v="2014-11-28T15:08:45" u="1"/>
        <d v="2014-12-30T09:44:00" u="1"/>
        <d v="2015-07-07T16:24:54" u="1"/>
        <d v="2016-04-26T11:57:43" u="1"/>
        <d v="2016-11-28T23:08:45" u="1"/>
        <d v="2015-06-26T15:38:56" u="1"/>
        <d v="2016-05-18T06:59:50" u="1"/>
        <d v="2015-01-16T14:30:07" u="1"/>
        <d v="2014-07-09T08:12:29" u="1"/>
        <d v="2013-03-08T14:54:03" u="1"/>
        <d v="2015-08-05T15:50:18" u="1"/>
        <d v="2017-01-02T09:55:59" u="1"/>
        <d v="2014-11-25T14:27:03" u="1"/>
        <d v="2015-01-02T18:23:42" u="1"/>
        <d v="2015-01-28T10:37:59" u="1"/>
        <d v="2015-10-14T11:44:57" u="1"/>
        <d v="2011-08-04T14:39:10" u="1"/>
        <d v="2015-07-07T05:05:21" u="1"/>
        <d v="2015-05-19T11:08:25" u="1"/>
        <d v="2015-10-06T14:44:40" u="1"/>
        <d v="2016-03-18T15:31:12" u="1"/>
        <d v="2015-09-10T15:11:08" u="1"/>
        <d v="2014-06-27T14:47:40" u="1"/>
        <d v="2015-04-26T23:59:44" u="1"/>
        <d v="2016-12-21T14:51:53" u="1"/>
        <d v="2014-12-16T09:56:45" u="1"/>
        <d v="2015-02-10T16:58:32" u="1"/>
        <d v="2016-03-04T11:41:56" u="1"/>
        <d v="2015-05-17T12:18:26" u="1"/>
        <d v="2015-08-04T13:04:37" u="1"/>
        <d v="2011-05-18T19:14:26" u="1"/>
        <d v="2011-03-21T22:21:13" u="1"/>
        <d v="2016-05-09T14:13:52" u="1"/>
        <d v="2015-12-14T22:00:11" u="1"/>
        <d v="2015-03-09T07:49:48" u="1"/>
        <d v="2014-08-30T02:40:20" u="1"/>
        <d v="2015-03-02T13:39:05" u="1"/>
        <d v="2017-03-09T07:54:05" u="1"/>
        <d v="2016-12-27T12:08:20" u="1"/>
        <d v="2014-12-16T15:52:20" u="1"/>
        <d v="2014-12-20T13:47:03" u="1"/>
        <d v="2015-02-18T11:34:59" u="1"/>
        <d v="2016-08-13T08:02:55" u="1"/>
        <d v="2016-02-18T04:13:25" u="1"/>
        <d v="2015-10-07T06:23:08" u="1"/>
        <d v="2014-07-15T09:20:23" u="1"/>
        <d v="2011-05-24T18:35:27" u="1"/>
        <d v="2015-11-13T18:16:40" u="1"/>
        <d v="2016-12-11T10:31:21" u="1"/>
        <d v="2016-08-29T16:24:55" u="1"/>
        <d v="2013-10-04T13:09:17" u="1"/>
        <d v="2014-09-06T10:11:45" u="1"/>
        <d v="2015-09-06T09:11:45" u="1"/>
        <d v="2015-02-12T03:28:43" u="1"/>
        <d v="2012-03-05T11:46:15" u="1"/>
        <d v="2015-01-23T20:51:10" u="1"/>
        <d v="2016-02-13T04:24:43" u="1"/>
        <d v="2016-10-18T01:45:43" u="1"/>
        <d v="2012-03-29T00:10:24" u="1"/>
        <d v="2011-08-08T10:35:39" u="1"/>
        <d v="2011-11-20T23:16:32" u="1"/>
        <d v="2016-09-05T09:00:37" u="1"/>
        <d v="2015-04-13T19:16:39" u="1"/>
        <d v="2016-11-27T15:48:41" u="1"/>
        <d v="2016-07-16T00:20:25" u="1"/>
        <d v="2014-04-04T11:11:40" u="1"/>
        <d v="2014-09-19T10:26:12" u="1"/>
        <d v="2016-07-16T14:09:42" u="1"/>
        <d v="2013-10-22T07:48:53" u="1"/>
        <d v="2014-12-18T11:07:23" u="1"/>
        <d v="2014-06-03T19:44:10" u="1"/>
        <d v="2017-02-13T15:48:10" u="1"/>
        <d v="2014-09-02T08:48:56" u="1"/>
        <d v="2016-10-30T10:01:45" u="1"/>
        <d v="2011-06-16T11:32:54" u="1"/>
        <d v="2017-02-23T05:05:54" u="1"/>
        <d v="2014-12-04T22:43:58" u="1"/>
        <d v="2013-04-01T08:42:50" u="1"/>
        <d v="2015-05-26T12:39:56" u="1"/>
        <d v="2015-05-26T12:07:39" u="1"/>
        <d v="2010-10-27T00:20:03" u="1"/>
        <d v="2015-11-19T13:20:09" u="1"/>
        <d v="2014-06-16T09:17:46" u="1"/>
        <d v="2016-10-01T06:50:55" u="1"/>
        <d v="2017-03-01T10:42:27" u="1"/>
        <d v="2015-12-02T02:38:51" u="1"/>
        <d v="2015-01-12T09:23:40" u="1"/>
        <d v="2013-04-04T08:00:34" u="1"/>
        <d v="2015-01-23T13:59:14" u="1"/>
        <d v="2016-05-01T12:45:06" u="1"/>
        <d v="2015-05-31T10:43:23" u="1"/>
        <d v="2016-06-26T22:37:55" u="1"/>
        <d v="2015-10-27T13:54:21" u="1"/>
        <d v="2014-11-05T16:58:45" u="1"/>
        <d v="2015-03-19T10:52:02" u="1"/>
        <d v="2015-04-02T07:04:09" u="1"/>
        <d v="2012-02-22T00:03:05" u="1"/>
        <d v="2014-06-09T13:32:39" u="1"/>
        <d v="2015-03-30T12:14:28" u="1"/>
        <d v="2014-08-09T15:50:26" u="1"/>
        <d v="2015-08-18T12:57:26" u="1"/>
        <d v="2014-07-07T10:10:46" u="1"/>
        <d v="2015-01-16T12:26:50" u="1"/>
        <d v="2016-05-03T08:19:42" u="1"/>
        <d v="2016-04-12T11:35:01" u="1"/>
        <d v="2016-06-08T11:32:14" u="1"/>
        <d v="2010-02-26T15:36:31" u="1"/>
        <d v="2015-03-30T12:53:03" u="1"/>
        <d v="2014-08-26T15:16:44" u="1"/>
        <d v="2017-01-26T17:03:59" u="1"/>
        <d v="2014-01-24T07:39:51" u="1"/>
        <d v="2015-06-01T06:14:58" u="1"/>
        <d v="2015-07-17T08:15:47" u="1"/>
        <d v="2015-06-22T12:16:58" u="1"/>
        <d v="2014-12-17T17:58:02" u="1"/>
        <d v="2014-10-08T17:07:24" u="1"/>
        <d v="2014-08-10T12:24:37" u="1"/>
        <d v="2012-10-25T18:14:41" u="1"/>
        <d v="2014-07-05T12:59:22" u="1"/>
        <d v="2012-08-28T13:06:20" u="1"/>
        <d v="2012-03-29T00:30:57" u="1"/>
        <d v="2016-01-05T09:38:10" u="1"/>
        <d v="2016-02-24T11:59:16" u="1"/>
        <d v="2014-08-05T14:46:38" u="1"/>
        <d v="2015-03-13T20:51:57" u="1"/>
        <d v="2015-10-15T06:20:00" u="1"/>
        <d v="2015-02-26T18:31:51" u="1"/>
        <d v="2016-06-07T17:42:17" u="1"/>
        <d v="2015-07-07T08:12:24" u="1"/>
        <d v="2015-05-05T12:39:11" u="1"/>
        <d v="2012-08-03T05:30:48" u="1"/>
        <d v="2014-11-28T15:02:41" u="1"/>
        <d v="2015-06-24T09:40:52" u="1"/>
        <d v="2016-04-19T05:10:48" u="1"/>
        <d v="2015-07-14T01:50:59" u="1"/>
        <d v="2014-05-22T14:31:20" u="1"/>
        <d v="2016-07-19T14:24:33" u="1"/>
        <d v="2016-11-15T11:50:16" u="1"/>
        <d v="2016-04-19T01:38:40" u="1"/>
        <d v="2015-01-09T15:58:29" u="1"/>
        <d v="2017-03-01T10:50:08" u="1"/>
        <d v="2014-05-21T06:37:21" u="1"/>
        <d v="2015-02-05T09:18:45" u="1"/>
        <d v="2014-07-15T13:42:34" u="1"/>
        <d v="2015-04-12T21:45:06" u="1"/>
        <d v="2016-05-08T18:57:04" u="1"/>
        <d v="2015-04-26T06:44:58" u="1"/>
        <d v="2014-06-23T16:31:45" u="1"/>
        <d v="2015-09-25T06:43:56" u="1"/>
        <d v="2016-05-09T11:33:39" u="1"/>
        <d v="2014-05-26T04:51:39" u="1"/>
        <d v="2014-07-11T11:49:52" u="1"/>
        <d v="2010-12-19T15:17:07" u="1"/>
        <d v="2013-11-29T13:56:26" u="1"/>
        <d v="2014-08-04T07:09:16" u="1"/>
        <d v="2015-02-20T18:18:54" u="1"/>
        <d v="2015-06-11T22:58:11" u="1"/>
        <d v="2014-10-08T12:54:03" u="1"/>
        <d v="2012-09-04T17:00:57" u="1"/>
        <d v="2012-08-23T12:19:16" u="1"/>
        <d v="2014-10-29T04:19:29" u="1"/>
        <d v="2016-07-28T09:14:01" u="1"/>
        <d v="2015-01-18T21:26:31" u="1"/>
        <d v="2016-11-15T14:28:27" u="1"/>
        <d v="2016-03-01T12:17:36" u="1"/>
        <d v="2015-04-21T09:45:25" u="1"/>
        <d v="2014-01-04T05:41:32" u="1"/>
        <d v="2015-09-01T06:51:32" u="1"/>
        <d v="2014-10-21T08:04:04" u="1"/>
        <d v="2012-08-13T05:24:43" u="1"/>
        <d v="2016-05-15T16:28:49" u="1"/>
        <d v="2013-05-14T18:00:32" u="1"/>
        <d v="2013-12-11T17:57:34" u="1"/>
        <d v="2016-08-30T09:25:34" u="1"/>
        <d v="2014-10-15T16:28:04" u="1"/>
        <d v="2016-09-15T00:55:41" u="1"/>
        <d v="2011-11-28T22:04:19" u="1"/>
        <d v="2015-02-09T11:23:56" u="1"/>
        <d v="2014-06-06T06:45:39" u="1"/>
        <d v="2014-04-11T05:50:52" u="1"/>
        <d v="2015-01-27T09:09:41" u="1"/>
        <d v="2015-01-22T21:18:58" u="1"/>
        <d v="2014-07-13T16:50:11" u="1"/>
        <d v="2015-03-10T16:58:54" u="1"/>
        <d v="2016-03-13T08:57:37" u="1"/>
        <d v="2015-04-13T10:53:35" u="1"/>
        <d v="2014-06-19T05:21:31" u="1"/>
        <d v="2012-07-23T20:16:37" u="1"/>
        <d v="2015-09-09T18:21:33" u="1"/>
        <d v="2014-06-01T17:50:31" u="1"/>
        <d v="2014-09-22T18:49:07" u="1"/>
        <d v="2015-06-24T15:33:48" u="1"/>
        <d v="2015-07-15T09:01:12" u="1"/>
        <d v="2016-01-25T07:56:16" u="1"/>
        <d v="2014-06-30T15:57:05" u="1"/>
        <d v="2014-03-12T22:03:29" u="1"/>
        <d v="2016-01-08T07:18:51" u="1"/>
        <d v="2016-02-16T15:08:40" u="1"/>
        <d v="2013-12-18T15:59:27" u="1"/>
        <d v="2014-06-21T06:52:06" u="1"/>
        <d v="2016-02-16T12:25:49" u="1"/>
        <d v="2014-08-18T10:45:19" u="1"/>
        <d v="2016-06-27T19:49:40" u="1"/>
        <d v="2014-12-01T13:00:28" u="1"/>
        <d v="2016-09-01T20:55:34" u="1"/>
        <d v="2012-07-09T21:48:47" u="1"/>
        <d v="2014-08-15T16:20:45" u="1"/>
        <d v="2011-10-28T10:35:58" u="1"/>
        <d v="2010-12-14T02:51:37" u="1"/>
        <d v="2015-03-12T13:22:39" u="1"/>
        <d v="2015-05-04T08:46:35" u="1"/>
        <d v="2016-05-24T19:29:00" u="1"/>
        <d v="2015-05-04T04:20:44" u="1"/>
        <d v="2015-04-30T15:26:11" u="1"/>
        <d v="2016-03-03T03:06:57" u="1"/>
        <d v="2015-06-07T11:30:33" u="1"/>
        <d v="2014-07-09T12:55:05" u="1"/>
        <d v="2013-03-11T09:54:31" u="1"/>
        <d v="2015-10-05T09:43:59" u="1"/>
        <d v="2014-06-12T20:47:07" u="1"/>
        <d v="2017-03-12T14:44:05" u="1"/>
        <d v="2015-05-12T04:05:53" u="1"/>
        <d v="2014-04-08T10:25:55" u="1"/>
        <d v="2016-03-02T06:00:06" u="1"/>
        <d v="2016-11-18T12:30:57" u="1"/>
        <d v="2012-04-14T13:44:55" u="1"/>
        <d v="2013-10-29T14:01:42" u="1"/>
        <d v="2012-09-21T21:42:01" u="1"/>
        <d v="2014-12-27T01:12:21" u="1"/>
        <d v="2016-02-26T16:47:59" u="1"/>
        <d v="2016-09-01T02:33:45" u="1"/>
        <d v="2013-09-25T17:00:10" u="1"/>
        <d v="2014-07-08T09:56:49" u="1"/>
        <d v="2011-04-02T17:34:47" u="1"/>
        <d v="2014-12-02T01:54:13" u="1"/>
        <d v="2017-02-25T10:04:34" u="1"/>
        <d v="2015-10-08T15:49:00" u="1"/>
        <d v="2016-04-29T21:12:47" u="1"/>
        <d v="2014-12-26T14:39:56" u="1"/>
        <d v="2014-09-21T19:50:28" u="1"/>
        <d v="2014-11-10T17:11:07" u="1"/>
        <d v="2016-10-10T22:15:09" u="1"/>
        <d v="2012-02-21T19:22:35" u="1"/>
        <d v="2014-12-02T14:13:14" u="1"/>
        <d v="2015-09-13T06:41:29" u="1"/>
        <d v="2015-06-12T13:31:44" u="1"/>
        <d v="2015-10-12T15:30:44" u="1"/>
        <d v="2017-01-05T10:38:55" u="1"/>
        <d v="2016-12-08T01:12:49" u="1"/>
        <d v="2016-06-17T11:39:36" u="1"/>
        <d v="2015-06-26T20:35:53" u="1"/>
        <d v="2016-12-29T13:51:23" u="1"/>
        <d v="2012-11-21T19:18:34" u="1"/>
        <d v="2017-02-26T14:15:19" u="1"/>
        <d v="2015-08-28T18:24:06" u="1"/>
        <d v="2015-05-26T11:03:13" u="1"/>
        <d v="2016-02-26T18:26:02" u="1"/>
        <d v="2017-01-01T11:35:22" u="1"/>
        <d v="2015-01-08T21:39:39" u="1"/>
        <d v="2015-02-07T10:13:46" u="1"/>
        <d v="2015-07-03T00:03:10" u="1"/>
        <d v="2013-04-08T20:27:33" u="1"/>
        <d v="2015-01-02T15:48:31" u="1"/>
        <d v="2014-10-14T07:00:55" u="1"/>
        <d v="2016-04-18T23:19:50" u="1"/>
        <d v="2014-07-20T17:36:18" u="1"/>
        <d v="2016-05-13T09:57:14" u="1"/>
        <d v="2015-02-23T20:03:29" u="1"/>
        <d v="2014-08-04T14:38:08" u="1"/>
        <d v="2015-05-27T15:44:14" u="1"/>
        <d v="2015-07-05T18:33:53" u="1"/>
        <d v="2016-11-16T14:36:10" u="1"/>
        <d v="2012-03-23T10:59:36" u="1"/>
        <d v="2016-03-03T00:38:28" u="1"/>
        <d v="2014-09-24T13:40:06" u="1"/>
        <d v="2016-04-22T08:59:34" u="1"/>
        <d v="2016-06-28T11:21:04" u="1"/>
        <d v="2016-10-22T04:50:30" u="1"/>
        <d v="2013-05-22T12:18:58" u="1"/>
        <d v="2016-04-07T12:55:00" u="1"/>
        <d v="2015-11-30T17:08:02" u="1"/>
        <d v="2016-03-23T07:55:11" u="1"/>
        <d v="2016-04-09T14:59:52" u="1"/>
        <d v="2016-11-08T04:50:46" u="1"/>
        <d v="2014-06-09T13:56:05" u="1"/>
        <d v="2016-10-15T13:26:48" u="1"/>
        <d v="2014-11-05T12:30:29" u="1"/>
        <d v="2014-10-06T09:04:40" u="1"/>
        <d v="2012-06-14T23:42:31" u="1"/>
        <d v="2016-11-22T08:59:12" u="1"/>
        <d v="2013-08-20T14:21:10" u="1"/>
        <d v="2013-04-17T06:08:19" u="1"/>
        <d v="2016-06-15T08:34:06" u="1"/>
        <d v="2017-02-13T08:38:49" u="1"/>
        <d v="2015-08-17T10:07:19" u="1"/>
        <d v="2015-10-16T14:29:06" u="1"/>
        <d v="2012-02-13T09:17:15" u="1"/>
        <d v="2014-11-21T11:11:30" u="1"/>
        <d v="2016-06-22T12:55:32" u="1"/>
        <d v="2015-02-24T19:05:32" u="1"/>
        <d v="2015-01-12T16:31:43" u="1"/>
        <d v="2012-05-08T15:25:09" u="1"/>
        <d v="2014-07-11T14:26:39" u="1"/>
        <d v="2015-07-06T13:46:39" u="1"/>
        <d v="2013-01-07T18:25:52" u="1"/>
        <d v="2014-06-14T16:29:24" u="1"/>
        <d v="2016-02-22T06:52:07" u="1"/>
        <d v="2014-10-20T01:27:59" u="1"/>
        <d v="2016-01-24T17:05:09" u="1"/>
        <d v="2016-01-26T01:25:01" u="1"/>
        <d v="2016-09-20T08:04:01" u="1"/>
        <d v="2014-12-02T10:48:55" u="1"/>
        <d v="2014-07-26T10:00:57" u="1"/>
        <d v="2015-06-21T04:03:25" u="1"/>
        <d v="2015-07-24T10:08:57" u="1"/>
        <d v="2015-08-20T08:57:29" u="1"/>
        <d v="2013-06-13T15:35:25" u="1"/>
        <d v="2015-02-28T11:19:25" u="1"/>
        <d v="2015-11-01T12:09:32" u="1"/>
        <d v="2016-10-27T08:27:51" u="1"/>
        <d v="2015-04-21T16:28:38" u="1"/>
        <d v="2016-11-19T20:38:40" u="1"/>
        <d v="2017-01-11T23:16:10" u="1"/>
        <d v="2016-08-30T09:45:21" u="1"/>
        <d v="2015-01-28T06:14:45" u="1"/>
        <d v="2015-12-20T10:26:13" u="1"/>
        <d v="2012-04-27T09:43:13" u="1"/>
        <d v="2016-01-11T07:56:54" u="1"/>
        <d v="2014-06-28T10:52:43" u="1"/>
        <d v="2014-10-29T13:15:26" u="1"/>
        <d v="2014-10-06T13:38:35" u="1"/>
        <d v="2015-04-10T14:10:05" u="1"/>
        <d v="2015-03-15T13:00:33" u="1"/>
        <d v="2015-10-05T10:16:44" u="1"/>
        <d v="2014-05-21T19:05:03" u="1"/>
        <d v="2016-04-24T07:14:14" u="1"/>
        <d v="2014-12-07T19:37:14" u="1"/>
        <d v="2015-02-17T19:13:44" u="1"/>
        <d v="2015-08-16T10:51:40" u="1"/>
        <d v="2017-01-07T01:16:47" u="1"/>
        <d v="2015-12-20T07:45:23" u="1"/>
        <d v="2015-02-26T10:42:10" u="1"/>
        <d v="2016-05-05T17:49:38" u="1"/>
        <d v="2014-05-12T09:38:47" u="1"/>
        <d v="2015-02-27T14:01:36" u="1"/>
        <d v="2015-05-09T22:07:47" u="1"/>
        <d v="2012-06-20T17:02:45" u="1"/>
        <d v="2015-10-26T23:03:36" u="1"/>
        <d v="2016-03-31T07:46:00" u="1"/>
        <d v="2014-10-01T06:30:20" u="1"/>
        <d v="2016-07-09T21:42:43" u="1"/>
        <d v="2014-07-26T17:28:26" u="1"/>
        <d v="2015-07-15T10:14:18" u="1"/>
        <d v="2010-09-09T08:30:14" u="1"/>
        <d v="2014-12-03T15:14:16" u="1"/>
        <d v="2014-07-23T12:36:01" u="1"/>
        <d v="2013-03-12T19:01:27" u="1"/>
        <d v="2011-06-24T01:27:21" u="1"/>
        <d v="2014-07-18T22:13:01" u="1"/>
        <d v="2015-07-17T00:40:36" u="1"/>
        <d v="2014-12-01T11:50:08" u="1"/>
        <d v="2015-03-04T16:44:10" u="1"/>
        <d v="2014-07-31T06:59:53" u="1"/>
        <d v="2017-01-03T10:36:49" u="1"/>
        <d v="2017-02-03T13:26:21" u="1"/>
        <d v="2010-11-22T21:08:53" u="1"/>
        <d v="2016-12-12T11:49:08" u="1"/>
        <d v="2012-04-24T12:46:08" u="1"/>
        <d v="2014-06-19T03:21:30" u="1"/>
        <d v="2014-03-11T05:07:28" u="1"/>
        <d v="2014-11-04T18:59:19" u="1"/>
        <d v="2015-12-06T13:47:17" u="1"/>
        <d v="2015-08-10T09:38:43" u="1"/>
        <d v="2015-09-25T11:06:58" u="1"/>
        <d v="2014-09-11T01:47:50" u="1"/>
        <d v="2015-07-08T20:18:28" u="1"/>
        <d v="2016-12-18T14:16:26" u="1"/>
        <d v="2013-08-07T07:03:18" u="1"/>
        <d v="2014-04-24T12:11:35" u="1"/>
        <d v="2017-02-09T06:21:31" u="1"/>
        <d v="2016-06-17T17:14:22" u="1"/>
        <d v="2017-03-08T11:15:03" u="1"/>
        <d v="2009-09-11T19:21:59" u="1"/>
        <d v="2015-06-30T18:16:05" u="1"/>
        <d v="2012-03-19T10:31:12" u="1"/>
        <d v="2014-06-10T03:07:49" u="1"/>
        <d v="2015-12-02T10:50:10" u="1"/>
        <d v="2014-12-02T10:13:36" u="1"/>
        <d v="2014-09-29T09:46:42" u="1"/>
        <d v="2017-01-18T10:17:25" u="1"/>
        <d v="2014-12-30T16:45:44" u="1"/>
        <d v="2016-04-17T11:30:53" u="1"/>
        <d v="2015-04-08T18:23:53" u="1"/>
        <d v="2014-12-08T21:26:10" u="1"/>
        <d v="2015-02-12T15:37:23" u="1"/>
        <d v="2015-06-10T12:50:49" u="1"/>
        <d v="2013-02-07T11:42:15" u="1"/>
        <d v="2013-11-04T20:00:56" u="1"/>
        <d v="2016-08-29T13:14:02" u="1"/>
        <d v="2014-07-10T07:05:48" u="1"/>
        <d v="2016-05-22T10:45:26" u="1"/>
        <d v="2015-12-07T14:38:37" u="1"/>
        <d v="2015-03-18T06:22:05" u="1"/>
        <d v="2014-06-30T16:41:41" u="1"/>
        <d v="2014-08-26T15:43:11" u="1"/>
        <d v="2014-05-13T18:12:35" u="1"/>
        <d v="2014-07-08T17:13:48" u="1"/>
        <d v="2012-07-11T15:44:48" u="1"/>
        <d v="2017-02-06T12:37:33" u="1"/>
        <d v="2014-10-27T13:26:50" u="1"/>
        <d v="2016-01-05T20:45:35" u="1"/>
        <d v="2016-05-05T14:55:18" u="1"/>
        <d v="2016-10-29T16:55:24" u="1"/>
        <d v="2014-05-14T01:04:10" u="1"/>
        <d v="2015-03-05T09:43:57" u="1"/>
        <d v="2015-05-01T08:45:27" u="1"/>
        <d v="2017-02-16T04:14:42" u="1"/>
        <d v="2015-04-20T13:48:46" u="1"/>
        <d v="2015-05-12T12:01:27" u="1"/>
        <d v="2016-07-31T18:44:22" u="1"/>
        <d v="2016-03-15T15:03:57" u="1"/>
        <d v="2014-07-15T07:56:40" u="1"/>
        <d v="2014-05-21T12:51:27" u="1"/>
        <d v="2011-11-13T10:05:32" u="1"/>
        <d v="2014-07-24T12:31:23" u="1"/>
        <d v="2015-03-12T16:37:23" u="1"/>
        <d v="2013-12-03T20:24:21" u="1"/>
        <d v="2011-07-05T20:32:06" u="1"/>
        <d v="2012-03-21T19:12:06" u="1"/>
        <d v="2016-04-19T04:22:30" u="1"/>
        <d v="2014-07-21T22:49:49" u="1"/>
        <d v="2014-08-27T06:43:13" u="1"/>
        <d v="2015-04-07T12:12:22" u="1"/>
        <d v="2015-04-23T15:23:39" u="1"/>
        <d v="2016-11-13T15:01:07" u="1"/>
        <d v="2014-08-12T00:14:57" u="1"/>
        <d v="2015-03-04T15:02:33" u="1"/>
        <d v="2013-08-20T12:08:48" u="1"/>
        <d v="2012-01-12T15:43:03" u="1"/>
        <d v="2014-12-25T21:56:39" u="1"/>
        <d v="2016-06-20T14:06:01" u="1"/>
        <d v="2012-03-22T11:01:25" u="1"/>
        <d v="2015-02-13T11:04:53" u="1"/>
        <d v="2014-11-01T14:08:08" u="1"/>
        <d v="2017-02-07T20:54:44" u="1"/>
        <d v="2016-03-04T09:36:51" u="1"/>
        <d v="2017-03-07T12:35:34" u="1"/>
        <d v="2014-05-27T12:16:21" u="1"/>
        <d v="2015-09-08T16:16:04" u="1"/>
        <d v="2014-09-22T12:46:04" u="1"/>
        <d v="2016-10-26T13:15:19" u="1"/>
        <d v="2012-05-29T20:51:21" u="1"/>
        <d v="2014-09-26T09:36:30" u="1"/>
        <d v="2014-12-15T17:08:15" u="1"/>
        <d v="2015-02-10T19:44:45" u="1"/>
        <d v="2016-03-31T11:36:17" u="1"/>
        <d v="2015-07-14T09:34:26" u="1"/>
        <d v="2014-10-14T16:37:28" u="1"/>
        <d v="2014-11-28T09:20:26" u="1"/>
        <d v="2016-11-16T11:36:09" u="1"/>
        <d v="2017-01-09T03:59:05" u="1"/>
        <d v="2012-08-14T10:47:33" u="1"/>
        <d v="2014-07-15T06:58:18" u="1"/>
        <d v="2016-04-19T09:02:42" u="1"/>
        <d v="2016-07-04T10:07:36" u="1"/>
        <d v="2015-10-26T10:08:38" u="1"/>
        <d v="2016-02-23T11:01:04" u="1"/>
        <d v="2016-04-08T02:59:26" u="1"/>
        <d v="2015-05-27T10:00:58" u="1"/>
        <d v="2013-09-09T02:18:07" u="1"/>
        <d v="2014-05-21T20:18:32" u="1"/>
        <d v="2011-06-24T14:08:56" u="1"/>
        <d v="2016-07-04T10:46:11" u="1"/>
        <d v="2015-03-30T16:07:45" u="1"/>
        <d v="2015-04-07T21:57:00" u="1"/>
        <d v="2014-07-25T14:48:11" u="1"/>
        <d v="2016-11-22T03:01:03" u="1"/>
        <d v="2016-02-15T00:04:57" u="1"/>
        <d v="2015-02-01T10:54:31" u="1"/>
        <d v="2016-12-14T17:07:35" u="1"/>
        <d v="2014-09-23T04:17:59" u="1"/>
        <d v="2014-11-17T11:21:03" u="1"/>
        <d v="2015-08-07T03:27:53" u="1"/>
        <d v="2016-10-14T03:17:40" u="1"/>
        <d v="2016-11-05T17:00:12" u="1"/>
        <d v="2016-04-09T10:25:10" u="1"/>
        <d v="2016-06-12T22:20:14" u="1"/>
        <d v="2014-11-01T06:39:47" u="1"/>
        <d v="2015-05-04T13:41:08" u="1"/>
        <d v="2014-12-15T08:48:36" u="1"/>
        <d v="2012-03-05T11:25:47" u="1"/>
        <d v="2016-09-27T00:40:34" u="1"/>
        <d v="2014-06-04T17:32:49" u="1"/>
        <d v="2015-01-17T01:13:43" u="1"/>
        <d v="2011-01-11T23:57:08" u="1"/>
        <d v="2016-04-22T18:22:36" u="1"/>
        <d v="2016-04-14T19:22:19" u="1"/>
        <d v="2015-12-03T13:38:28" u="1"/>
        <d v="2010-12-03T20:06:11" u="1"/>
        <d v="2013-11-13T17:08:56" u="1"/>
        <d v="2015-05-04T23:26:00" u="1"/>
        <d v="2016-10-11T05:16:33" u="1"/>
        <d v="2015-09-28T20:53:43" u="1"/>
        <d v="2015-12-03T19:55:37" u="1"/>
        <d v="2016-06-22T14:42:24" u="1"/>
        <d v="2015-04-09T06:50:46" u="1"/>
        <d v="2014-05-25T16:51:35" u="1"/>
        <d v="2012-02-02T09:39:25" u="1"/>
        <d v="2016-02-12T16:25:16" u="1"/>
        <d v="2013-10-16T22:39:33" u="1"/>
        <d v="2015-03-06T15:40:57" u="1"/>
        <d v="2015-07-23T10:19:14" u="1"/>
        <d v="2014-10-26T18:10:16" u="1"/>
        <d v="2017-03-06T18:45:14" u="1"/>
        <d v="2014-12-09T12:33:38" u="1"/>
        <d v="2015-01-15T17:02:10" u="1"/>
        <d v="2014-10-26T11:01:34" u="1"/>
        <d v="2015-08-09T07:25:56" u="1"/>
        <d v="2014-11-11T14:25:15" u="1"/>
        <d v="2015-08-14T07:53:13" u="1"/>
        <d v="2016-06-29T10:50:43" u="1"/>
        <d v="2011-08-10T19:00:22" u="1"/>
        <d v="2015-06-30T07:20:52" u="1"/>
        <d v="2014-10-18T17:24:52" u="1"/>
        <d v="2016-03-23T12:45:50" u="1"/>
        <d v="2016-06-24T10:55:35" u="1"/>
        <d v="2015-05-15T07:00:55" u="1"/>
        <d v="2017-02-02T14:00:27" u="1"/>
        <d v="2015-09-21T21:01:46" u="1"/>
        <d v="2015-10-14T18:04:10" u="1"/>
        <d v="2016-05-21T02:41:21" u="1"/>
        <d v="2013-02-07T15:08:19" u="1"/>
        <d v="2015-04-09T03:35:15" u="1"/>
        <d v="2016-02-22T19:12:53" u="1"/>
        <d v="2012-09-04T17:07:13" u="1"/>
        <d v="2016-06-02T11:44:28" u="1"/>
        <d v="2011-03-23T15:37:00" u="1"/>
        <d v="2015-11-13T09:01:52" u="1"/>
        <d v="2016-02-20T11:59:28" u="1"/>
        <d v="2015-02-24T10:49:54" u="1"/>
        <d v="2015-08-24T14:34:24" u="1"/>
        <d v="2013-10-08T14:58:03" u="1"/>
        <d v="2010-07-19T23:32:35" u="1"/>
        <d v="2014-08-25T11:15:16" u="1"/>
        <d v="2014-10-22T17:02:03" u="1"/>
        <d v="2016-03-09T13:52:01" u="1"/>
        <d v="2014-11-05T07:35:53" u="1"/>
        <d v="2017-01-24T11:23:40" u="1"/>
        <d v="2016-04-12T18:10:08" u="1"/>
        <d v="2016-12-20T09:57:51" u="1"/>
        <d v="2013-01-14T16:37:49" u="1"/>
        <d v="2014-06-16T20:50:38" u="1"/>
        <d v="2014-07-07T15:50:19" u="1"/>
        <d v="2015-11-19T14:01:19" u="1"/>
        <d v="2014-07-11T10:45:02" u="1"/>
        <d v="2013-01-25T15:04:32" u="1"/>
        <d v="2014-09-05T13:13:41" u="1"/>
        <d v="2014-09-14T21:14:15" u="1"/>
        <d v="2014-05-31T19:22:32" u="1"/>
        <d v="2015-07-09T09:33:37" u="1"/>
        <d v="2016-08-27T04:37:09" u="1"/>
        <d v="2015-01-27T02:41:33" u="1"/>
        <d v="2015-03-19T13:16:03" u="1"/>
        <d v="2016-07-02T16:14:12" u="1"/>
        <d v="2014-05-01T13:06:51" u="1"/>
        <d v="2016-03-16T13:45:12" u="1"/>
        <d v="2016-06-09T23:28:57" u="1"/>
        <d v="2015-03-01T13:04:04" u="1"/>
        <d v="2016-04-19T07:35:36" u="1"/>
        <d v="2012-04-04T21:20:19" u="1"/>
        <d v="2016-07-10T12:48:47" u="1"/>
        <d v="2015-01-22T08:31:17" u="1"/>
        <d v="2010-12-01T12:10:54" u="1"/>
        <d v="2015-07-08T12:30:56" u="1"/>
        <d v="2016-03-01T20:27:39" u="1"/>
        <d v="2015-01-06T10:11:18" u="1"/>
        <d v="2015-10-01T09:57:33" u="1"/>
        <d v="2015-03-19T19:41:39" u="1"/>
        <d v="2015-12-10T16:07:03" u="1"/>
        <d v="2014-02-24T14:10:33" u="1"/>
        <d v="2016-09-15T14:22:44" u="1"/>
        <d v="2015-02-25T15:55:59" u="1"/>
        <d v="2016-01-12T14:47:27" u="1"/>
        <d v="2016-09-09T12:25:10" u="1"/>
        <d v="2012-04-04T21:45:55" u="1"/>
        <d v="2016-06-14T01:51:34" u="1"/>
        <d v="2014-06-26T13:29:25" u="1"/>
        <d v="2016-11-29T16:01:40" u="1"/>
        <d v="2015-02-04T16:49:34" u="1"/>
        <d v="2016-09-23T09:29:19" u="1"/>
        <d v="2016-02-23T21:53:08" u="1"/>
        <d v="2012-01-25T14:34:02" u="1"/>
        <d v="2010-03-11T14:02:24" u="1"/>
        <d v="2014-04-29T21:21:04" u="1"/>
        <d v="2014-12-22T14:53:30" u="1"/>
        <d v="2015-11-03T09:00:07" u="1"/>
        <d v="2014-06-13T15:08:09" u="1"/>
        <d v="2016-08-14T09:28:22" u="1"/>
        <d v="2015-10-21T21:07:26" u="1"/>
        <d v="2013-02-06T13:11:18" u="1"/>
        <d v="2014-05-12T07:44:03" u="1"/>
        <d v="2013-05-14T18:57:37" u="1"/>
        <d v="2013-02-22T17:54:52" u="1"/>
        <d v="2016-05-06T06:42:12" u="1"/>
        <d v="2015-11-18T13:38:59" u="1"/>
        <d v="2015-06-18T11:54:44" u="1"/>
        <d v="2014-07-28T14:47:16" u="1"/>
        <d v="2015-08-20T22:21:31" u="1"/>
        <d v="2015-08-27T17:04:14" u="1"/>
        <d v="2015-01-07T16:13:21" u="1"/>
        <d v="2016-04-10T19:15:06" u="1"/>
        <d v="2016-07-20T09:01:43" u="1"/>
        <d v="2016-05-06T17:33:30" u="1"/>
        <d v="2016-01-05T13:44:56" u="1"/>
        <d v="2011-03-30T21:42:17" u="1"/>
        <d v="2016-03-22T14:48:26" u="1"/>
        <n v="6" u="1"/>
        <d v="2013-04-01T16:16:33" u="1"/>
        <d v="2015-06-17T15:45:37" u="1"/>
        <d v="2013-04-09T10:33:59" u="1"/>
        <d v="2015-05-28T09:22:48" u="1"/>
        <d v="2012-12-14T16:48:33" u="1"/>
        <d v="2016-11-14T23:09:35" u="1"/>
        <d v="2016-06-08T17:29:55" u="1"/>
        <d v="2014-05-27T09:22:23" u="1"/>
        <d v="2015-03-07T10:15:45" u="1"/>
        <d v="2013-04-15T06:22:43" u="1"/>
        <d v="2014-08-28T19:27:51" u="1"/>
        <d v="2016-12-09T17:06:00" u="1"/>
        <d v="2016-02-26T03:46:56" u="1"/>
        <d v="2014-11-09T21:48:45" u="1"/>
        <d v="2014-05-06T08:39:33" u="1"/>
        <d v="2016-05-21T11:48:24" u="1"/>
        <d v="2013-10-03T04:57:14" u="1"/>
        <d v="2015-07-10T18:41:20" u="1"/>
        <d v="2016-05-09T18:59:50" u="1"/>
        <d v="2015-03-16T14:35:29" u="1"/>
        <d v="2017-02-22T00:00:23" u="1"/>
        <d v="2011-07-06T15:05:38" u="1"/>
        <d v="2016-01-26T10:57:16" u="1"/>
        <d v="2015-04-02T10:55:10" u="1"/>
        <d v="2015-07-26T09:05:12" u="1"/>
        <d v="2012-11-26T14:04:12" u="1"/>
        <d v="2014-12-09T10:31:36" u="1"/>
        <d v="2016-06-13T09:35:23" u="1"/>
        <d v="2012-01-13T16:03:51" u="1"/>
        <d v="2014-06-06T12:31:06" u="1"/>
        <d v="2015-06-12T06:50:06" u="1"/>
        <d v="2014-04-10T21:18:53" u="1"/>
        <d v="2016-06-02T01:59:58" u="1"/>
        <d v="2015-06-02T08:21:15" u="1"/>
        <d v="2015-03-19T19:40:38" u="1"/>
        <d v="2016-06-06T09:00:58" u="1"/>
        <d v="2016-11-19T11:49:21" u="1"/>
        <d v="2014-12-09T15:42:19" u="1"/>
        <d v="2015-05-30T21:20:51" u="1"/>
        <d v="2015-01-15T12:28:00" u="1"/>
        <d v="2011-11-14T00:34:48" u="1"/>
        <d v="2012-05-02T19:42:26" u="1"/>
        <d v="2014-11-30T23:16:04" u="1"/>
        <d v="2015-04-21T11:56:28" u="1"/>
        <d v="2014-10-25T16:52:58" u="1"/>
        <d v="2014-06-23T14:40:24" u="1"/>
        <d v="2016-03-29T09:24:05" u="1"/>
        <d v="2015-05-04T09:04:10" u="1"/>
        <d v="2016-04-06T01:17:21" u="1"/>
        <d v="2015-10-29T22:32:33" u="1"/>
        <d v="2016-02-21T20:34:16" u="1"/>
        <d v="2016-11-23T11:58:57" u="1"/>
        <d v="2014-08-24T16:08:55" u="1"/>
        <d v="2014-09-15T09:51:36" u="1"/>
        <d v="2015-06-16T03:12:17" u="1"/>
        <d v="2017-01-09T18:45:19" u="1"/>
        <d v="2014-07-02T04:01:50" u="1"/>
        <d v="2015-05-14T06:09:11" u="1"/>
        <d v="2016-09-01T10:12:54" u="1"/>
        <d v="2014-10-14T14:30:00" u="1"/>
        <d v="2014-08-12T02:37:22" u="1"/>
        <d v="2016-03-31T01:41:41" u="1"/>
        <d v="2011-11-18T14:48:41" u="1"/>
        <d v="2014-10-07T20:58:00" u="1"/>
        <d v="2014-07-09T12:53:24" u="1"/>
        <d v="2014-07-09T15:53:24" u="1"/>
        <d v="2013-09-09T08:13:03" u="1"/>
        <d v="2014-07-11T15:13:07" u="1"/>
        <d v="2016-04-13T07:40:48" u="1"/>
        <d v="2015-02-20T17:20:52" u="1"/>
        <d v="2011-07-26T11:02:33" u="1"/>
        <d v="2011-07-22T18:18:33" u="1"/>
        <d v="2013-12-12T16:21:14" u="1"/>
        <d v="2016-12-30T12:56:48" u="1"/>
        <d v="2015-03-27T15:48:59" u="1"/>
        <d v="2010-03-10T15:15:51" u="1"/>
        <d v="2011-05-27T13:45:12" u="1"/>
        <d v="2010-01-20T04:11:47" u="1"/>
        <d v="2015-01-31T23:51:46" u="1"/>
        <d v="2015-02-18T18:35:10" u="1"/>
        <d v="2014-09-09T09:58:04" u="1"/>
        <d v="2016-01-28T22:42:12" u="1"/>
        <d v="2015-03-20T15:29:34" u="1"/>
        <d v="2016-01-21T14:07:47" u="1"/>
        <d v="2015-03-02T12:00:26" u="1"/>
        <d v="2015-03-02T15:32:43" u="1"/>
        <d v="2014-06-22T10:09:28" u="1"/>
        <d v="2016-01-18T06:04:39" u="1"/>
        <d v="2014-07-15T17:27:00" u="1"/>
        <d v="2015-04-29T14:43:15" u="1"/>
        <d v="2015-10-25T10:50:11" u="1"/>
        <d v="2015-05-22T07:41:22" u="1"/>
        <d v="2015-04-03T12:52:33" u="1"/>
        <d v="2016-11-22T18:15:09" u="1"/>
        <d v="2013-01-30T13:59:48" u="1"/>
        <d v="2016-08-18T12:08:42" u="1"/>
        <d v="2014-01-03T12:02:06" u="1"/>
        <d v="2012-04-10T14:20:08" u="1"/>
        <d v="2014-08-03T03:21:17" u="1"/>
        <d v="2016-02-02T19:55:55" u="1"/>
        <d v="2014-01-27T14:13:40" u="1"/>
        <d v="2015-08-25T20:55:59" u="1"/>
        <d v="2015-06-15T18:50:12" u="1"/>
        <d v="2012-05-11T22:01:23" u="1"/>
        <d v="2015-08-29T00:35:34" u="1"/>
        <d v="2015-05-18T12:27:06" u="1"/>
        <d v="2016-09-26T07:11:15" u="1"/>
        <d v="2014-05-02T06:13:33" u="1"/>
        <d v="2015-12-24T02:45:52" u="1"/>
        <d v="2014-06-01T11:07:05" u="1"/>
        <d v="2016-03-01T07:36:20" u="1"/>
        <d v="2012-03-02T12:00:03" u="1"/>
        <d v="2014-05-28T10:21:24" u="1"/>
        <d v="2014-04-03T05:30:44" u="1"/>
        <d v="2013-06-20T17:06:22" u="1"/>
        <d v="2014-10-31T12:04:22" u="1"/>
        <d v="2016-04-29T12:32:09" u="1"/>
        <d v="2015-08-17T20:31:52" u="1"/>
        <d v="2011-08-30T10:12:01" u="1"/>
        <d v="2016-05-12T13:22:59" u="1"/>
        <d v="2015-08-05T13:00:10" u="1"/>
        <d v="2014-12-03T18:07:10" u="1"/>
        <d v="2014-07-21T01:43:21" u="1"/>
        <d v="2014-11-21T02:42:21" u="1"/>
        <d v="2017-02-02T04:12:32" u="1"/>
        <d v="2014-07-07T15:45:38" u="1"/>
        <d v="2015-01-22T16:05:25" u="1"/>
        <d v="2015-03-16T11:53:38" u="1"/>
        <d v="2013-08-26T20:34:27" u="1"/>
        <d v="2016-05-13T11:46:51" u="1"/>
        <d v="2016-10-04T13:39:06" u="1"/>
        <d v="2016-05-13T06:57:34" u="1"/>
        <d v="2014-11-11T14:07:04" u="1"/>
        <d v="2015-04-21T14:29:36" u="1"/>
        <d v="2014-04-09T14:45:19" u="1"/>
        <d v="2013-03-07T01:16:22" u="1"/>
        <d v="2015-02-25T21:43:06" u="1"/>
        <d v="2016-07-25T10:44:30" u="1"/>
        <d v="2016-10-02T02:49:07" u="1"/>
        <d v="2015-02-12T22:21:58" u="1"/>
        <d v="2015-06-16T01:37:07" u="1"/>
        <d v="2013-02-26T00:04:33" u="1"/>
        <d v="2016-11-06T05:24:48" u="1"/>
        <d v="2014-05-22T11:12:52" u="1"/>
        <d v="2015-09-16T10:35:52" u="1"/>
        <d v="2012-10-18T18:17:24" u="1"/>
        <d v="2016-11-30T14:34:13" u="1"/>
        <d v="2014-10-11T02:30:16" u="1"/>
        <d v="2015-05-05T13:48:35" u="1"/>
        <d v="2014-11-12T14:43:48" u="1"/>
        <d v="2010-10-05T16:54:16" u="1"/>
        <d v="2015-08-13T13:41:03" u="1"/>
        <d v="2016-01-11T10:42:44" u="1"/>
        <d v="2016-09-13T12:00:27" u="1"/>
        <d v="2016-06-13T15:29:42" u="1"/>
        <d v="2014-09-21T15:11:27" u="1"/>
        <d v="2016-10-04T12:00:08" u="1"/>
        <d v="2014-05-20T11:22:53" u="1"/>
        <d v="2015-05-01T15:55:53" u="1"/>
        <d v="2016-01-28T00:45:36" u="1"/>
        <d v="2014-05-29T19:55:44" u="1"/>
        <d v="2016-10-18T04:36:34" u="1"/>
        <d v="2016-11-15T18:59:40" u="1"/>
        <d v="2014-08-31T08:09:47" u="1"/>
        <d v="2015-07-08T09:36:58" u="1"/>
        <d v="2014-03-14T12:18:15" u="1"/>
        <d v="2011-10-04T22:23:43" u="1"/>
        <d v="2012-04-06T15:41:56" u="1"/>
        <d v="2015-03-10T09:51:24" u="1"/>
        <d v="2013-11-19T22:13:24" u="1"/>
        <d v="2016-03-16T19:27:24" u="1"/>
        <d v="2016-06-01T23:58:09" u="1"/>
        <d v="2015-01-30T12:07:20" u="1"/>
        <d v="2016-05-25T04:32:46" u="1"/>
        <d v="2015-12-21T14:50:48" u="1"/>
        <d v="2016-10-12T05:10:53" u="1"/>
        <d v="2016-12-27T19:26:48" u="1"/>
        <d v="2015-05-08T16:36:12" u="1"/>
        <d v="2015-06-22T17:08:27" u="1"/>
        <d v="2015-03-21T15:09:25" u="1"/>
        <d v="2015-04-01T02:59:32" u="1"/>
        <d v="2013-10-14T10:24:19" u="1"/>
        <d v="2015-06-08T09:17:02" u="1"/>
        <d v="2015-10-20T13:00:19" u="1"/>
        <d v="2016-02-23T07:01:02" u="1"/>
        <d v="2015-02-20T11:45:19" u="1"/>
        <d v="2014-07-14T16:53:34" u="1"/>
        <d v="2015-11-23T10:59:34" u="1"/>
        <d v="2013-12-07T18:39:58" u="1"/>
        <d v="2014-11-02T18:42:26" u="1"/>
        <d v="2014-04-07T20:20:24" u="1"/>
        <d v="2016-02-29T18:58:45" u="1"/>
        <d v="2016-02-08T11:09:20" u="1"/>
        <d v="2016-06-01T18:36:20" u="1"/>
        <d v="2014-04-07T07:11:42" u="1"/>
        <d v="2014-07-21T09:38:18" u="1"/>
        <d v="2016-03-04T10:32:01" u="1"/>
        <d v="2015-04-08T19:01:16" u="1"/>
        <d v="2015-04-20T13:39:16" u="1"/>
        <d v="2013-06-28T10:31:29" u="1"/>
        <d v="2014-08-28T19:38:33" u="1"/>
        <d v="2015-09-11T01:07:49" u="1"/>
        <d v="2016-11-02T18:07:53" u="1"/>
        <d v="2015-11-25T01:55:36" u="1"/>
        <d v="2015-06-23T21:51:29" u="1"/>
        <d v="2011-06-10T21:02:21" u="1"/>
        <d v="2016-01-14T13:02:06" u="1"/>
        <d v="2016-08-31T14:11:25" u="1"/>
        <d v="2014-09-29T16:26:06" u="1"/>
        <d v="2017-01-27T07:05:58" u="1"/>
        <d v="2015-03-29T21:09:19" u="1"/>
        <d v="2015-04-27T18:13:17" u="1"/>
        <n v="2" u="1"/>
        <d v="2016-02-19T18:27:30" u="1"/>
        <d v="2015-03-05T13:10:37" u="1"/>
        <d v="2015-01-22T02:53:50" u="1"/>
        <d v="2015-08-25T08:43:52" u="1"/>
        <d v="2014-09-17T09:02:59" u="1"/>
        <d v="2015-07-03T05:13:12" u="1"/>
        <d v="2016-03-22T10:45:46" u="1"/>
        <d v="2014-10-31T12:59:05" u="1"/>
        <d v="2015-05-19T19:00:16" u="1"/>
        <d v="2015-09-24T00:02:51" u="1"/>
        <d v="2016-07-05T13:22:21" u="1"/>
        <d v="2014-11-19T08:19:04" u="1"/>
        <d v="2013-11-18T15:55:21" u="1"/>
        <d v="2014-03-24T13:01:04" u="1"/>
        <d v="2016-01-08T10:58:00" u="1"/>
        <d v="2014-05-05T04:43:09" u="1"/>
        <d v="2015-04-13T14:04:28" u="1"/>
        <d v="2016-03-17T20:29:04" u="1"/>
        <d v="2016-03-18T15:31:30" u="1"/>
        <d v="2012-07-22T22:46:47" u="1"/>
        <d v="2016-07-25T04:51:56" u="1"/>
        <d v="2014-06-12T12:11:07" u="1"/>
        <d v="2015-09-17T18:32:52" u="1"/>
        <d v="2014-09-01T16:00:01" u="1"/>
        <d v="2014-10-30T14:19:50" u="1"/>
        <d v="2013-07-09T16:25:31" u="1"/>
        <d v="2014-06-16T03:29:25" u="1"/>
        <d v="2015-10-03T21:15:59" u="1"/>
        <d v="2016-01-12T10:07:27" u="1"/>
        <d v="2011-02-11T13:07:25" u="1"/>
        <d v="2011-02-18T10:54:42" u="1"/>
        <d v="2013-10-16T05:39:08" u="1"/>
        <d v="2012-09-05T16:44:10" u="1"/>
        <d v="2013-12-30T02:13:47" u="1"/>
        <d v="2014-08-27T15:52:38" u="1"/>
        <d v="2017-02-03T22:50:08" u="1"/>
        <d v="2014-07-21T10:22:32" u="1"/>
        <d v="2011-04-24T22:33:21" u="1"/>
        <d v="2014-11-10T12:33:15" u="1"/>
        <d v="2016-04-19T19:53:21" u="1"/>
        <d v="2015-11-19T05:46:41" u="1"/>
        <d v="2016-08-13T18:50:30" u="1"/>
        <d v="2012-07-09T17:12:24" u="1"/>
        <d v="2016-03-01T04:19:33" u="1"/>
        <d v="2013-04-03T07:44:05" u="1"/>
        <d v="2014-05-20T09:47:20" u="1"/>
        <d v="2014-08-12T04:24:14" u="1"/>
        <d v="2014-07-19T11:32:33" u="1"/>
        <d v="2015-11-07T10:47:16" u="1"/>
        <d v="2016-10-06T07:29:27" u="1"/>
        <d v="2015-08-15T13:07:57" u="1"/>
        <d v="2016-11-04T05:01:08" u="1"/>
        <d v="2016-07-23T10:01:25" u="1"/>
        <d v="2015-11-13T09:51:08" u="1"/>
        <d v="2011-02-14T06:38:02" u="1"/>
        <d v="2012-10-31T00:06:45" u="1"/>
        <d v="2014-07-29T18:20:25" u="1"/>
        <d v="2014-07-09T01:48:43" u="1"/>
        <d v="2016-11-28T12:29:51" u="1"/>
        <d v="2015-10-02T10:04:28" u="1"/>
        <d v="2016-11-11T17:22:34" u="1"/>
        <d v="2014-07-15T16:50:34" u="1"/>
        <d v="2015-07-02T16:33:43" u="1"/>
        <d v="2015-09-10T08:10:48" u="1"/>
        <d v="2015-03-18T12:30:52" u="1"/>
        <d v="2016-03-20T02:12:01" u="1"/>
        <d v="2016-09-02T13:10:31" u="1"/>
        <d v="2017-02-24T08:00:03" u="1"/>
        <d v="2015-02-18T11:19:46" u="1"/>
        <d v="2016-09-26T04:06:57" u="1"/>
        <d v="2016-08-09T15:35:59" u="1"/>
        <d v="2014-11-08T17:21:27" u="1"/>
        <d v="2015-10-14T08:18:38" u="1"/>
        <d v="2015-12-03T17:00:51" u="1"/>
        <d v="2015-05-15T06:36:49" u="1"/>
        <d v="2014-05-07T10:36:32" u="1"/>
        <d v="2016-07-01T09:41:45" u="1"/>
        <d v="2016-09-18T12:28:06" u="1"/>
        <d v="2015-11-03T12:00:28" u="1"/>
        <d v="2015-09-08T10:42:15" u="1"/>
        <d v="2017-01-27T16:37:06" u="1"/>
        <d v="2015-02-14T11:11:56" u="1"/>
        <d v="2013-12-06T09:38:09" u="1"/>
        <d v="2016-02-09T07:42:39" u="1"/>
        <d v="2014-04-15T08:10:35" u="1"/>
        <d v="2013-05-29T15:51:41" u="1"/>
        <d v="2014-07-16T23:03:11" u="1"/>
        <d v="2015-04-28T10:38:09" u="1"/>
        <d v="2013-11-25T02:00:29" u="1"/>
        <d v="2015-01-07T07:13:42" u="1"/>
        <d v="2012-07-17T14:22:46" u="1"/>
        <d v="2015-01-29T08:00:59" u="1"/>
        <d v="2014-08-11T12:16:53" u="1"/>
        <d v="2014-07-17T15:44:12" u="1"/>
        <d v="2016-02-27T17:09:14" u="1"/>
        <d v="2016-10-31T19:23:31" u="1"/>
        <d v="2015-05-30T21:06:42" u="1"/>
        <d v="2016-02-08T17:59:23" u="1"/>
        <d v="2011-07-07T08:38:56" u="1"/>
        <d v="2014-03-26T19:58:38" u="1"/>
        <d v="2015-12-27T22:37:53" u="1"/>
        <d v="2016-03-23T13:49:04" u="1"/>
        <d v="2014-10-09T00:18:50" u="1"/>
        <d v="2015-07-13T07:25:39" u="1"/>
        <d v="2014-07-13T21:14:56" u="1"/>
        <d v="2013-09-09T08:33:35" u="1"/>
        <d v="2012-01-12T20:49:26" u="1"/>
        <d v="2014-06-01T23:08:50" u="1"/>
        <d v="2014-08-31T08:03:20" u="1"/>
        <d v="2014-05-12T13:33:18" u="1"/>
        <d v="2014-04-01T09:55:29" u="1"/>
        <d v="2012-08-31T19:35:37" u="1"/>
        <d v="2014-12-09T14:58:03" u="1"/>
        <d v="2015-10-15T00:01:08" u="1"/>
        <d v="2015-06-02T08:11:08" u="1"/>
        <d v="2015-07-12T12:31:40" u="1"/>
        <d v="2012-04-27T17:00:55" u="1"/>
        <d v="2014-04-23T14:01:47" u="1"/>
        <d v="2013-05-21T21:31:36" u="1"/>
        <d v="2015-09-09T12:20:28" u="1"/>
        <d v="2015-01-13T19:43:02" u="1"/>
        <d v="2014-06-09T00:13:01" u="1"/>
        <d v="2016-03-31T17:33:58" u="1"/>
        <d v="2014-04-18T15:17:22" u="1"/>
        <d v="2015-06-13T01:35:44" u="1"/>
        <d v="2015-11-26T05:15:16" u="1"/>
        <d v="2016-02-29T10:41:35" u="1"/>
        <d v="2016-04-25T12:06:31" u="1"/>
        <d v="2011-04-04T21:53:57" u="1"/>
        <d v="2014-07-10T16:43:42" u="1"/>
        <d v="2017-01-16T21:28:46" u="1"/>
        <d v="2016-06-14T05:48:53" u="1"/>
        <d v="2015-02-17T16:31:27" u="1"/>
        <d v="2013-01-17T09:52:38" u="1"/>
        <d v="2016-04-25T11:23:40" u="1"/>
        <d v="2016-05-06T19:41:55" u="1"/>
        <d v="2015-10-07T10:43:36" u="1"/>
        <d v="2014-02-21T21:15:27" u="1"/>
        <d v="2014-07-14T12:49:08" u="1"/>
        <d v="2015-06-16T12:19:19" u="1"/>
        <d v="2015-10-12T16:34:19" u="1"/>
        <d v="2015-11-16T12:25:00" u="1"/>
        <d v="2013-11-19T12:56:00" u="1"/>
        <d v="2014-10-23T06:13:54" u="1"/>
        <d v="2012-12-12T14:00:24" u="1"/>
        <d v="2012-03-29T19:13:43" u="1"/>
        <d v="2011-09-26T13:16:39" u="1"/>
        <d v="2015-10-26T08:49:11" u="1"/>
        <d v="2015-01-19T09:14:22" u="1"/>
        <d v="2014-05-19T12:24:05" u="1"/>
        <d v="2013-07-31T04:11:01" u="1"/>
        <d v="2015-06-02T18:40:46" u="1"/>
        <d v="2015-11-10T10:51:01" u="1"/>
        <d v="2010-08-26T18:16:16" u="1"/>
        <d v="2014-06-05T17:07:12" u="1"/>
        <d v="2015-02-12T11:23:12" u="1"/>
        <d v="2016-01-26T04:57:14" u="1"/>
        <d v="2016-02-02T15:20:12" u="1"/>
        <d v="2016-10-13T11:12:55" u="1"/>
        <d v="2013-12-12T15:02:25" u="1"/>
        <d v="2015-07-30T09:53:44" u="1"/>
        <d v="2012-12-27T16:54:16" u="1"/>
        <d v="2013-09-01T18:06:49" u="1"/>
        <d v="2014-09-23T17:30:40" u="1"/>
        <d v="2016-09-13T09:12:32" u="1"/>
        <d v="2014-07-02T15:43:02" u="1"/>
        <d v="2011-08-10T15:02:43" u="1"/>
        <d v="2012-09-06T17:51:15" u="1"/>
        <d v="2011-05-12T11:02:24" u="1"/>
        <d v="2014-11-13T00:00:03" u="1"/>
        <d v="2015-11-05T10:53:37" u="1"/>
        <d v="2013-11-01T11:37:20" u="1"/>
        <d v="2016-12-04T18:04:09" u="1"/>
        <d v="2015-04-30T19:52:43" u="1"/>
        <d v="2014-09-19T19:44:16" u="1"/>
        <d v="2014-04-28T17:24:01" u="1"/>
        <d v="2014-10-28T08:21:23" u="1"/>
        <d v="2015-01-13T15:07:51" u="1"/>
        <d v="2014-06-12T08:54:06" u="1"/>
        <d v="2014-02-24T03:24:15" u="1"/>
        <d v="2015-03-09T12:58:47" u="1"/>
        <d v="2015-04-11T00:25:11" u="1"/>
        <d v="2016-07-03T22:00:04" u="1"/>
        <d v="2015-01-28T18:01:34" u="1"/>
        <d v="2015-07-03T13:17:13" u="1"/>
        <d v="2014-08-26T21:22:19" u="1"/>
        <d v="2014-10-15T14:58:15" u="1"/>
        <d v="2016-01-19T06:33:09" u="1"/>
        <d v="2015-11-03T22:54:56" u="1"/>
        <d v="2013-02-21T17:42:41" u="1"/>
        <d v="2014-07-09T17:10:22" u="1"/>
        <d v="2014-12-29T13:37:11" u="1"/>
        <d v="2014-03-05T21:59:39" u="1"/>
        <d v="2014-06-13T04:58:33" u="1"/>
        <d v="2012-05-09T23:24:52" u="1"/>
        <d v="2011-05-08T09:18:01" u="1"/>
        <d v="2014-07-18T23:06:39" u="1"/>
        <d v="2015-02-15T21:34:24" u="1"/>
        <d v="2014-05-07T17:17:44" u="1"/>
        <d v="2014-11-25T13:54:57" u="1"/>
        <d v="2016-04-02T15:26:38" u="1"/>
        <d v="2014-08-07T13:48:38" u="1"/>
        <d v="2014-08-12T06:39:21" u="1"/>
        <d v="2016-01-05T20:00:53" u="1"/>
        <d v="2014-07-11T20:04:23" u="1"/>
        <d v="2016-06-07T15:35:08" u="1"/>
        <d v="2013-11-01T14:17:32" u="1"/>
        <d v="2015-10-14T20:06:08" u="1"/>
        <d v="2014-06-17T18:38:08" u="1"/>
        <d v="2015-03-04T23:01:06" u="1"/>
        <d v="2015-08-01T22:03:47" u="1"/>
        <d v="2009-09-14T15:38:02" u="1"/>
        <d v="2015-12-01T17:13:30" u="1"/>
        <d v="2014-06-21T07:19:52" u="1"/>
        <d v="2014-06-30T09:20:26" u="1"/>
        <d v="2012-10-23T10:58:09" u="1"/>
        <d v="2015-09-01T10:44:46" u="1"/>
        <d v="2012-06-18T15:53:18" u="1"/>
        <d v="2012-04-25T17:39:48" u="1"/>
        <d v="2014-05-23T11:48:03" u="1"/>
        <d v="2014-03-18T11:13:42" u="1"/>
        <d v="2015-10-21T02:20:53" u="1"/>
        <d v="2015-02-11T19:50:01" u="1"/>
        <d v="2016-05-13T07:25:38" u="1"/>
        <d v="2016-10-12T18:07:27" u="1"/>
        <d v="2009-09-14T00:05:30" u="1"/>
        <d v="2014-10-28T10:35:53" u="1"/>
        <d v="2015-04-30T08:58:23" u="1"/>
        <d v="2014-05-13T09:47:04" u="1"/>
        <d v="2015-05-21T16:04:21" u="1"/>
        <d v="2016-10-20T05:14:02" u="1"/>
        <d v="2015-02-10T14:13:02" u="1"/>
        <d v="2015-05-06T13:06:13" u="1"/>
        <d v="2015-07-08T11:22:26" u="1"/>
        <d v="2015-07-15T07:00:52" u="1"/>
        <d v="2016-05-04T07:31:22" u="1"/>
        <d v="2015-04-09T07:21:50" u="1"/>
        <d v="2014-10-28T08:05:37" u="1"/>
        <d v="2015-03-14T09:59:35" u="1"/>
        <d v="2014-03-18T09:11:18" u="1"/>
        <d v="2013-04-06T13:12:16" u="1"/>
        <d v="2013-10-27T23:41:54" u="1"/>
        <d v="2017-01-10T20:19:05" u="1"/>
        <d v="2013-10-31T16:15:03" u="1"/>
        <d v="2015-07-10T09:27:10" u="1"/>
        <d v="2010-01-14T07:00:49" u="1"/>
        <d v="2015-08-21T18:32:59" u="1"/>
        <d v="2012-02-06T20:43:55" u="1"/>
        <d v="2012-11-09T23:19:27" u="1"/>
        <d v="2014-10-22T15:57:29" u="1"/>
        <d v="2015-10-26T15:04:55" u="1"/>
        <d v="2015-06-22T13:00:21" u="1"/>
        <d v="2016-03-16T08:21:19" u="1"/>
        <d v="2014-09-23T13:05:49" u="1"/>
        <d v="2015-02-03T22:40:47" u="1"/>
        <d v="2015-02-15T17:35:47" u="1"/>
        <d v="2016-01-02T16:27:15" u="1"/>
        <d v="2012-04-03T17:00:26" u="1"/>
        <d v="2016-10-31T22:06:21" u="1"/>
        <d v="2014-07-07T23:30:28" u="1"/>
        <d v="2015-04-15T11:01:52" u="1"/>
        <d v="2012-04-06T04:59:18" u="1"/>
        <d v="2014-08-02T07:31:18" u="1"/>
        <d v="2012-08-25T13:46:52" u="1"/>
        <d v="2016-11-23T01:42:46" u="1"/>
        <d v="2014-11-02T23:34:20" u="1"/>
        <d v="2016-04-26T18:54:35" u="1"/>
        <d v="2014-05-20T19:37:59" u="1"/>
        <d v="2015-03-09T02:53:21" u="1"/>
        <d v="2016-05-24T10:00:25" u="1"/>
        <d v="2016-06-14T13:25:40" u="1"/>
        <d v="2016-10-04T04:43:06" u="1"/>
        <d v="2016-04-04T21:04:53" u="1"/>
        <d v="2016-01-07T13:00:34" u="1"/>
        <d v="2014-10-06T10:04:58" u="1"/>
        <d v="2015-03-26T11:28:21" u="1"/>
        <d v="2012-07-30T15:11:21" u="1"/>
        <d v="2016-05-25T11:13:34" u="1"/>
        <d v="2014-01-06T13:58:17" u="1"/>
        <d v="2016-01-03T10:38:00" u="1"/>
        <d v="2014-01-18T16:10:17" u="1"/>
        <d v="2014-11-30T14:21:04" u="1"/>
        <d v="2009-08-18T15:29:28" u="1"/>
        <d v="2014-10-01T01:52:50" u="1"/>
        <d v="2014-06-26T16:48:32" u="1"/>
        <d v="2015-06-04T09:35:24" u="1"/>
        <d v="2015-08-25T14:38:02" u="1"/>
        <d v="2015-07-09T14:00:39" u="1"/>
        <d v="2015-03-03T11:36:22" u="1"/>
        <d v="2015-11-26T13:17:39" u="1"/>
        <d v="2013-04-06T01:00:55" u="1"/>
        <d v="2015-07-14T07:40:48" u="1"/>
        <d v="2015-05-02T15:00:01" u="1"/>
        <d v="2015-09-23T15:01:01" u="1"/>
        <d v="2015-11-11T05:04:23" u="1"/>
        <d v="2016-01-04T11:05:53" u="1"/>
        <d v="2016-04-08T16:40:12" u="1"/>
        <d v="2015-02-21T22:34:59" u="1"/>
        <d v="2013-02-05T21:02:08" u="1"/>
        <d v="2013-03-27T17:17:40" u="1"/>
        <d v="2015-02-23T02:01:00" u="1"/>
        <d v="2015-12-09T02:36:13" u="1"/>
        <d v="2015-10-13T05:02:26" u="1"/>
        <d v="2014-04-07T15:35:30" u="1"/>
        <d v="2014-07-10T19:26:32" u="1"/>
        <d v="2013-07-28T04:46:58" u="1"/>
        <d v="2015-09-01T11:22:11" u="1"/>
        <d v="2016-03-04T11:25:41" u="1"/>
        <d v="2015-07-19T15:01:15" u="1"/>
        <d v="2017-03-02T06:55:07" u="1"/>
        <d v="2014-03-17T14:59:41" u="1"/>
        <d v="2014-05-28T15:33:28" u="1"/>
        <d v="2014-11-10T16:59:50" u="1"/>
        <d v="2014-03-24T09:59:33" u="1"/>
        <d v="2015-04-26T09:04:31" u="1"/>
        <d v="2016-08-21T02:29:57" u="1"/>
        <d v="2013-11-04T21:14:59" u="1"/>
        <d v="2014-10-29T10:20:01" u="1"/>
        <d v="2015-02-20T21:10:44" u="1"/>
        <d v="2011-07-30T11:30:08" u="1"/>
        <d v="2011-12-05T18:34:49" u="1"/>
        <d v="2015-03-05T15:19:17" u="1"/>
        <d v="2015-11-15T17:09:34" u="1"/>
        <d v="2014-04-30T07:01:15" u="1"/>
        <d v="2015-01-21T02:34:13" u="1"/>
        <d v="2012-12-06T11:58:41" u="1"/>
        <d v="2014-09-06T18:06:13" u="1"/>
        <d v="2014-09-18T06:07:39" u="1"/>
        <d v="2014-10-22T14:13:28" u="1"/>
        <d v="2012-03-19T12:34:09" u="1"/>
        <d v="2014-05-09T14:12:22" u="1"/>
        <d v="2015-02-05T13:57:37" u="1"/>
        <d v="2014-01-09T03:30:31" u="1"/>
        <d v="2017-02-27T10:49:11" u="1"/>
        <d v="2013-11-12T00:08:27" u="1"/>
        <d v="2012-06-08T06:29:29" u="1"/>
        <d v="2013-04-22T22:07:24" u="1"/>
        <d v="2010-03-29T09:54:18" u="1"/>
        <d v="2015-07-10T22:00:18" u="1"/>
        <d v="2013-05-08T18:01:14" u="1"/>
        <d v="2014-08-19T14:46:16" u="1"/>
        <d v="2015-06-29T09:31:29" u="1"/>
        <d v="2015-11-23T07:13:53" u="1"/>
        <d v="2016-06-10T17:32:12" u="1"/>
        <d v="2015-05-14T10:37:23" u="1"/>
        <d v="2014-07-07T16:03:36" u="1"/>
        <d v="2015-03-18T19:40:10" u="1"/>
        <d v="2010-10-07T13:34:30" u="1"/>
        <d v="2012-04-05T11:25:43" u="1"/>
        <d v="2015-12-15T21:09:34" u="1"/>
        <d v="2015-04-17T10:25:00" u="1"/>
        <d v="2016-07-19T15:52:19" u="1"/>
        <d v="2015-01-30T02:08:41" u="1"/>
        <d v="2015-04-15T15:28:43" u="1"/>
        <d v="2016-07-26T22:56:36" u="1"/>
        <d v="2015-10-14T14:55:56" u="1"/>
        <d v="2016-09-06T16:27:24" u="1"/>
        <d v="2012-02-21T14:40:39" u="1"/>
        <d v="2014-01-22T19:08:24" u="1"/>
        <d v="2014-04-25T11:53:09" u="1"/>
        <d v="2015-03-19T07:55:20" u="1"/>
        <d v="2013-09-26T11:39:50" u="1"/>
        <d v="2010-06-06T13:09:14" u="1"/>
        <d v="2013-04-09T07:54:44" u="1"/>
        <d v="2014-07-31T10:49:20" u="1"/>
        <d v="2012-09-24T10:26:16" u="1"/>
        <d v="2015-01-06T17:14:16" u="1"/>
        <d v="2016-03-03T10:50:29" u="1"/>
        <d v="2013-12-03T16:01:27" u="1"/>
        <d v="2015-04-20T20:47:18" u="1"/>
        <d v="2015-07-24T08:14:55" u="1"/>
        <d v="2015-07-07T15:44:12" u="1"/>
        <d v="2016-02-14T04:38:23" u="1"/>
        <d v="2014-10-09T14:13:23" u="1"/>
        <d v="2015-07-23T14:18:55" u="1"/>
        <d v="2016-10-23T10:00:23" u="1"/>
        <d v="2014-06-02T18:42:23" u="1"/>
        <d v="2015-03-15T17:56:12" u="1"/>
        <d v="2015-10-18T21:41:57" u="1"/>
        <d v="2017-02-10T10:54:23" u="1"/>
        <d v="2014-07-28T14:09:38" u="1"/>
        <d v="2016-10-13T14:40:23" u="1"/>
        <d v="2014-05-30T11:26:51" u="1"/>
        <d v="2015-10-17T09:04:58" u="1"/>
        <d v="2015-03-10T13:09:22" u="1"/>
        <d v="2015-06-30T00:24:50" u="1"/>
        <d v="2012-06-15T14:03:07" u="1"/>
        <d v="2016-03-21T08:08:22" u="1"/>
        <d v="2015-04-17T15:41:54" u="1"/>
        <d v="2016-06-03T21:40:24" u="1"/>
        <d v="2010-08-05T11:09:12" u="1"/>
        <d v="2013-06-01T00:13:51" u="1"/>
        <d v="2016-02-17T10:13:16" u="1"/>
        <d v="2015-09-17T01:00:10" u="1"/>
        <d v="2013-07-22T16:20:31" u="1"/>
        <d v="2014-06-30T12:03:16" u="1"/>
        <d v="2015-12-02T14:20:12" u="1"/>
        <d v="2016-06-13T16:23:59" u="1"/>
        <d v="2014-09-15T10:51:10" u="1"/>
        <d v="2014-12-29T07:04:38" u="1"/>
        <d v="2014-08-17T16:10:38" u="1"/>
        <d v="2012-03-01T15:53:49" u="1"/>
        <d v="2015-03-15T13:02:06" u="1"/>
        <d v="2017-01-28T12:44:10" u="1"/>
        <d v="2016-06-03T10:01:26" u="1"/>
        <d v="2012-10-16T08:40:52" u="1"/>
        <d v="2014-05-02T13:26:37" u="1"/>
        <d v="2015-02-04T15:04:52" u="1"/>
        <d v="2009-07-13T10:54:07" u="1"/>
        <d v="2014-05-22T13:21:54" u="1"/>
        <d v="2015-08-24T14:27:39" u="1"/>
        <d v="2013-05-27T19:49:11" u="1"/>
        <d v="2016-03-17T16:39:07" u="1"/>
        <d v="2010-03-18T11:52:16" u="1"/>
        <d v="2013-03-18T12:15:42" u="1"/>
        <d v="2013-01-31T13:25:29" u="1"/>
        <d v="2016-01-27T05:52:12" u="1"/>
        <d v="2013-10-25T05:49:53" u="1"/>
        <d v="2016-11-11T10:20:08" u="1"/>
        <d v="2012-01-19T05:21:47" u="1"/>
        <d v="2013-04-29T19:47:14" u="1"/>
        <d v="2016-02-23T08:27:36" u="1"/>
        <d v="2016-05-20T13:10:21" u="1"/>
        <d v="2015-09-18T10:23:47" u="1"/>
        <d v="2014-06-05T06:40:28" u="1"/>
        <d v="2015-04-21T15:21:06" u="1"/>
        <d v="2014-07-18T14:10:17" u="1"/>
        <d v="2017-02-01T13:14:28" u="1"/>
        <d v="2015-07-13T10:41:00" u="1"/>
        <d v="2011-01-21T09:35:13" u="1"/>
        <d v="2014-06-25T12:35:45" u="1"/>
        <d v="2016-11-02T16:36:43" u="1"/>
        <d v="2015-04-27T12:09:58" u="1"/>
        <d v="2015-10-14T07:57:11" u="1"/>
        <d v="2016-06-22T09:58:28" u="1"/>
        <d v="2015-11-30T14:15:00" u="1"/>
        <d v="2013-03-15T15:03:52" u="1"/>
        <d v="2014-09-17T13:55:39" u="1"/>
        <d v="2016-04-04T17:00:50" u="1"/>
        <d v="2014-05-13T13:08:05" u="1"/>
        <d v="2010-11-24T23:45:26" u="1"/>
        <d v="2010-04-06T11:52:59" u="1"/>
        <d v="2012-02-24T08:42:46" u="1"/>
        <d v="2016-03-02T01:14:53" u="1"/>
        <d v="2014-09-23T09:16:31" u="1"/>
        <d v="2015-05-30T11:26:05" u="1"/>
        <d v="2015-06-12T04:25:12" u="1"/>
        <d v="2014-10-23T18:01:46" u="1"/>
        <d v="2014-01-18T17:38:31" u="1"/>
        <d v="2017-03-13T12:07:27" u="1"/>
        <d v="2012-03-26T18:35:01" u="1"/>
        <d v="2016-11-22T09:55:27" u="1"/>
        <d v="2015-09-28T19:07:14" u="1"/>
        <d v="2016-06-11T12:35:38" u="1"/>
        <d v="2015-03-18T15:41:10" u="1"/>
        <d v="2014-07-24T14:59:10" u="1"/>
        <d v="2012-12-21T14:29:34" u="1"/>
        <d v="2014-06-09T06:34:56" u="1"/>
        <d v="2012-12-26T23:09:34" u="1"/>
        <d v="2015-01-28T11:11:15" u="1"/>
        <d v="2014-05-27T23:14:15" u="1"/>
        <d v="2014-07-02T07:48:03" u="1"/>
        <d v="2016-01-13T15:45:24" u="1"/>
        <d v="2014-07-11T10:12:03" u="1"/>
        <d v="2015-01-13T17:13:07" u="1"/>
        <d v="2014-10-16T10:33:48" u="1"/>
        <d v="2011-11-11T12:17:29" u="1"/>
        <d v="2014-03-31T10:51:20" u="1"/>
        <d v="2016-12-01T09:53:27" u="1"/>
        <d v="2014-10-15T22:05:31" u="1"/>
        <d v="2015-11-15T13:12:12" u="1"/>
        <d v="2013-08-21T14:17:27" u="1"/>
        <d v="2016-07-13T16:53:29" u="1"/>
        <d v="2014-07-08T06:21:47" u="1"/>
        <d v="2014-07-09T23:37:12" u="1"/>
        <d v="2015-06-24T14:30:40" u="1"/>
        <d v="2017-02-17T05:01:32" u="1"/>
        <d v="2014-10-14T19:37:23" u="1"/>
        <d v="2017-01-22T22:43:42" u="1"/>
        <d v="2016-01-19T08:08:17" u="1"/>
        <d v="2014-01-21T11:00:17" u="1"/>
        <d v="2014-08-06T14:30:02" u="1"/>
        <d v="2015-05-20T07:46:17" u="1"/>
        <d v="2014-08-12T04:18:54" u="1"/>
        <d v="2016-10-30T09:01:15" u="1"/>
        <d v="2014-03-05T11:19:39" u="1"/>
        <d v="2014-09-07T21:54:17" u="1"/>
        <d v="2011-02-02T06:57:07" u="1"/>
        <d v="2013-09-30T09:54:43" u="1"/>
        <d v="2015-11-29T13:01:13" u="1"/>
        <d v="2016-11-23T14:25:13" u="1"/>
        <d v="2015-11-05T16:28:22" u="1"/>
        <d v="2016-02-05T10:08:33" u="1"/>
        <d v="2014-08-09T19:41:37" u="1"/>
        <d v="2015-03-05T20:30:22" u="1"/>
        <n v="5" u="1"/>
        <d v="2011-04-10T21:49:20" u="1"/>
        <d v="2014-05-01T15:49:01" u="1"/>
        <d v="2012-03-19T14:02:14" u="1"/>
        <d v="2016-03-15T22:39:48" u="1"/>
        <d v="2015-04-07T11:41:55" u="1"/>
        <d v="2015-07-20T11:03:40" u="1"/>
        <d v="2016-11-15T07:39:49" u="1"/>
        <d v="2015-02-10T06:07:43" u="1"/>
        <d v="2015-06-20T13:35:34" u="1"/>
        <d v="2014-11-07T00:24:24" u="1"/>
        <d v="2017-01-23T02:50:02" u="1"/>
        <d v="2015-02-14T18:28:17" u="1"/>
        <d v="2015-10-20T13:45:17" u="1"/>
        <d v="2016-08-23T15:47:47" u="1"/>
        <d v="2016-09-14T04:53:54" u="1"/>
        <d v="2014-10-19T10:23:26" u="1"/>
        <d v="2014-10-28T15:24:00" u="1"/>
        <d v="2016-03-15T08:00:50" u="1"/>
        <d v="2014-07-23T09:10:50" u="1"/>
        <d v="2017-02-08T13:00:35" u="1"/>
        <d v="2015-07-15T00:16:59" u="1"/>
        <d v="2017-03-12T21:38:41" u="1"/>
        <d v="2015-05-04T09:04:29" u="1"/>
        <d v="2015-05-06T02:02:55" u="1"/>
        <d v="2015-10-02T13:01:01" u="1"/>
        <d v="2016-11-01T10:39:42" u="1"/>
        <d v="2016-11-28T16:00:33" u="1"/>
        <d v="2015-10-30T06:56:44" u="1"/>
        <d v="2016-02-17T08:03:10" u="1"/>
        <d v="2011-02-16T12:24:19" u="1"/>
        <d v="2012-05-05T09:45:30" u="1"/>
        <d v="2014-08-03T11:56:32" u="1"/>
        <d v="2015-02-09T00:32:54" u="1"/>
        <d v="2015-05-06T05:47:56" u="1"/>
        <d v="2015-08-17T11:43:32" u="1"/>
        <d v="2016-05-16T11:01:30" u="1"/>
        <d v="2012-02-01T22:47:45" u="1"/>
        <d v="2014-06-15T20:33:45" u="1"/>
        <d v="2011-12-01T12:11:50" u="1"/>
        <d v="2013-12-12T15:36:41" u="1"/>
        <d v="2015-09-01T13:02:22" u="1"/>
        <d v="2015-11-24T15:35:43" u="1"/>
        <d v="2009-05-16T21:55:13" u="1"/>
        <d v="2014-06-23T12:23:11" u="1"/>
        <d v="2014-12-01T10:54:50" u="1"/>
        <d v="2015-03-29T22:22:00" u="1"/>
        <d v="2015-02-01T20:00:20" u="1"/>
        <d v="2015-09-20T11:55:22" u="1"/>
        <d v="2013-12-04T15:53:33" u="1"/>
        <d v="2017-01-17T09:32:48" u="1"/>
        <d v="2016-01-05T23:31:22" u="1"/>
        <d v="2016-07-19T10:52:18" u="1"/>
        <d v="2015-06-24T01:21:12" u="1"/>
        <d v="2015-10-01T09:06:47" u="1"/>
        <d v="2015-02-05T22:55:12" u="1"/>
        <d v="2012-03-19T10:44:36" u="1"/>
        <d v="2015-04-08T18:35:08" u="1"/>
        <d v="2014-03-25T16:52:53" u="1"/>
        <d v="2014-03-21T07:10:45" u="1"/>
        <d v="2014-09-17T13:00:32" u="1"/>
        <d v="2014-09-15T22:02:06" u="1"/>
        <d v="2015-09-11T09:30:58" u="1"/>
        <d v="2016-03-23T15:02:45" u="1"/>
        <d v="2015-11-03T08:54:54" u="1"/>
        <d v="2012-09-12T14:37:41" u="1"/>
        <d v="2014-11-18T13:31:28" u="1"/>
        <d v="2015-08-19T21:50:17" u="1"/>
        <d v="2014-06-03T20:59:56" u="1"/>
        <d v="2014-08-27T09:03:09" u="1"/>
        <d v="2014-10-16T22:11:13" u="1"/>
        <d v="2016-04-21T03:02:18" u="1"/>
        <d v="2015-08-03T00:47:27" u="1"/>
        <d v="2016-04-25T09:29:18" u="1"/>
        <d v="2015-10-15T10:49:31" u="1"/>
        <d v="2016-05-06T17:15:16" u="1"/>
        <d v="2011-07-14T19:39:46" u="1"/>
        <d v="2015-07-08T13:31:29" u="1"/>
        <d v="2015-02-17T20:32:48" u="1"/>
        <d v="2014-08-25T13:34:44" u="1"/>
        <d v="2013-05-07T07:34:51" u="1"/>
        <d v="2014-06-10T17:01:40" u="1"/>
        <d v="2013-11-26T22:01:29" u="1"/>
        <d v="2016-09-19T20:48:16" u="1"/>
        <d v="2016-05-08T15:35:08" u="1"/>
        <d v="2014-06-12T12:58:06" u="1"/>
        <d v="2015-08-13T19:56:53" u="1"/>
        <d v="2015-08-12T09:07:02" u="1"/>
        <d v="2014-01-21T13:01:17" u="1"/>
        <d v="2011-07-27T13:32:47" u="1"/>
        <d v="2016-08-02T09:59:54" u="1"/>
        <d v="2015-02-17T22:45:32" u="1"/>
        <d v="2013-01-25T13:02:26" u="1"/>
        <d v="2015-09-29T08:59:43" u="1"/>
        <d v="2016-08-03T06:34:20" u="1"/>
        <d v="2016-12-09T16:35:11" u="1"/>
        <d v="2015-10-12T12:16:07" u="1"/>
        <d v="2010-06-08T18:28:50" u="1"/>
        <d v="2013-04-23T18:30:37" u="1"/>
        <d v="2017-01-09T15:40:35" u="1"/>
        <d v="2017-02-09T11:36:33" u="1"/>
        <d v="2012-08-15T12:40:03" u="1"/>
        <d v="2014-01-27T16:11:35" u="1"/>
        <d v="2014-11-15T07:12:57" u="1"/>
        <d v="2015-06-18T10:05:59" u="1"/>
        <d v="2014-10-19T17:00:59" u="1"/>
        <d v="2016-11-02T08:00:23" u="1"/>
        <d v="2012-03-05T12:33:23" u="1"/>
        <d v="2014-10-14T11:42:25" u="1"/>
        <d v="2016-01-05T15:52:10" u="1"/>
        <d v="2015-06-10T23:16:25" u="1"/>
        <d v="2016-10-11T17:22:08" u="1"/>
        <d v="2015-03-02T15:51:49" u="1"/>
        <d v="2015-06-18T05:12:17" u="1"/>
        <d v="2014-05-02T16:37:19" u="1"/>
        <d v="2014-06-02T10:01:00" u="1"/>
        <d v="2016-05-03T07:07:28" u="1"/>
        <d v="2015-06-09T15:48:17" u="1"/>
        <d v="2016-05-19T11:23:02" u="1"/>
        <d v="2014-07-08T06:22:24" u="1"/>
        <d v="2016-03-11T02:54:24" u="1"/>
        <d v="2016-02-25T11:39:00" u="1"/>
        <d v="2016-01-11T13:30:11" u="1"/>
        <d v="2015-02-12T12:17:52" u="1"/>
        <d v="2014-07-31T09:16:24" u="1"/>
        <d v="2014-07-13T09:51:50" u="1"/>
        <d v="2015-03-09T05:42:59" u="1"/>
        <d v="2014-04-24T09:15:31" u="1"/>
        <d v="2015-09-14T16:01:03" u="1"/>
        <d v="2017-02-07T15:59:18" u="1"/>
        <d v="2012-05-07T16:42:55" u="1"/>
        <d v="2015-07-19T22:06:16" u="1"/>
        <d v="2016-03-22T05:55:25" u="1"/>
        <d v="2015-03-01T19:16:51" u="1"/>
        <d v="2012-03-31T09:30:08" u="1"/>
        <d v="2015-09-06T10:30:47" u="1"/>
        <d v="2015-10-01T05:57:28" u="1"/>
        <d v="2013-11-27T14:50:34" u="1"/>
        <d v="2016-12-29T06:01:58" u="1"/>
        <d v="2014-10-31T08:29:54" u="1"/>
        <d v="2015-11-09T20:21:26" u="1"/>
        <d v="2016-07-28T11:00:09" u="1"/>
        <d v="2015-10-09T15:10:20" u="1"/>
        <d v="2016-02-17T18:44:54" u="1"/>
        <d v="2014-08-26T15:53:33" u="1"/>
        <d v="2014-10-17T00:23:21" u="1"/>
        <d v="2012-06-15T08:00:04" u="1"/>
        <d v="2016-06-23T13:32:38" u="1"/>
        <d v="2016-11-29T22:29:27" u="1"/>
        <d v="2016-04-24T13:53:51" u="1"/>
        <d v="2012-07-26T10:33:45" u="1"/>
        <d v="2014-01-28T13:45:32" u="1"/>
        <d v="2015-04-12T19:37:17" u="1"/>
        <d v="2012-01-18T18:53:15" u="1"/>
        <d v="2016-02-25T17:16:56" u="1"/>
        <d v="2016-01-12T21:08:24" u="1"/>
        <d v="2016-03-10T10:51:20" u="1"/>
        <d v="2012-08-29T15:39:09" u="1"/>
        <d v="2016-05-22T07:59:50" u="1"/>
        <d v="2015-11-10T16:12:46" u="1"/>
        <d v="2012-01-30T18:28:50" u="1"/>
        <d v="2014-07-29T15:17:20" u="1"/>
        <d v="2016-05-16T12:14:59" u="1"/>
        <d v="2016-11-21T08:59:03" u="1"/>
        <d v="2011-08-08T22:54:18" u="1"/>
        <d v="2015-10-15T06:56:57" u="1"/>
        <d v="2014-01-02T18:07:25" u="1"/>
        <d v="2015-06-29T07:44:57" u="1"/>
        <d v="2013-04-26T12:11:10" u="1"/>
        <d v="2016-04-27T09:02:53" u="1"/>
        <d v="2015-12-04T14:17:36" u="1"/>
        <d v="2016-11-08T21:37:55" u="1"/>
        <d v="2012-10-11T11:57:49" u="1"/>
        <d v="2012-08-23T04:07:02" u="1"/>
        <d v="2013-09-18T15:38:08" u="1"/>
        <d v="2017-01-10T02:46:17" u="1"/>
        <d v="2015-07-08T05:34:30" u="1"/>
        <d v="2013-05-05T17:54:34" u="1"/>
        <d v="2016-03-24T13:40:21" u="1"/>
        <d v="2016-02-25T17:03:49" u="1"/>
        <d v="2015-10-17T04:18:41" u="1"/>
        <d v="2016-09-19T02:57:43" u="1"/>
        <d v="2016-12-01T12:20:54" u="1"/>
        <d v="2016-12-24T13:51:28" u="1"/>
        <d v="2013-02-14T02:23:59" u="1"/>
        <d v="2016-07-10T13:54:22" u="1"/>
        <d v="2016-02-09T12:37:33" u="1"/>
        <d v="2015-02-24T18:14:07" u="1"/>
        <d v="2016-08-02T18:45:46" u="1"/>
        <d v="2016-12-10T04:34:12" u="1"/>
        <d v="2014-01-28T00:36:27" u="1"/>
        <d v="2016-07-20T04:05:40" u="1"/>
        <d v="2011-10-28T19:13:16" u="1"/>
        <d v="2013-10-12T07:19:08" u="1"/>
        <d v="2015-12-22T15:18:29" u="1"/>
        <d v="2015-03-14T23:19:57" u="1"/>
        <d v="2015-07-14T02:46:49" u="1"/>
        <d v="2016-08-23T11:00:21" u="1"/>
        <d v="2012-11-05T03:23:41" u="1"/>
        <d v="2015-05-12T06:52:02" u="1"/>
        <d v="2015-08-10T22:09:21" u="1"/>
        <d v="2012-11-13T16:17:32" u="1"/>
        <d v="2016-09-30T09:11:19" u="1"/>
        <d v="2015-01-14T16:34:19" u="1"/>
        <d v="2015-05-26T05:39:02" u="1"/>
        <d v="2014-08-18T07:00:56" u="1"/>
        <d v="2016-06-14T23:55:08" u="1"/>
        <d v="2014-03-19T19:01:58" u="1"/>
        <d v="2016-08-12T06:35:39" u="1"/>
        <d v="2015-11-14T09:41:24" u="1"/>
        <d v="2012-04-14T16:28:39" u="1"/>
        <d v="2016-12-29T16:35:30" u="1"/>
        <d v="2016-06-15T14:42:26" u="1"/>
        <d v="2016-01-01T07:56:03" u="1"/>
        <d v="2016-01-22T16:36:37" u="1"/>
        <d v="2016-11-01T05:41:42" u="1"/>
        <d v="2016-04-01T10:33:14" u="1"/>
        <d v="2016-05-31T00:59:46" u="1"/>
        <d v="2014-06-02T22:36:18" u="1"/>
        <d v="2014-11-24T22:07:50" u="1"/>
        <d v="2015-10-20T04:23:27" u="1"/>
        <d v="2016-07-06T13:01:08" u="1"/>
        <d v="2014-08-18T14:56:40" u="1"/>
        <d v="2015-01-26T18:16:12" u="1"/>
        <d v="2015-07-08T16:36:08" u="1"/>
        <d v="2014-02-10T22:33:10" u="1"/>
        <d v="2015-06-12T06:47:45" u="1"/>
        <d v="2017-01-05T14:05:30" u="1"/>
        <d v="2016-11-03T10:03:26" u="1"/>
        <d v="2015-09-01T16:25:56" u="1"/>
        <d v="2016-03-31T02:59:00" u="1"/>
        <d v="2015-01-22T10:29:56" u="1"/>
        <d v="2015-01-16T13:21:39" u="1"/>
        <d v="2016-07-16T06:44:52" u="1"/>
        <d v="2015-05-20T03:58:22" u="1"/>
        <d v="2016-11-15T07:58:35" u="1"/>
        <d v="2015-07-26T17:52:09" u="1"/>
        <d v="2015-04-17T11:11:59" u="1"/>
        <d v="2014-07-18T13:58:18" u="1"/>
        <d v="2014-09-09T12:43:14" u="1"/>
        <d v="2014-12-02T15:37:42" u="1"/>
        <d v="2015-09-17T17:06:57" u="1"/>
        <d v="2014-08-12T09:15:51" u="1"/>
        <d v="2016-05-31T09:42:14" u="1"/>
        <d v="2016-12-30T12:54:42" u="1"/>
        <d v="2016-01-02T02:32:15" u="1"/>
        <d v="2014-10-11T12:48:21" u="1"/>
        <d v="2016-03-30T10:39:10" u="1"/>
        <d v="2013-04-25T10:18:34" u="1"/>
        <d v="2015-08-01T14:01:43" u="1"/>
        <d v="2016-05-12T15:55:49" u="1"/>
        <d v="2015-09-15T03:59:58" u="1"/>
        <d v="2014-02-12T13:20:30" u="1"/>
        <d v="2016-02-25T12:11:30" u="1"/>
        <d v="2016-09-17T16:08:58" u="1"/>
        <d v="2015-10-14T13:59:56" u="1"/>
        <d v="2013-11-21T14:32:11" u="1"/>
        <d v="2014-11-12T18:25:11" u="1"/>
        <d v="2017-03-06T13:14:37" u="1"/>
        <d v="2016-10-15T10:34:22" u="1"/>
        <d v="2016-02-29T14:23:22" u="1"/>
        <d v="2010-05-15T16:19:59" u="1"/>
        <d v="2011-06-08T23:37:31" u="1"/>
        <d v="2012-07-27T15:37:03" u="1"/>
        <d v="2014-11-18T20:24:46" u="1"/>
        <d v="2017-03-13T15:14:29" u="1"/>
        <d v="2014-07-01T03:46:21" u="1"/>
        <d v="2017-03-06T12:01:30" u="1"/>
        <d v="2014-09-23T16:57:51" u="1"/>
        <d v="2015-03-04T11:20:13" u="1"/>
        <d v="2016-03-25T14:05:04" u="1"/>
        <d v="2016-07-06T22:32:47" u="1"/>
        <d v="2015-02-10T14:43:15" u="1"/>
        <d v="2015-10-09T09:51:41" u="1"/>
        <d v="2016-02-27T11:18:15" u="1"/>
        <d v="2016-01-27T17:22:17" u="1"/>
        <d v="2014-04-16T22:32:45" u="1"/>
        <d v="2015-07-13T12:00:22" u="1"/>
        <d v="2016-05-05T04:25:18" u="1"/>
        <d v="2016-08-03T10:36:20" u="1"/>
        <d v="2013-05-21T05:04:18" u="1"/>
        <d v="2014-05-25T12:57:09" u="1"/>
        <d v="2016-06-05T18:10:33" u="1"/>
        <d v="2013-01-02T05:55:27" u="1"/>
        <d v="2017-02-06T18:07:33" u="1"/>
        <d v="2013-02-28T14:05:33" u="1"/>
        <d v="2014-05-26T11:27:18" u="1"/>
        <d v="2015-11-24T15:47:48" u="1"/>
        <d v="2011-11-15T18:19:14" u="1"/>
        <d v="2016-05-12T14:51:01" u="1"/>
        <d v="2016-08-04T16:12:55" u="1"/>
        <d v="2016-09-06T21:26:44" u="1"/>
        <d v="2013-02-18T23:08:59" u="1"/>
        <d v="2015-10-08T15:57:42" u="1"/>
        <d v="2011-10-30T22:06:16" u="1"/>
        <d v="2016-03-08T03:34:06" u="1"/>
        <d v="2014-10-03T11:56:08" u="1"/>
        <d v="2014-12-17T04:30:47" u="1"/>
        <d v="2012-09-28T14:41:53" u="1"/>
        <d v="2016-07-13T18:13:06" u="1"/>
        <d v="2016-05-16T04:00:28" u="1"/>
        <d v="2013-02-24T18:55:51" u="1"/>
        <d v="2012-09-10T18:17:02" u="1"/>
        <d v="2015-06-06T12:30:00" u="1"/>
        <d v="2012-07-20T10:19:24" u="1"/>
        <d v="2016-02-19T21:22:00" u="1"/>
        <d v="2015-06-13T07:25:35" u="1"/>
        <d v="2012-07-31T07:29:07" u="1"/>
        <d v="2016-05-19T02:59:20" u="1"/>
        <d v="2015-02-23T08:29:35" u="1"/>
        <d v="2014-03-25T13:11:07" u="1"/>
        <d v="2014-08-14T09:50:05" u="1"/>
        <d v="2013-01-30T17:05:37" u="1"/>
        <d v="2011-12-18T15:33:05" u="1"/>
        <d v="2011-05-26T07:42:03" u="1"/>
        <d v="2014-11-25T10:15:33" u="1"/>
        <d v="2015-01-05T13:36:46" u="1"/>
        <d v="2017-03-07T04:20:42" u="1"/>
        <d v="2017-02-14T11:01:01" u="1"/>
        <d v="2014-08-28T15:37:05" u="1"/>
        <d v="2014-10-26T15:26:18" u="1"/>
        <d v="2013-10-03T14:49:27" u="1"/>
        <d v="2015-01-13T16:15:29" u="1"/>
        <d v="2015-09-18T13:36:29" u="1"/>
        <d v="2013-05-17T14:47:55" u="1"/>
        <d v="2016-03-28T14:54:59" u="1"/>
        <d v="2015-09-15T14:22:38" u="1"/>
        <d v="2015-08-02T14:57:06" u="1"/>
        <d v="2012-03-14T19:20:34" u="1"/>
        <d v="2014-05-08T09:36:30" u="1"/>
        <d v="2011-01-24T13:48:47" u="1"/>
        <d v="2015-06-16T13:37:02" u="1"/>
        <d v="2015-04-03T11:34:41" u="1"/>
        <d v="2016-10-08T04:05:37" u="1"/>
        <d v="2013-03-22T13:48:43" u="1"/>
        <d v="2014-04-04T11:41:24" u="1"/>
        <d v="2015-03-02T12:59:52" u="1"/>
        <d v="2011-04-04T14:47:50" u="1"/>
        <d v="2013-10-02T09:03:46" u="1"/>
        <d v="2013-09-17T07:38:05" u="1"/>
        <d v="2014-07-25T17:14:09" u="1"/>
        <d v="2017-02-24T15:29:37" u="1"/>
        <d v="2012-05-15T17:42:48" u="1"/>
        <d v="2014-07-21T00:21:27" u="1"/>
        <d v="2015-04-20T21:26:50" u="1"/>
        <d v="2013-07-11T12:50:44" u="1"/>
        <d v="2014-10-29T10:24:46" u="1"/>
        <d v="2015-05-14T10:25:14" u="1"/>
        <d v="2015-09-23T22:14:05" u="1"/>
        <d v="2014-02-13T13:58:29" u="1"/>
        <d v="2016-11-17T14:25:44" u="1"/>
        <d v="2014-07-08T11:41:10" u="1"/>
        <d v="2016-10-13T13:19:55" u="1"/>
        <d v="2017-01-06T14:21:40" u="1"/>
        <d v="2016-09-26T04:36:23" u="1"/>
        <d v="2012-09-04T19:01:49" u="1"/>
        <d v="2014-10-14T01:11:30" u="1"/>
        <d v="2015-02-19T11:51:38" u="1"/>
        <d v="2016-06-09T22:41:12" u="1"/>
        <d v="2012-03-13T11:02:45" u="1"/>
        <d v="2014-08-18T11:46:34" u="1"/>
        <d v="2012-11-20T05:58:45" u="1"/>
        <d v="2016-08-01T08:45:43" u="1"/>
        <d v="2012-05-23T22:49:23" u="1"/>
        <d v="2013-07-16T04:43:28" u="1"/>
        <d v="2014-05-13T10:26:58" u="1"/>
        <d v="2013-09-26T17:42:49" u="1"/>
        <d v="2015-08-10T01:31:09" u="1"/>
        <d v="2015-09-17T08:52:58" u="1"/>
        <d v="2014-08-11T13:16:26" u="1"/>
        <d v="2016-03-21T20:18:02" u="1"/>
        <d v="2015-05-17T16:58:15" u="1"/>
        <d v="2014-11-26T20:02:28" u="1"/>
        <d v="2016-02-17T13:18:39" u="1"/>
        <d v="2014-07-10T13:41:37" u="1"/>
        <d v="2012-10-12T07:53:48" u="1"/>
        <d v="2014-10-16T21:57:13" u="1"/>
        <d v="2016-08-23T12:22:09" u="1"/>
        <d v="2009-09-23T07:35:16" u="1"/>
        <d v="2014-09-16T09:58:59" u="1"/>
        <d v="2015-04-13T14:11:27" u="1"/>
        <d v="2015-02-25T20:46:48" u="1"/>
        <d v="2015-04-14T17:44:01" u="1"/>
        <d v="2015-02-05T23:14:57" u="1"/>
        <d v="2015-05-16T15:06:08" u="1"/>
        <d v="2015-07-04T10:09:30" u="1"/>
        <d v="2015-04-07T18:52:36" u="1"/>
        <d v="2012-02-06T14:17:15" u="1"/>
        <d v="2016-05-26T18:04:51" u="1"/>
        <d v="2016-09-21T08:45:17" u="1"/>
        <d v="2013-05-07T09:33:26" u="1"/>
        <d v="2014-08-05T10:07:54" u="1"/>
        <d v="2015-12-21T23:05:19" u="1"/>
        <d v="2016-02-19T16:03:58" u="1"/>
        <d v="2010-01-16T16:04:52" u="1"/>
        <d v="2016-08-22T10:04:20" u="1"/>
        <d v="2012-05-01T11:16:27" u="1"/>
        <d v="2017-01-03T08:46:01" u="1"/>
        <d v="2011-07-07T14:05:57" u="1"/>
        <d v="2014-05-20T01:26:27" u="1"/>
        <d v="2015-01-30T17:02:35" u="1"/>
        <d v="2015-12-01T22:07:46" u="1"/>
        <d v="2014-08-15T20:00:03" u="1"/>
        <d v="2016-03-09T12:41:57" u="1"/>
        <d v="2012-07-23T12:32:14" u="1"/>
        <d v="2016-06-14T17:29:16" u="1"/>
        <d v="2014-08-14T07:59:55" u="1"/>
        <d v="2009-09-23T11:24:10" u="1"/>
        <d v="2016-04-20T09:41:12" u="1"/>
        <d v="2014-11-26T12:25:40" u="1"/>
        <d v="2011-12-02T13:05:47" u="1"/>
        <d v="2016-07-05T10:41:49" u="1"/>
        <d v="2013-07-10T06:00:15" u="1"/>
        <d v="2015-01-18T09:52:36" u="1"/>
        <d v="2017-02-01T13:30:34" u="1"/>
        <d v="2016-11-16T00:13:58" u="1"/>
        <d v="2015-03-06T03:23:41" u="1"/>
        <d v="2015-08-25T04:17:56" u="1"/>
        <d v="2015-10-07T06:00:09" u="1"/>
        <d v="2016-06-06T09:37:26" u="1"/>
        <d v="2015-02-20T08:25:26" u="1"/>
        <d v="2015-12-07T16:50:13" u="1"/>
        <d v="2013-02-15T11:13:09" u="1"/>
        <d v="2016-07-05T10:00:50" u="1"/>
        <d v="2016-09-05T13:50:54" u="1"/>
        <d v="2014-07-29T07:27:24" u="1"/>
        <d v="2013-02-19T13:03:35" u="1"/>
        <d v="2015-06-05T16:15:35" u="1"/>
        <d v="2016-09-02T12:04:46" u="1"/>
        <d v="2015-02-06T22:44:52" u="1"/>
        <d v="2015-04-20T16:17:22" u="1"/>
        <d v="2016-04-06T14:36:48" u="1"/>
        <d v="2014-08-21T13:23:05" u="1"/>
        <d v="2016-05-04T05:19:12" u="1"/>
        <d v="2015-04-28T11:34:48" u="1"/>
        <d v="2013-05-08T12:03:12" u="1"/>
        <d v="2014-04-24T19:07:48" u="1"/>
        <d v="2014-10-10T09:22:27" u="1"/>
        <d v="2017-01-31T18:45:37" u="1"/>
        <d v="2016-02-11T13:52:44" u="1"/>
        <d v="2014-11-07T01:04:34" u="1"/>
        <d v="2014-07-17T01:45:08" u="1"/>
        <d v="2014-10-04T08:20:36" u="1"/>
        <d v="2015-09-30T08:00:12" u="1"/>
        <d v="2016-03-01T11:56:25" u="1"/>
        <d v="2015-04-02T09:11:49" u="1"/>
        <d v="2014-03-20T06:34:08" u="1"/>
        <d v="2014-11-01T18:54:25" u="1"/>
        <d v="2016-04-13T13:04:23" u="1"/>
        <d v="2014-11-13T16:49:25" u="1"/>
        <d v="2012-04-26T19:59:57" u="1"/>
        <d v="2012-11-15T12:52:08" u="1"/>
        <d v="2012-04-14T12:54:06" u="1"/>
        <d v="2015-04-20T00:04:15" u="1"/>
        <d v="2014-12-05T12:14:58" u="1"/>
        <d v="2012-01-03T13:26:13" u="1"/>
        <d v="2015-11-04T13:01:26" u="1"/>
        <d v="2014-06-18T10:04:11" u="1"/>
        <d v="2012-09-17T14:17:39" u="1"/>
        <d v="2015-04-20T19:42:58" u="1"/>
        <d v="2016-03-09T10:00:35" u="1"/>
        <d v="2015-03-23T13:56:26" u="1"/>
        <d v="2015-11-23T14:17:52" u="1"/>
        <d v="2014-07-06T14:54:35" u="1"/>
        <d v="2013-06-27T19:49:54" u="1"/>
        <d v="2010-10-17T23:24:20" u="1"/>
        <d v="2015-04-09T10:13:42" u="1"/>
        <d v="2016-03-01T11:17:27" u="1"/>
        <d v="2015-11-18T10:27:01" u="1"/>
        <d v="2016-05-17T07:57:14" u="1"/>
        <d v="2015-02-18T10:07:12" u="1"/>
        <d v="2014-04-30T16:09:16" u="1"/>
        <d v="2015-12-11T13:46:42" u="1"/>
        <d v="2015-09-11T12:43:40" u="1"/>
        <d v="2016-08-19T14:26:25" u="1"/>
        <d v="2017-01-06T23:54:57" u="1"/>
        <d v="2014-02-11T19:41:38" u="1"/>
        <d v="2016-06-28T09:58:38" u="1"/>
        <d v="2010-04-23T13:28:34" u="1"/>
        <d v="2015-03-01T22:34:36" u="1"/>
        <d v="2017-01-31T13:51:40" u="1"/>
        <d v="2011-07-06T15:30:45" u="1"/>
        <d v="2011-07-26T02:10:54" u="1"/>
        <d v="2015-08-12T09:13:26" u="1"/>
        <d v="2011-08-28T18:18:17" u="1"/>
        <d v="2016-05-15T16:56:32" u="1"/>
        <d v="2013-10-03T16:09:05" u="1"/>
        <d v="2016-10-30T07:51:39" u="1"/>
        <d v="2015-03-26T11:22:37" u="1"/>
        <d v="2013-02-03T20:49:48" u="1"/>
        <d v="2012-03-22T15:49:20" u="1"/>
        <d v="2011-06-28T19:39:05" u="1"/>
        <d v="2016-05-21T10:45:16" u="1"/>
        <d v="2014-10-22T23:19:05" u="1"/>
        <d v="2017-01-19T10:39:08" u="1"/>
        <d v="2015-10-06T07:16:15" u="1"/>
        <d v="2014-04-18T14:52:36" u="1"/>
        <d v="2015-08-28T23:37:27" u="1"/>
        <d v="2012-02-20T11:37:32" u="1"/>
        <d v="2015-08-11T19:04:19" u="1"/>
        <d v="2015-02-26T17:07:06" u="1"/>
        <d v="2014-10-22T08:01:41" u="1"/>
        <d v="2016-06-19T08:14:41" u="1"/>
        <d v="2015-01-08T19:25:00" u="1"/>
        <d v="2015-10-14T05:12:07" u="1"/>
        <d v="2015-08-23T16:59:28" u="1"/>
        <d v="2015-05-19T13:03:35" u="1"/>
        <d v="2015-11-20T11:27:05" u="1"/>
        <d v="2013-08-05T13:04:29" u="1"/>
        <d v="2015-08-31T05:55:20" u="1"/>
        <d v="2016-02-15T13:16:33" u="1"/>
        <d v="2015-08-03T16:49:03" u="1"/>
        <d v="2017-02-08T08:55:16" u="1"/>
        <d v="2015-06-18T14:14:16" u="1"/>
        <d v="2016-01-13T11:45:44" u="1"/>
        <d v="2016-03-09T17:04:14" u="1"/>
        <d v="2016-03-18T14:43:31" u="1"/>
        <d v="2014-06-09T11:24:25" u="1"/>
        <d v="2011-06-28T19:17:16" u="1"/>
        <d v="2015-10-17T13:23:42" u="1"/>
        <d v="2015-08-23T04:35:38" u="1"/>
        <d v="2014-07-22T16:00:40" u="1"/>
        <d v="2016-02-15T15:12:08" u="1"/>
        <d v="2017-01-17T13:51:10" u="1"/>
        <d v="2015-04-12T09:59:04" u="1"/>
        <d v="2011-08-06T08:30:22" u="1"/>
        <d v="2012-03-17T05:02:07" u="1"/>
        <d v="2016-04-15T14:21:13" u="1"/>
        <d v="2012-05-24T13:24:11" u="1"/>
        <d v="2013-11-01T14:21:07" u="1"/>
        <d v="2015-01-15T10:24:37" u="1"/>
        <d v="2015-03-30T23:40:32" u="1"/>
        <d v="2015-06-05T07:59:35" u="1"/>
        <d v="2010-06-17T21:00:52" u="1"/>
        <d v="2012-04-23T23:27:56" u="1"/>
        <d v="2013-10-14T13:22:35" u="1"/>
        <d v="2013-10-14T06:01:01" u="1"/>
        <d v="2014-06-03T10:03:01" u="1"/>
        <d v="2015-04-15T12:01:48" u="1"/>
        <d v="2011-08-02T15:20:31" u="1"/>
        <d v="2015-02-02T12:57:27" u="1"/>
        <d v="2015-02-20T00:39:10" u="1"/>
        <d v="2015-07-09T02:35:08" u="1"/>
        <d v="2017-02-17T13:34:01" u="1"/>
        <d v="2011-01-12T01:49:21" u="1"/>
        <d v="2014-08-29T12:04:57" u="1"/>
        <d v="2014-10-03T03:36:19" u="1"/>
        <d v="2015-04-08T21:51:14" u="1"/>
        <d v="2014-11-14T12:09:51" u="1"/>
        <n v="12" u="1"/>
        <d v="2011-09-22T21:39:38" u="1"/>
        <d v="2013-10-22T10:46:19" u="1"/>
        <d v="2015-04-15T21:40:23" u="1"/>
        <d v="2016-03-28T21:03:08" u="1"/>
        <d v="2016-08-29T08:43:32" u="1"/>
        <d v="2015-02-22T15:11:45" u="1"/>
        <d v="2015-12-06T01:50:33" u="1"/>
        <d v="2016-01-18T03:33:48" u="1"/>
        <d v="2014-10-11T14:06:20" u="1"/>
        <d v="2016-10-17T22:14:37" u="1"/>
        <d v="2014-09-12T15:55:48" u="1"/>
        <d v="2014-12-01T15:33:59" u="1"/>
        <d v="2014-06-19T21:24:46" u="1"/>
        <d v="2014-08-01T09:30:34" u="1"/>
        <d v="2016-01-09T05:28:49" u="1"/>
        <d v="2012-01-31T16:46:14" u="1"/>
        <d v="2016-05-02T11:12:49" u="1"/>
        <d v="2011-05-31T09:19:23" u="1"/>
        <d v="2010-08-08T19:34:51" u="1"/>
        <d v="2015-12-23T08:27:34" u="1"/>
        <d v="2013-12-06T07:31:00" u="1"/>
        <d v="2015-08-09T06:20:00" u="1"/>
        <d v="2015-10-29T14:22:21" u="1"/>
        <d v="2012-05-29T22:27:23" u="1"/>
        <d v="2015-07-21T12:19:02" u="1"/>
        <d v="2016-07-30T03:32:28" u="1"/>
        <d v="2014-07-21T07:31:54" u="1"/>
        <d v="2014-10-29T12:02:56" u="1"/>
        <d v="2016-07-07T17:44:54" u="1"/>
        <d v="2016-12-04T00:04:27" u="1"/>
        <d v="2015-06-06T21:31:22" u="1"/>
        <d v="2015-05-30T21:25:24" u="1"/>
        <d v="2016-11-02T17:53:03" u="1"/>
        <d v="2014-08-04T12:48:27" u="1"/>
        <d v="2015-03-31T23:46:37" u="1"/>
        <d v="2017-03-10T15:29:29" u="1"/>
        <d v="2014-10-15T18:22:14" u="1"/>
        <d v="2012-07-09T11:49:38" u="1"/>
        <d v="2016-11-22T19:59:03" u="1"/>
        <d v="2012-05-08T07:14:17" u="1"/>
        <d v="2015-01-09T04:11:17" u="1"/>
        <d v="2014-07-04T09:48:04" u="1"/>
        <d v="2015-07-07T09:31:47" u="1"/>
        <d v="2011-06-02T09:34:15" u="1"/>
        <d v="2015-02-08T22:26:23" u="1"/>
        <d v="2016-08-23T19:21:53" u="1"/>
        <d v="2014-07-27T18:31:21" u="1"/>
        <d v="2012-03-04T18:55:30" u="1"/>
        <d v="2017-03-14T09:21:56" u="1"/>
        <d v="2014-08-06T18:10:11" u="1"/>
        <d v="2015-04-28T10:04:54" u="1"/>
        <d v="2014-11-03T19:31:39" u="1"/>
        <d v="2014-07-28T18:50:56" u="1"/>
        <d v="2014-02-11T20:22:50" u="1"/>
        <d v="2015-03-10T23:16:22" u="1"/>
        <d v="2014-07-26T02:17:57" u="1"/>
        <d v="2014-05-15T09:37:44" u="1"/>
        <d v="2015-02-13T13:31:59" u="1"/>
        <d v="2016-06-01T02:20:51" u="1"/>
        <d v="2017-01-11T00:28:53" u="1"/>
        <d v="2014-10-01T16:45:42" u="1"/>
        <d v="2015-05-30T14:57:18" u="1"/>
        <d v="2014-07-13T04:48:23" u="1"/>
        <d v="2014-01-06T14:48:53" u="1"/>
        <d v="2015-05-14T16:20:10" u="1"/>
        <d v="2016-11-09T04:05:15" u="1"/>
        <d v="2014-09-30T14:36:53" u="1"/>
        <d v="2014-09-11T12:48:19" u="1"/>
        <d v="2015-07-06T10:50:32" u="1"/>
        <d v="2016-10-26T08:16:34" u="1"/>
        <d v="2014-10-11T14:07:43" u="1"/>
        <d v="2015-09-01T15:36:37" u="1"/>
        <d v="2015-09-16T10:19:37" u="1"/>
        <d v="2016-08-15T08:49:05" u="1"/>
        <d v="2014-07-15T09:59:33" u="1"/>
        <d v="2017-03-06T11:16:59" u="1"/>
        <d v="2011-03-16T20:19:59" u="1"/>
        <d v="2012-08-22T13:38:14" u="1"/>
        <d v="2014-08-21T00:59:23" u="1"/>
        <d v="2015-05-15T22:09:29" u="1"/>
        <d v="2012-01-17T19:08:55" u="1"/>
        <d v="2014-02-24T18:24:10" u="1"/>
        <d v="2015-05-12T00:29:56" u="1"/>
        <d v="2014-02-04T21:35:19" u="1"/>
        <d v="2015-07-26T16:49:51" u="1"/>
        <d v="2012-04-20T13:01:58" u="1"/>
        <d v="2012-06-12T19:13:02" u="1"/>
        <d v="2012-07-05T15:37:00" u="1"/>
        <d v="2015-02-17T10:00:28" u="1"/>
        <d v="2014-07-11T10:56:00" u="1"/>
        <d v="2014-06-16T13:03:28" u="1"/>
        <d v="2015-04-01T16:02:41" u="1"/>
        <d v="2014-05-30T15:26:47" u="1"/>
        <d v="2014-05-20T10:40:56" u="1"/>
        <d v="2014-07-11T14:19:26" u="1"/>
        <d v="2014-07-09T16:27:26" u="1"/>
        <d v="2011-06-01T13:05:20" u="1"/>
        <d v="2016-11-26T21:59:34" u="1"/>
        <d v="2014-12-17T08:01:07" u="1"/>
        <d v="2015-06-03T23:23:11" u="1"/>
        <d v="2016-11-17T20:37:26" u="1"/>
        <d v="2011-11-08T12:21:44" u="1"/>
        <d v="2015-07-28T09:54:35" u="1"/>
        <d v="2016-03-01T14:08:44" u="1"/>
        <d v="2014-06-02T09:29:12" u="1"/>
        <d v="2014-07-18T03:04:10" u="1"/>
        <d v="2015-05-17T06:59:14" u="1"/>
        <d v="2014-07-28T12:33:01" u="1"/>
        <d v="2014-11-11T10:31:10" u="1"/>
        <d v="2016-01-14T16:24:57" u="1"/>
        <d v="2013-07-08T11:50:36" u="1"/>
        <d v="2015-01-15T11:42:23" u="1"/>
        <d v="2013-06-07T18:26:21" u="1"/>
        <d v="2013-11-15T22:58:10" u="1"/>
        <d v="2016-06-30T19:09:38" u="1"/>
        <d v="2014-11-17T12:30:45" u="1"/>
        <d v="2015-03-18T11:33:02" u="1"/>
        <d v="2012-01-31T14:06:15" u="1"/>
        <d v="2016-05-29T23:39:06" u="1"/>
        <d v="2015-06-14T13:32:39" u="1"/>
        <d v="2015-03-12T17:31:11" u="1"/>
        <d v="2011-01-20T19:56:41" u="1"/>
        <d v="2016-07-15T04:35:20" u="1"/>
        <d v="2015-01-30T16:16:41" u="1"/>
        <d v="2016-07-05T08:00:03" u="1"/>
        <d v="2012-11-09T17:47:37" u="1"/>
        <d v="2014-08-27T15:04:52" u="1"/>
        <d v="2013-11-26T17:54:54" u="1"/>
        <d v="2012-10-29T10:31:48" u="1"/>
        <d v="2015-05-19T16:01:33" u="1"/>
        <d v="2016-05-05T16:57:33" u="1"/>
        <d v="2014-07-23T09:57:03" u="1"/>
        <d v="2016-05-03T19:28:59" u="1"/>
        <d v="2011-04-04T20:13:53" u="1"/>
        <d v="2014-07-10T00:25:04" u="1"/>
        <d v="2015-01-15T08:09:51" u="1"/>
        <d v="2014-06-25T13:33:40" u="1"/>
        <d v="2015-01-24T19:42:42" u="1"/>
        <d v="2014-09-07T22:01:08" u="1"/>
        <d v="2016-02-13T23:39:40" u="1"/>
        <d v="2015-12-03T08:11:28" u="1"/>
        <d v="2016-03-24T05:56:04" u="1"/>
        <d v="2015-02-20T11:07:15" u="1"/>
        <d v="2014-12-17T06:09:11" u="1"/>
        <d v="2015-03-31T13:23:47" u="1"/>
        <d v="2015-12-05T17:57:11" u="1"/>
        <d v="2014-09-08T06:16:18" u="1"/>
        <d v="2013-05-28T13:44:52" u="1"/>
        <d v="2014-07-30T22:48:13" u="1"/>
        <d v="2015-10-09T14:40:33" u="1"/>
        <d v="2015-11-28T18:29:22" u="1"/>
        <d v="2015-04-27T02:48:29" u="1"/>
        <d v="2016-12-03T16:13:29" u="1"/>
        <d v="2013-07-01T17:32:57" u="1"/>
        <d v="2013-06-26T19:27:16" u="1"/>
        <d v="2015-07-24T07:37:40" u="1"/>
        <d v="2012-12-06T04:46:30" u="1"/>
        <d v="2014-10-02T16:01:43" u="1"/>
        <d v="2014-11-27T18:03:06" u="1"/>
        <d v="2014-06-06T04:08:09" u="1"/>
        <d v="2014-07-18T06:52:58" u="1"/>
        <d v="2015-11-12T20:26:32" u="1"/>
        <d v="2014-08-27T16:43:04" u="1"/>
        <d v="2015-12-15T12:16:56" u="1"/>
        <d v="2016-12-12T20:54:47" u="1"/>
        <d v="2017-02-14T11:46:00" u="1"/>
        <d v="2012-10-02T00:40:18" u="1"/>
        <d v="2012-11-29T22:44:32" u="1"/>
        <d v="2014-01-23T14:31:11" u="1"/>
        <d v="2016-05-23T17:25:54" u="1"/>
        <d v="2015-01-29T06:24:20" u="1"/>
        <d v="2015-03-17T12:10:33" u="1"/>
        <d v="2016-09-29T17:43:54" u="1"/>
        <d v="2014-06-17T22:45:52" u="1"/>
        <d v="2016-01-20T22:06:37" u="1"/>
        <d v="2015-01-24T05:55:03" u="1"/>
        <d v="2014-07-08T16:08:59" u="1"/>
        <d v="2016-05-15T11:42:46" u="1"/>
        <d v="2013-02-21T15:52:18" u="1"/>
        <d v="2016-04-06T07:24:40" u="1"/>
        <d v="2015-09-01T19:33:12" u="1"/>
        <d v="2013-04-25T02:45:23" u="1"/>
        <d v="2014-05-12T03:50:21" u="1"/>
        <d v="2014-08-12T12:10:23" u="1"/>
        <d v="2015-05-14T18:20:55" u="1"/>
        <d v="2017-01-26T03:01:47" u="1"/>
        <d v="2014-04-15T11:53:06" u="1"/>
        <d v="2014-12-17T18:32:23" u="1"/>
        <d v="2014-08-12T11:38:15" u="1"/>
        <d v="2016-02-17T13:38:02" u="1"/>
        <d v="2009-11-06T14:07:09" u="1"/>
        <d v="2014-11-21T14:16:00" u="1"/>
        <d v="2013-11-25T18:32:17" u="1"/>
        <d v="2014-05-30T01:55:39" u="1"/>
        <d v="2014-09-09T17:09:39" u="1"/>
        <d v="2016-01-12T13:10:22" u="1"/>
        <d v="2016-06-03T02:47:46" u="1"/>
        <d v="2012-04-05T13:15:33" u="1"/>
        <d v="2015-01-07T09:04:31" u="1"/>
        <d v="2017-01-16T06:48:05" u="1"/>
        <d v="2013-06-06T19:29:20" u="1"/>
        <d v="2014-08-20T09:40:33" u="1"/>
        <d v="2016-02-09T18:24:46" u="1"/>
        <n v="4" u="1"/>
        <d v="2016-01-31T11:05:14" u="1"/>
        <d v="2014-10-03T15:31:38" u="1"/>
        <d v="2012-09-24T19:26:57" u="1"/>
        <d v="2015-06-18T00:37:04" u="1"/>
        <d v="2016-05-24T10:06:23" u="1"/>
        <d v="2016-01-30T10:58:40" u="1"/>
        <d v="2016-04-01T21:22:51" u="1"/>
        <d v="2015-02-02T08:22:30" u="1"/>
        <d v="2017-02-06T14:00:04" u="1"/>
        <d v="2014-11-15T00:50:28" u="1"/>
        <d v="2012-08-06T13:29:43" u="1"/>
        <d v="2013-01-29T08:15:15" u="1"/>
        <d v="2014-11-18T05:49:11" u="1"/>
        <d v="2015-04-24T02:18:52" u="1"/>
        <d v="2016-11-21T00:11:20" u="1"/>
        <d v="2014-05-16T11:08:07" u="1"/>
        <d v="2014-07-30T12:45:11" u="1"/>
        <d v="2014-12-03T18:57:52" u="1"/>
        <d v="2016-03-11T03:59:46" u="1"/>
        <d v="2015-04-09T15:14:18" u="1"/>
        <d v="2016-09-27T16:01:50" u="1"/>
        <d v="2014-01-22T03:08:42" u="1"/>
        <d v="2014-10-31T01:03:14" u="1"/>
        <d v="2016-07-08T12:38:29" u="1"/>
        <d v="2014-10-10T06:50:40" u="1"/>
        <d v="2014-06-18T15:08:57" u="1"/>
        <d v="2012-10-01T22:00:40" u="1"/>
        <d v="2016-12-07T12:00:53" u="1"/>
        <d v="2016-07-25T00:41:21" u="1"/>
        <d v="2015-01-29T07:45:08" u="1"/>
        <d v="2016-12-18T15:10:36" u="1"/>
        <d v="2013-07-03T14:49:47" u="1"/>
        <d v="2014-12-16T14:29:19" u="1"/>
        <d v="2015-11-17T04:46:30" u="1"/>
        <d v="2015-06-29T13:35:49" u="1"/>
        <d v="2016-09-09T04:28:26" u="1"/>
        <d v="2012-08-14T10:18:54" u="1"/>
        <d v="2012-02-08T19:56:15" u="1"/>
        <d v="2016-02-02T16:43:41" u="1"/>
        <d v="2014-08-07T02:31:46" u="1"/>
        <d v="2015-03-04T16:10:05" u="1"/>
        <d v="2015-08-31T08:47:37" u="1"/>
        <d v="2017-01-31T09:02:35" u="1"/>
        <d v="2011-08-16T16:00:03" u="1"/>
        <d v="2014-09-10T18:41:35" u="1"/>
        <d v="2015-05-28T15:45:52" u="1"/>
        <d v="2012-01-18T01:39:27" u="1"/>
        <d v="2014-09-17T23:50:09" u="1"/>
        <d v="2014-07-23T09:25:31" u="1"/>
        <d v="2014-12-01T20:59:03" u="1"/>
        <d v="2016-11-14T11:34:40" u="1"/>
        <d v="2013-07-31T06:53:40" u="1"/>
        <d v="2013-10-24T23:30:59" u="1"/>
        <d v="2014-12-16T15:54:55" u="1"/>
        <d v="2015-02-24T17:17:51" u="1"/>
        <d v="2017-02-03T07:48:00" u="1"/>
        <d v="2016-06-03T12:47:00" u="1"/>
        <d v="2010-06-03T15:16:52" u="1"/>
        <d v="2015-11-17T10:24:41" u="1"/>
        <d v="2011-11-15T05:49:50" u="1"/>
        <d v="2015-09-05T00:39:46" u="1"/>
        <d v="2012-02-08T22:02:09" u="1"/>
        <d v="2016-01-01T15:40:37" u="1"/>
        <d v="2015-08-30T15:12:39" u="1"/>
        <d v="2016-01-12T22:33:11" u="1"/>
        <d v="2015-08-20T00:37:31" u="1"/>
        <d v="2015-05-21T22:34:54" u="1"/>
        <d v="2015-04-25T13:44:22" u="1"/>
        <d v="2015-11-10T08:48:16" u="1"/>
        <d v="2017-01-26T18:58:54" u="1"/>
        <d v="2015-05-20T12:28:03" u="1"/>
        <d v="2016-02-01T13:21:27" u="1"/>
        <d v="2012-11-07T16:23:42" u="1"/>
        <d v="2015-06-08T01:09:36" u="1"/>
        <d v="2017-02-14T13:49:01" u="1"/>
        <d v="2015-04-17T17:18:14" u="1"/>
        <d v="2015-01-16T14:19:12" u="1"/>
        <d v="2016-10-18T18:31:01" u="1"/>
        <d v="2015-07-26T11:34:42" u="1"/>
        <d v="2015-05-08T15:56:38" u="1"/>
        <d v="2011-11-17T19:00:51" u="1"/>
        <d v="2015-02-08T08:32:02" u="1"/>
        <d v="2016-08-29T05:35:49" u="1"/>
        <d v="2010-12-01T20:34:58" u="1"/>
        <d v="2011-10-31T22:45:36" u="1"/>
        <d v="2015-09-28T14:40:04" u="1"/>
        <d v="2013-02-08T17:38:28" u="1"/>
        <d v="2015-09-01T09:10:22" u="1"/>
        <d v="2014-07-06T08:52:09" u="1"/>
        <d v="2014-06-10T13:40:11" u="1"/>
        <d v="2014-06-22T12:35:11" u="1"/>
        <d v="2015-07-15T12:11:52" u="1"/>
        <d v="2015-01-16T21:21:13" u="1"/>
        <d v="2013-04-10T19:22:24" u="1"/>
        <d v="2014-05-15T11:41:22" u="1"/>
        <d v="2016-03-31T08:39:09" u="1"/>
        <d v="2015-12-02T22:20:07" u="1"/>
        <d v="2015-05-13T03:29:57" u="1"/>
        <d v="2015-07-06T02:43:27" u="1"/>
        <d v="2015-10-15T05:53:29" u="1"/>
        <d v="2013-09-29T12:01:31" u="1"/>
        <d v="2015-09-21T09:01:14" u="1"/>
        <d v="2016-02-22T17:27:29" u="1"/>
        <d v="2015-08-03T09:57:51" u="1"/>
        <d v="2015-04-13T10:18:51" u="1"/>
        <d v="2015-06-18T13:16:38" u="1"/>
        <d v="2016-01-25T15:36:40" u="1"/>
        <d v="2016-08-08T15:42:08" u="1"/>
        <d v="2015-02-02T16:49:21" u="1"/>
        <d v="2014-09-05T13:13:32" u="1"/>
        <d v="2016-02-17T09:00:04" u="1"/>
        <d v="2016-07-05T06:06:28" u="1"/>
        <d v="2015-09-24T20:06:23" u="1"/>
        <d v="2015-01-30T14:33:49" u="1"/>
        <d v="2014-11-04T04:58:54" u="1"/>
        <d v="2016-04-03T14:48:00" u="1"/>
        <d v="2015-04-30T14:21:43" u="1"/>
        <d v="2013-09-23T20:33:58" u="1"/>
        <d v="2013-06-19T09:25:22" u="1"/>
        <d v="2011-12-16T17:49:52" u="1"/>
        <d v="2016-05-09T09:06:59" u="1"/>
        <d v="2014-12-22T12:04:18" u="1"/>
        <d v="2016-07-18T08:31:46" u="1"/>
        <d v="2014-07-21T14:24:03" u="1"/>
        <d v="2011-12-06T19:36:01" u="1"/>
        <d v="2016-11-04T16:22:12" u="1"/>
        <d v="2015-11-16T22:38:46" u="1"/>
        <d v="2014-09-20T02:00:34" u="1"/>
        <d v="2014-07-25T13:25:12" u="1"/>
        <d v="2014-05-20T09:33:51" u="1"/>
        <d v="2014-12-05T16:20:36" u="1"/>
        <d v="2015-01-21T22:13:42" u="1"/>
        <d v="2014-05-27T09:48:51" u="1"/>
        <d v="2014-10-12T17:54:23" u="1"/>
        <d v="2016-11-29T20:03:55" u="1"/>
        <d v="2015-08-18T20:49:10" u="1"/>
        <d v="2015-02-07T21:39:49" u="1"/>
        <d v="2016-01-02T08:48:43" u="1"/>
        <d v="2016-10-19T08:43:32" u="1"/>
        <d v="2016-08-30T08:24:45" u="1"/>
        <d v="2014-07-22T08:34:56" u="1"/>
        <d v="2014-11-12T14:35:13" u="1"/>
        <d v="2015-01-20T15:19:43" u="1"/>
        <d v="2016-09-06T13:15:35" u="1"/>
        <d v="2014-07-11T11:20:48" u="1"/>
        <d v="2015-06-17T17:00:50" u="1"/>
        <d v="2015-06-16T13:47:50" u="1"/>
        <d v="2017-02-17T06:18:59" u="1"/>
        <d v="2015-10-16T13:25:16" u="1"/>
        <d v="2014-11-07T16:09:57" u="1"/>
        <d v="2015-08-06T20:36:46" u="1"/>
        <d v="2014-04-25T07:32:38" u="1"/>
        <n v="11" u="1"/>
        <d v="2013-02-02T17:42:17" u="1"/>
        <d v="2014-08-04T18:14:30" u="1"/>
        <d v="2011-05-08T15:06:11" u="1"/>
        <d v="2014-05-07T08:48:54" u="1"/>
        <d v="2011-05-03T17:21:54" u="1"/>
        <d v="2014-10-09T12:29:26" u="1"/>
        <d v="2016-06-23T21:00:17" u="1"/>
        <d v="2015-11-15T11:01:24" u="1"/>
        <d v="2016-08-03T11:03:22" u="1"/>
        <d v="2016-10-17T08:51:09" u="1"/>
        <d v="2014-08-12T19:10:22" u="1"/>
        <d v="2014-06-03T11:02:44" u="1"/>
        <d v="2016-08-26T02:46:48" u="1"/>
        <d v="2013-12-04T22:09:05" u="1"/>
        <d v="2015-07-25T04:33:16" u="1"/>
        <d v="2011-10-24T08:46:44" u="1"/>
        <d v="2012-03-02T18:03:42" u="1"/>
        <d v="2016-03-08T16:11:59" u="1"/>
        <d v="2014-06-17T07:43:27" u="1"/>
        <d v="2015-05-17T11:47:29" u="1"/>
        <d v="2015-01-27T05:19:12" u="1"/>
        <d v="2015-06-17T08:43:27" u="1"/>
        <d v="2015-08-18T08:20:40" u="1"/>
        <d v="2016-02-14T22:02:44" u="1"/>
        <d v="2015-09-14T06:00:21" u="1"/>
        <d v="2016-07-08T13:32:25" u="1"/>
        <d v="2015-05-01T01:59:47" u="1"/>
        <d v="2015-01-08T12:26:21" u="1"/>
        <d v="2016-11-30T02:03:34" u="1"/>
        <d v="2015-06-02T19:34:36" u="1"/>
        <d v="2016-10-24T22:14:27" u="1"/>
        <d v="2016-03-06T23:04:51" u="1"/>
        <d v="2014-09-04T20:40:21" u="1"/>
        <d v="2015-11-21T08:07:17" u="1"/>
        <d v="2016-09-02T19:11:47" u="1"/>
        <d v="2014-08-22T13:00:15" u="1"/>
        <d v="2014-10-16T15:42:02" u="1"/>
        <d v="2014-10-14T23:39:19" u="1"/>
        <d v="2017-01-06T10:25:39" u="1"/>
        <d v="2015-11-25T08:51:26" u="1"/>
        <d v="2016-07-05T14:57:09" u="1"/>
        <d v="2015-04-24T07:21:07" u="1"/>
        <d v="2016-09-14T23:28:13" u="1"/>
        <d v="2014-03-20T15:04:35" u="1"/>
        <d v="2014-12-15T13:55:07" u="1"/>
        <d v="2015-08-26T22:33:41" u="1"/>
        <d v="2016-07-19T22:01:09" u="1"/>
        <d v="2011-04-03T10:10:25" u="1"/>
        <d v="2014-05-29T03:09:57" u="1"/>
        <d v="2016-05-05T11:19:57" u="1"/>
        <d v="2015-06-02T05:17:04" u="1"/>
        <d v="2016-03-16T14:48:27" u="1"/>
        <d v="2014-07-18T05:24:19" u="1"/>
        <d v="2015-03-16T15:54:53" u="1"/>
        <d v="2011-08-30T22:30:25" u="1"/>
        <d v="2011-10-13T14:58:04" u="1"/>
        <d v="2015-12-03T07:47:00" u="1"/>
        <d v="2016-03-04T13:49:02" u="1"/>
        <d v="2016-06-13T19:11:47" u="1"/>
        <d v="2013-10-23T05:35:13" u="1"/>
        <d v="2014-05-18T22:38:49" u="1"/>
        <d v="2014-11-18T19:29:45" u="1"/>
        <d v="2015-03-11T16:27:28" u="1"/>
        <d v="2015-08-07T20:27:43" u="1"/>
        <d v="2015-09-01T09:21:50" u="1"/>
        <d v="2015-05-19T04:41:07" u="1"/>
        <d v="2015-03-24T02:14:03" u="1"/>
        <d v="2015-11-25T18:18:54" u="1"/>
        <d v="2010-03-17T04:48:29" u="1"/>
        <d v="2014-05-12T20:32:33" u="1"/>
        <d v="2011-09-07T17:57:59" u="1"/>
        <d v="2015-07-09T22:30:03" u="1"/>
        <d v="2015-07-31T17:28:03" u="1"/>
        <d v="2017-03-09T16:05:12" u="1"/>
        <d v="2014-12-08T12:46:10" u="1"/>
        <d v="2014-06-16T10:03:49" u="1"/>
        <d v="2014-10-20T14:55:40" u="1"/>
        <d v="2016-05-06T07:58:34" u="1"/>
        <d v="2014-05-29T08:09:34" u="1"/>
        <d v="2012-05-15T09:33:17" u="1"/>
        <d v="2016-05-09T17:03:34" u="1"/>
        <d v="2014-12-14T13:39:19" u="1"/>
        <d v="2015-05-04T11:40:43" u="1"/>
        <d v="2016-12-15T19:35:19" u="1"/>
        <d v="2016-03-04T02:07:48" u="1"/>
        <d v="2015-01-20T21:57:17" u="1"/>
        <d v="2017-03-09T14:13:39" u="1"/>
        <d v="2015-08-17T11:56:11" u="1"/>
        <d v="2017-01-23T07:25:52" u="1"/>
        <d v="2015-02-17T14:02:50" u="1"/>
        <d v="2016-12-09T19:18:20" u="1"/>
        <d v="2016-01-27T15:52:52" u="1"/>
        <d v="2015-04-05T20:04:03" u="1"/>
        <d v="2014-10-05T11:33:42" u="1"/>
        <d v="2014-04-06T18:06:29" u="1"/>
        <d v="2016-05-03T08:25:10" u="1"/>
        <d v="2013-10-30T23:02:33" u="1"/>
        <d v="2015-06-08T09:01:08" u="1"/>
        <d v="2014-05-13T11:28:10" u="1"/>
        <d v="2016-04-05T07:01:47" u="1"/>
        <d v="2015-03-16T09:04:49" u="1"/>
        <d v="2014-12-17T08:42:04" u="1"/>
        <d v="2016-04-14T14:45:21" u="1"/>
        <d v="2014-07-04T19:19:32" u="1"/>
        <d v="2014-11-03T15:33:15" u="1"/>
        <d v="2014-10-02T18:04:43" u="1"/>
        <d v="2011-03-17T03:39:24" u="1"/>
        <d v="2013-11-13T11:42:41" u="1"/>
        <d v="2015-11-10T16:48:15" u="1"/>
        <d v="2017-01-25T05:58:28" u="1"/>
        <d v="2014-07-22T21:44:15" u="1"/>
        <d v="2015-01-27T15:13:54" u="1"/>
        <d v="2016-04-22T04:26:05" u="1"/>
        <d v="2016-03-09T06:56:16" u="1"/>
        <d v="2014-10-01T12:58:01" u="1"/>
        <d v="2014-10-09T00:43:10" u="1"/>
        <d v="2017-02-06T10:03:27" u="1"/>
        <d v="2015-11-09T13:49:59" u="1"/>
        <d v="2016-04-27T13:49:05" u="1"/>
        <d v="2012-08-23T11:01:40" u="1"/>
        <d v="2014-08-25T23:19:31" u="1"/>
        <d v="2016-10-19T12:03:10" u="1"/>
        <d v="2014-12-17T08:03:06" u="1"/>
        <d v="2016-01-10T11:51:38" u="1"/>
        <d v="2015-04-08T09:36:49" u="1"/>
        <d v="2017-02-01T07:51:19" u="1"/>
        <d v="2011-04-12T18:20:49" u="1"/>
        <d v="2015-01-26T21:19:55" u="1"/>
        <d v="2016-05-08T02:11:13" u="1"/>
        <d v="2016-09-20T05:05:13" u="1"/>
        <d v="2015-01-17T19:40:47" u="1"/>
        <d v="2015-04-03T12:41:41" u="1"/>
        <d v="2015-04-29T10:17:15" u="1"/>
        <d v="2016-05-25T19:07:47" u="1"/>
        <d v="2016-06-20T06:02:11" u="1"/>
        <d v="2010-04-30T23:45:32" u="1"/>
        <d v="2017-02-22T07:33:54" u="1"/>
        <d v="2015-02-18T10:54:11" u="1"/>
        <d v="2016-03-17T12:43:26" u="1"/>
        <d v="2011-12-06T17:06:07" u="1"/>
        <d v="2015-09-30T20:08:13" u="1"/>
        <d v="2014-04-16T13:49:50" u="1"/>
        <d v="2016-03-17T14:17:35" u="1"/>
        <d v="2013-03-22T07:51:18" u="1"/>
        <d v="2015-02-07T08:46:29" u="1"/>
        <d v="2014-11-04T18:03:01" u="1"/>
        <d v="2010-06-24T20:46:20" u="1"/>
        <d v="2015-02-14T18:12:03" u="1"/>
        <d v="2014-06-19T03:14:38" u="1"/>
        <d v="2012-06-14T14:02:21" u="1"/>
        <d v="2015-12-02T17:19:51" u="1"/>
        <d v="2016-09-06T05:11:32" u="1"/>
        <d v="2014-07-18T18:08:10" u="1"/>
        <d v="2013-12-26T11:09:51" u="1"/>
        <d v="2013-08-08T17:07:34" u="1"/>
        <d v="2015-01-16T10:48:49" u="1"/>
        <d v="2015-07-23T09:05:19" u="1"/>
        <d v="2015-09-18T13:38:49" u="1"/>
        <d v="2016-01-15T10:20:32" u="1"/>
        <d v="2015-05-30T13:39:06" u="1"/>
        <d v="2016-07-13T15:08:45" u="1"/>
        <d v="2014-02-16T10:55:30" u="1"/>
        <d v="2016-06-28T16:00:04" u="1"/>
        <d v="2011-11-07T11:53:11" u="1"/>
        <d v="2016-07-18T06:05:54" u="1"/>
        <d v="2014-01-16T11:01:24" u="1"/>
        <d v="2014-08-20T17:19:43" u="1"/>
        <d v="2011-05-07T06:10:33" u="1"/>
        <d v="2014-10-15T01:05:48" u="1"/>
        <d v="2016-07-14T05:32:37" u="1"/>
        <d v="2016-10-27T12:20:13" u="1"/>
        <d v="2015-01-11T20:53:41" u="1"/>
        <d v="2016-12-07T16:49:09" u="1"/>
        <d v="2014-03-12T08:15:46" u="1"/>
        <d v="2014-10-15T11:16:31" u="1"/>
        <d v="2014-07-09T15:31:03" u="1"/>
        <d v="2014-04-02T06:30:10" u="1"/>
        <d v="2015-12-13T09:48:44" u="1"/>
        <d v="2015-08-24T14:10:01" u="1"/>
        <d v="2016-03-11T13:41:12" u="1"/>
        <d v="2014-11-16T20:51:29" u="1"/>
        <d v="2016-11-04T08:04:47" u="1"/>
        <d v="2015-08-27T12:58:10" u="1"/>
        <d v="2014-11-17T22:32:21" u="1"/>
        <d v="2015-06-26T18:12:06" u="1"/>
        <d v="2015-02-02T17:40:15" u="1"/>
        <d v="2015-09-20T18:13:17" u="1"/>
        <d v="2015-10-23T08:03:41" u="1"/>
        <d v="2015-10-09T11:59:41" u="1"/>
        <d v="2016-06-09T17:49:58" u="1"/>
        <d v="2014-06-18T09:35:24" u="1"/>
        <d v="2015-02-27T01:06:50" u="1"/>
        <d v="2013-04-01T15:42:37" u="1"/>
        <d v="2015-03-26T03:54:05" u="1"/>
        <d v="2016-07-07T19:32:22" u="1"/>
        <d v="2016-06-14T10:25:33" u="1"/>
        <d v="2015-08-08T03:47:55" u="1"/>
        <d v="2013-06-18T09:26:42" u="1"/>
        <d v="2016-04-01T04:44:38" u="1"/>
        <d v="2016-04-07T07:57:12" u="1"/>
        <d v="2016-11-21T11:03:14" u="1"/>
        <d v="2013-08-14T11:28:12" u="1"/>
        <d v="2014-11-04T16:34:40" u="1"/>
        <d v="2014-06-30T14:53:59" u="1"/>
        <d v="2017-01-02T07:05:19" u="1"/>
        <d v="2015-03-04T17:47:23" u="1"/>
        <d v="2010-12-23T20:40:38" u="1"/>
        <d v="2015-12-22T04:29:30" u="1"/>
        <d v="2015-02-09T16:16:17" u="1"/>
        <d v="2016-06-04T09:46:00" u="1"/>
        <d v="2017-02-09T01:33:26" u="1"/>
        <d v="2012-05-10T03:49:37" u="1"/>
        <d v="2014-10-03T04:29:35" u="1"/>
        <d v="2016-02-03T17:57:26" u="1"/>
        <d v="2016-03-04T12:17:07" u="1"/>
        <d v="2012-06-07T16:46:52" u="1"/>
        <d v="2016-02-17T23:33:43" u="1"/>
        <d v="2014-07-16T08:17:33" u="1"/>
        <d v="2014-05-16T14:36:20" u="1"/>
        <d v="2016-12-26T15:41:22" u="1"/>
        <d v="2015-07-18T10:15:59" u="1"/>
        <d v="2010-05-05T22:48:03" u="1"/>
        <d v="2011-01-12T01:44:38" u="1"/>
        <d v="2016-11-16T02:01:25" u="1"/>
        <d v="2014-05-19T07:09:12" u="1"/>
        <d v="2014-08-08T16:13:14" u="1"/>
        <d v="2014-01-17T12:18:12" u="1"/>
        <d v="2014-02-18T21:36:01" u="1"/>
        <d v="2010-11-20T13:34:51" u="1"/>
        <d v="2015-05-28T12:22:38" u="1"/>
        <d v="2016-05-01T13:23:04" u="1"/>
        <d v="2011-09-09T11:07:13" u="1"/>
        <d v="2013-07-26T17:54:51" u="1"/>
        <d v="2014-07-10T11:22:00" u="1"/>
        <d v="2015-01-27T14:06:04" u="1"/>
        <d v="2012-06-28T10:35:45" u="1"/>
        <d v="2016-10-06T07:10:54" u="1"/>
        <d v="2014-12-12T04:15:24" u="1"/>
        <d v="2015-01-22T19:21:47" u="1"/>
        <d v="2011-01-25T17:20:30" u="1"/>
        <d v="2016-04-28T14:22:15" u="1"/>
        <d v="2012-05-21T22:03:13" u="1"/>
        <d v="2016-06-05T14:58:54" u="1"/>
        <d v="2014-06-13T10:37:37" u="1"/>
        <d v="2015-11-14T22:11:26" u="1"/>
        <d v="2016-12-06T15:02:50" u="1"/>
        <d v="2015-08-03T15:58:50" u="1"/>
        <d v="2015-08-28T12:38:24" u="1"/>
        <d v="2012-02-27T19:57:54" u="1"/>
        <d v="2014-11-28T14:47:52" u="1"/>
        <d v="2014-10-03T12:18:29" u="1"/>
        <d v="2014-06-02T10:29:55" u="1"/>
        <d v="2016-01-06T17:55:31" u="1"/>
        <d v="2016-11-18T18:23:18" u="1"/>
        <d v="2016-06-29T20:27:20" u="1"/>
        <d v="2014-06-11T11:04:38" u="1"/>
        <d v="2015-07-28T06:07:53" u="1"/>
        <d v="2012-10-12T11:10:21" u="1"/>
        <d v="2016-02-11T16:37:55" u="1"/>
        <d v="2015-08-25T13:09:25" u="1"/>
        <d v="2015-03-26T05:27:36" u="1"/>
        <d v="2015-11-30T08:46:10" u="1"/>
        <d v="2015-10-31T22:35:29" u="1"/>
        <d v="2015-05-06T14:45:49" u="1"/>
        <d v="2014-07-31T17:06:36" u="1"/>
        <d v="2014-05-07T13:20:15" u="1"/>
        <d v="2015-01-28T13:49:06" u="1"/>
        <d v="2016-09-23T18:24:06" u="1"/>
        <d v="2012-06-14T11:26:56" u="1"/>
        <d v="2017-01-10T11:52:15" u="1"/>
        <d v="2013-03-21T11:00:11" u="1"/>
        <d v="2016-01-30T15:10:58" u="1"/>
        <d v="2011-07-28T12:57:11" u="1"/>
        <d v="2016-02-23T17:39:13" u="1"/>
        <d v="2015-06-24T21:29:56" u="1"/>
        <d v="2011-07-11T20:45:37" u="1"/>
        <d v="2014-05-30T15:31:24" u="1"/>
        <d v="2013-03-14T22:02:20" u="1"/>
        <d v="2013-05-08T07:24:42" u="1"/>
        <d v="2015-03-13T21:06:20" u="1"/>
        <d v="2016-02-06T17:49:05" u="1"/>
        <d v="2013-10-28T15:08:31" u="1"/>
        <d v="2015-09-03T22:00:42" u="1"/>
        <d v="2015-12-06T15:13:10" u="1"/>
        <d v="2015-07-18T10:19:38" u="1"/>
        <d v="2016-06-18T14:23:40" u="1"/>
        <d v="2014-07-27T16:20:12" u="1"/>
        <d v="2014-07-21T12:18:21" u="1"/>
        <d v="2014-11-06T10:45:04" u="1"/>
        <d v="2015-10-16T16:09:06" u="1"/>
        <d v="2012-10-23T14:30:32" u="1"/>
        <d v="2014-09-09T17:26:00" u="1"/>
        <d v="2016-01-19T07:48:09" u="1"/>
        <d v="2014-09-23T10:25:52" u="1"/>
        <d v="2015-11-12T20:01:39" u="1"/>
        <d v="2016-05-07T00:37:01" u="1"/>
        <d v="2015-03-02T15:17:48" u="1"/>
        <d v="2015-10-28T10:06:07" u="1"/>
        <d v="2014-06-19T14:38:50" u="1"/>
        <d v="2016-09-15T09:36:18" u="1"/>
        <d v="2014-10-10T11:47:59" u="1"/>
        <d v="2015-06-15T11:28:59" u="1"/>
        <d v="2013-11-14T19:58:05" u="1"/>
        <d v="2016-08-19T14:30:46" u="1"/>
        <d v="2015-04-28T09:06:29" u="1"/>
        <d v="2013-05-13T14:19:27" u="1"/>
        <d v="2015-06-18T17:16:59" u="1"/>
        <d v="2014-05-08T09:45:53" u="1"/>
        <d v="2015-07-07T13:35:23" u="1"/>
        <d v="2016-08-11T04:21:47" u="1"/>
        <d v="2014-11-05T11:27:15" u="1"/>
        <d v="2010-02-06T16:03:26" u="1"/>
        <d v="2014-06-17T10:33:43" u="1"/>
        <d v="2015-01-12T13:58:45" u="1"/>
        <d v="2014-05-27T17:02:02" u="1"/>
        <d v="2014-10-30T09:40:52" u="1"/>
        <d v="2015-05-08T13:26:20" u="1"/>
        <d v="2014-08-01T11:31:31" u="1"/>
        <d v="2011-02-13T12:09:44" u="1"/>
        <d v="2015-07-22T08:05:16" u="1"/>
        <d v="2015-02-03T11:17:27" u="1"/>
        <d v="2015-08-08T12:09:57" u="1"/>
        <d v="2016-04-29T10:43:05" u="1"/>
        <d v="2016-03-23T13:34:33" u="1"/>
        <d v="2016-08-08T05:20:40" u="1"/>
        <d v="2011-06-12T01:08:19" u="1"/>
        <d v="2015-07-03T18:44:42" u="1"/>
        <d v="2013-01-15T17:59:29" u="1"/>
        <d v="2014-11-04T12:18:08" u="1"/>
        <d v="2015-10-18T12:04:53" u="1"/>
        <d v="2013-03-07T20:40:25" u="1"/>
        <d v="2014-09-27T17:15:55" u="1"/>
        <d v="2015-06-16T11:24:36" u="1"/>
        <d v="2015-01-27T12:28:38" u="1"/>
        <d v="2014-02-03T20:02:19" u="1"/>
        <d v="2014-07-16T14:20:34" u="1"/>
        <d v="2015-04-21T07:08:15" u="1"/>
        <d v="2015-10-07T21:27:19" u="1"/>
        <d v="2016-02-03T17:19:28" u="1"/>
        <d v="2014-12-09T15:17:41" u="1"/>
        <d v="2015-06-02T09:39:37" u="1"/>
        <d v="2014-08-04T12:49:24" u="1"/>
        <d v="2016-02-11T16:36:54" u="1"/>
        <d v="2015-10-01T09:53:20" u="1"/>
        <d v="2016-09-14T01:22:31" u="1"/>
        <d v="2014-10-06T21:22:37" u="1"/>
        <d v="2016-07-22T01:52:18" u="1"/>
        <d v="2011-03-24T17:02:18" u="1"/>
        <d v="2015-11-25T11:07:01" u="1"/>
        <d v="2016-12-16T23:17:33" u="1"/>
        <d v="2016-11-01T10:34:10" u="1"/>
        <d v="2016-07-12T16:23:27" u="1"/>
        <d v="2014-08-14T15:11:25" u="1"/>
        <d v="2015-09-09T17:38:06" u="1"/>
        <d v="2014-03-06T11:39:45" u="1"/>
        <d v="2015-01-19T13:38:49" u="1"/>
        <d v="2015-07-07T10:13:11" u="1"/>
        <d v="2015-05-26T05:05:24" u="1"/>
        <d v="2015-02-28T14:52:30" u="1"/>
        <d v="2014-08-26T09:19:09" u="1"/>
        <d v="2013-02-20T06:37:05" u="1"/>
        <d v="2016-01-22T12:33:07" u="1"/>
        <d v="2014-08-05T22:23:35" u="1"/>
        <d v="2015-05-19T23:33:24" u="1"/>
        <d v="2016-02-10T17:34:05" u="1"/>
        <d v="2012-06-19T15:03:31" u="1"/>
        <d v="2013-07-08T20:32:46" u="1"/>
        <d v="2014-12-02T09:25:53" u="1"/>
        <d v="2016-01-22T05:24:25" u="1"/>
        <d v="2014-06-25T07:39:40" u="1"/>
        <d v="2014-08-18T13:10:10" u="1"/>
        <d v="2016-06-30T15:13:14" u="1"/>
        <d v="2014-09-30T16:22:42" u="1"/>
        <d v="2014-02-26T13:36:40" u="1"/>
        <d v="2016-01-30T22:13:59" u="1"/>
        <d v="2016-12-04T10:02:45" u="1"/>
        <d v="2016-10-01T10:01:15" u="1"/>
        <d v="2017-01-20T05:49:34" u="1"/>
        <n v="10" u="1"/>
        <d v="2014-08-01T09:58:45" u="1"/>
        <d v="2015-04-06T11:39:45" u="1"/>
        <d v="2014-07-09T11:41:30" u="1"/>
        <d v="2015-04-07T04:09:54" u="1"/>
        <d v="2016-04-07T07:09:54" u="1"/>
        <d v="2016-04-14T09:18:28" u="1"/>
        <d v="2015-04-15T13:14:28" u="1"/>
        <d v="2016-12-07T23:38:02" u="1"/>
        <d v="2016-08-22T19:17:45" u="1"/>
        <d v="2013-02-08T13:35:24" u="1"/>
        <d v="2015-01-27T16:17:09" u="1"/>
        <d v="2014-08-01T06:39:12" u="1"/>
        <d v="2015-03-18T14:45:05" u="1"/>
        <d v="2016-03-24T13:21:05" u="1"/>
        <d v="2015-10-19T20:38:50" u="1"/>
        <d v="2016-09-19T04:38:27" u="1"/>
        <d v="2012-06-07T11:46:51" u="1"/>
        <d v="2015-04-07T08:01:04" u="1"/>
        <d v="2014-12-04T12:43:21" u="1"/>
        <d v="2015-10-26T09:49:25" u="1"/>
        <d v="2014-10-26T11:12:51" u="1"/>
        <d v="2016-09-01T12:15:45" u="1"/>
        <d v="2014-09-02T14:59:02" u="1"/>
        <d v="2013-06-20T02:01:09" u="1"/>
        <d v="2015-10-06T08:13:09" u="1"/>
        <d v="2016-02-10T16:20:43" u="1"/>
        <d v="2012-12-31T12:38:30" u="1"/>
        <d v="2016-12-01T16:03:39" u="1"/>
        <d v="2016-02-20T21:23:43" u="1"/>
        <d v="2013-04-30T14:55:13" u="1"/>
        <d v="2014-02-19T16:01:52" u="1"/>
        <d v="2012-11-15T16:11:50" u="1"/>
        <d v="2012-08-24T11:15:48" u="1"/>
        <d v="2015-07-18T04:22:16" u="1"/>
        <d v="2016-08-01T20:58:22" u="1"/>
        <d v="2014-09-05T12:49:03" u="1"/>
        <d v="2012-01-19T11:33:46" u="1"/>
        <d v="2014-01-15T16:43:20" u="1"/>
        <d v="2012-05-05T11:19:55" u="1"/>
        <d v="2013-06-25T19:30:35" u="1"/>
        <d v="2016-04-03T13:31:57" u="1"/>
        <d v="2011-06-06T22:42:01" u="1"/>
        <d v="2016-03-21T15:11:16" u="1"/>
        <d v="2015-09-12T07:01:38" u="1"/>
        <d v="2014-06-24T12:51:44" u="1"/>
        <d v="2014-05-19T09:17:38" u="1"/>
        <d v="2015-06-15T14:18:53" u="1"/>
        <d v="2016-05-06T04:43:47" u="1"/>
        <d v="2013-10-15T10:07:02" u="1"/>
        <d v="2013-11-11T10:14:43" u="1"/>
        <d v="2014-08-07T12:16:58" u="1"/>
        <d v="2014-05-06T16:11:30" u="1"/>
        <d v="2014-05-07T11:13:56" u="1"/>
        <d v="2016-02-04T20:10:02" u="1"/>
        <d v="2015-04-21T16:47:58" u="1"/>
        <d v="2014-12-08T07:44:07" u="1"/>
        <d v="2016-12-04T14:12:50" u="1"/>
        <d v="2013-03-18T06:59:35" u="1"/>
        <d v="2016-01-03T08:58:48" u="1"/>
        <d v="2012-10-15T12:04:46" u="1"/>
        <d v="2011-11-15T19:26:35" u="1"/>
        <d v="2015-06-24T22:27:54" u="1"/>
        <d v="2016-08-27T01:29:16" u="1"/>
        <d v="2014-07-22T13:53:18" u="1"/>
        <d v="2013-12-23T15:39:59" u="1"/>
        <d v="2014-04-15T00:58:51" u="1"/>
        <d v="2016-07-08T12:08:10" u="1"/>
        <d v="2016-08-04T01:05:00" u="1"/>
        <d v="2013-03-03T10:52:45" u="1"/>
        <d v="2014-09-22T03:47:15" u="1"/>
        <d v="2014-12-12T20:36:34" u="1"/>
        <d v="2016-11-01T13:58:45" u="1"/>
        <d v="2011-04-15T12:11:26" u="1"/>
        <d v="2012-07-23T17:14:45" u="1"/>
        <d v="2016-08-02T14:19:26" u="1"/>
        <d v="2016-12-24T11:05:43" u="1"/>
        <d v="2015-05-25T07:10:24" u="1"/>
        <d v="2016-04-13T08:30:09" u="1"/>
        <d v="2013-07-11T07:15:20" u="1"/>
        <d v="2016-10-21T21:36:30" u="1"/>
        <d v="2016-09-10T08:32:50" u="1"/>
        <d v="2014-12-20T11:43:09" u="1"/>
        <d v="2015-12-22T05:41:35" u="1"/>
        <d v="2017-01-21T10:33:50" u="1"/>
        <d v="2015-04-17T18:52:52" u="1"/>
        <d v="2016-06-27T04:47:48" u="1"/>
        <d v="2015-09-16T16:51:50" u="1"/>
        <d v="2013-01-02T14:19:25" u="1"/>
        <d v="2016-12-06T13:47:27" u="1"/>
        <d v="2016-12-15T15:48:01" u="1"/>
        <d v="2014-05-16T12:05:25" u="1"/>
        <d v="2014-08-13T12:26:53" u="1"/>
        <d v="2012-08-04T00:47:45" u="1"/>
        <d v="2016-11-14T11:04:21" u="1"/>
        <d v="2011-12-19T15:12:36" u="1"/>
        <d v="2017-02-12T23:07:40" u="1"/>
        <d v="2012-08-01T19:21:02" u="1"/>
        <d v="2014-10-07T12:16:58" u="1"/>
        <d v="2016-07-21T08:48:13" u="1"/>
        <d v="2010-05-14T15:58:26" u="1"/>
        <d v="2016-01-08T07:51:09" u="1"/>
        <d v="2013-08-13T07:07:20" u="1"/>
        <d v="2016-01-28T15:35:43" u="1"/>
        <d v="2014-12-15T23:56:28" u="1"/>
        <d v="2014-05-19T19:06:09" u="1"/>
        <d v="2015-04-16T01:50:03" u="1"/>
        <d v="2012-08-28T16:54:54" u="1"/>
        <d v="2016-10-17T07:15:33" u="1"/>
        <d v="2014-10-20T13:40:07" u="1"/>
        <d v="2015-08-05T09:45:46" u="1"/>
        <d v="2014-07-17T17:38:22" u="1"/>
        <d v="2011-05-09T11:31:01" u="1"/>
        <d v="2015-04-17T15:35:20" u="1"/>
        <d v="2013-08-01T08:40:12" u="1"/>
        <d v="2012-11-13T09:33:57" u="1"/>
        <d v="2014-10-14T20:59:50" u="1"/>
        <d v="2015-10-22T12:38:33" u="1"/>
        <d v="2015-01-06T13:44:01" u="1"/>
        <d v="2015-06-05T11:38:42" u="1"/>
        <d v="2014-11-09T20:11:14" u="1"/>
        <d v="2015-05-05T06:59:53" u="1"/>
        <d v="2011-06-11T21:14:42" u="1"/>
        <d v="2016-08-15T19:16:29" u="1"/>
        <d v="2015-03-15T02:17:06" u="1"/>
        <d v="2012-03-19T15:22:40" u="1"/>
        <d v="2014-09-05T01:00:45" u="1"/>
        <d v="2015-04-30T14:11:12" u="1"/>
        <d v="2013-08-23T15:44:38" u="1"/>
        <d v="2014-12-02T16:20:04" u="1"/>
        <d v="2015-06-16T15:54:51" u="1"/>
        <d v="2016-11-18T03:20:15" u="1"/>
        <d v="2015-08-11T16:28:04" u="1"/>
        <d v="2014-09-03T06:25:54" u="1"/>
        <d v="2014-09-09T10:38:28" u="1"/>
        <d v="2015-10-13T08:50:43" u="1"/>
        <d v="2015-06-08T15:33:00" u="1"/>
        <d v="2010-09-13T14:28:54" u="1"/>
        <d v="2015-05-28T00:55:54" u="1"/>
        <d v="2013-05-15T13:32:37" u="1"/>
        <d v="2011-04-05T14:50:48" u="1"/>
        <d v="2015-03-25T11:22:07" u="1"/>
        <d v="2016-12-04T21:14:05" u="1"/>
        <d v="2017-02-04T00:58:27" u="1"/>
        <d v="2015-10-30T23:04:09" u="1"/>
        <d v="2016-08-10T14:03:57" u="1"/>
        <d v="2015-06-09T01:11:36" u="1"/>
        <d v="2013-12-09T15:54:14" u="1"/>
        <d v="2014-12-24T06:11:23" u="1"/>
        <d v="2015-10-20T13:35:27" u="1"/>
        <d v="2014-08-20T14:17:40" u="1"/>
        <d v="2014-07-15T12:20:08" u="1"/>
        <d v="2015-08-27T09:00:23" u="1"/>
        <d v="2012-03-09T16:45:08" u="1"/>
        <d v="2011-03-30T16:36:25" u="1"/>
        <d v="2014-02-21T20:01:10" u="1"/>
        <d v="2015-04-03T23:11:23" u="1"/>
        <d v="2015-04-07T09:12:32" u="1"/>
        <d v="2015-01-16T08:05:47" u="1"/>
        <d v="2014-10-23T18:29:53" u="1"/>
        <d v="2014-08-15T09:22:32" u="1"/>
        <d v="2012-11-15T09:36:17" u="1"/>
        <d v="2014-12-11T10:37:32" u="1"/>
        <d v="2015-03-01T12:51:17" u="1"/>
        <d v="2015-10-05T11:11:28" u="1"/>
        <d v="2017-02-12T12:22:02" u="1"/>
        <d v="2016-09-08T03:20:39" u="1"/>
        <d v="2012-06-18T15:35:45" u="1"/>
        <d v="2015-07-03T13:59:26" u="1"/>
        <d v="2016-01-14T15:35:13" u="1"/>
        <d v="2014-05-17T00:50:05" u="1"/>
        <d v="2014-07-13T21:19:26" u="1"/>
        <d v="2017-02-20T02:24:20" u="1"/>
        <d v="2014-01-07T13:00:48" u="1"/>
        <d v="2015-03-30T14:38:26" u="1"/>
        <d v="2017-02-21T14:41:54" u="1"/>
        <d v="2014-06-10T08:31:03" u="1"/>
        <d v="2014-07-11T11:12:18" u="1"/>
        <d v="2015-01-27T14:00:22" u="1"/>
        <d v="2015-04-02T16:02:16" u="1"/>
        <d v="2011-06-19T09:07:55" u="1"/>
        <d v="2012-06-13T23:19:03" u="1"/>
        <d v="2015-01-30T18:42:05" u="1"/>
        <d v="2014-05-06T16:31:40" u="1"/>
        <d v="2015-08-21T21:11:16" u="1"/>
        <d v="2015-11-25T08:21:53" u="1"/>
        <d v="2015-11-15T07:29:36" u="1"/>
        <d v="2015-07-28T13:15:10" u="1"/>
        <d v="2015-06-04T05:20:30" u="1"/>
        <d v="2016-09-06T09:15:32" u="1"/>
        <d v="2010-12-30T14:08:34" u="1"/>
        <d v="2012-04-26T14:58:51" u="1"/>
        <d v="2014-05-26T10:59:06" u="1"/>
        <d v="2013-09-06T19:21:58" u="1"/>
        <d v="2014-09-20T08:56:15" u="1"/>
        <d v="2012-01-25T14:33:58" u="1"/>
        <d v="2016-10-12T11:41:13" u="1"/>
        <d v="2016-11-01T10:01:37" u="1"/>
        <d v="2012-08-13T22:13:00" u="1"/>
        <d v="2015-09-14T09:11:24" u="1"/>
        <d v="2011-09-14T09:22:07" u="1"/>
        <d v="2015-11-25T08:23:54" u="1"/>
        <d v="2014-03-03T15:38:37" u="1"/>
        <d v="2017-03-01T19:40:11" u="1"/>
        <d v="2014-04-30T10:06:09" u="1"/>
        <d v="2014-05-06T19:44:24" u="1"/>
        <d v="2015-06-30T06:30:22" u="1"/>
        <d v="2014-02-01T16:29:05" u="1"/>
        <d v="2013-02-08T12:07:31" u="1"/>
        <d v="2012-03-13T13:15:46" u="1"/>
        <d v="2014-11-07T14:37:46" u="1"/>
        <d v="2012-11-30T02:48:55" u="1"/>
        <d v="2016-11-20T17:33:03" u="1"/>
        <d v="2015-02-02T12:59:23" u="1"/>
        <d v="2013-10-28T06:39:23" u="1"/>
        <d v="2014-08-27T21:08:27" u="1"/>
        <d v="2013-09-04T08:49:00" u="1"/>
        <d v="2015-11-16T17:08:04" u="1"/>
        <d v="2014-03-26T15:08:47" u="1"/>
        <d v="2014-05-29T23:08:08" u="1"/>
        <d v="2016-05-16T11:02:00" u="1"/>
        <d v="2015-06-20T16:46:32" u="1"/>
        <d v="2016-04-01T09:03:37" u="1"/>
        <d v="2017-01-31T08:24:43" u="1"/>
        <d v="2013-04-23T09:38:11" u="1"/>
        <d v="2015-04-07T10:22:37" u="1"/>
        <d v="2014-07-16T09:00:22" u="1"/>
        <d v="2014-12-03T01:58:03" u="1"/>
        <d v="2017-03-06T12:04:48" u="1"/>
        <d v="2014-05-21T14:37:52" u="1"/>
        <d v="2011-08-23T21:00:37" u="1"/>
        <d v="2016-08-30T08:58:37" u="1"/>
        <d v="2015-01-29T14:17:35" u="1"/>
        <d v="2016-03-19T13:43:05" u="1"/>
        <d v="2016-02-08T23:48:07" u="1"/>
        <d v="2014-08-20T12:08:12" u="1"/>
        <d v="2016-06-07T18:31:42" u="1"/>
        <d v="2015-07-13T10:14:23" u="1"/>
        <d v="2015-07-01T00:10:41" u="1"/>
        <d v="2016-07-15T18:06:23" u="1"/>
        <d v="2015-03-05T13:53:49" u="1"/>
        <d v="2014-09-15T06:52:02" u="1"/>
        <d v="2015-03-26T14:17:06" u="1"/>
        <d v="2014-06-03T09:49:43" u="1"/>
        <d v="2014-06-08T16:34:00" u="1"/>
        <d v="2015-01-14T17:58:02" u="1"/>
        <d v="2016-02-08T18:35:00" u="1"/>
        <d v="2014-10-28T20:28:17" u="1"/>
        <d v="2015-08-19T12:20:39" u="1"/>
        <d v="2014-08-29T12:55:56" u="1"/>
        <d v="2010-10-12T18:40:35" u="1"/>
        <d v="2015-11-17T16:05:50" u="1"/>
        <d v="2015-11-30T11:01:07" u="1"/>
        <d v="2016-05-20T08:30:46" u="1"/>
        <d v="2014-07-09T08:23:42" u="1"/>
        <d v="2016-06-17T12:32:18" u="1"/>
        <d v="2015-01-17T12:48:03" u="1"/>
        <d v="2016-06-13T14:48:18" u="1"/>
        <d v="2014-09-30T09:37:03" u="1"/>
        <d v="2017-02-02T17:18:01" u="1"/>
        <d v="2016-02-25T07:50:44" u="1"/>
        <d v="2016-05-03T14:34:12" u="1"/>
        <d v="2016-11-30T16:50:33" u="1"/>
        <d v="2011-12-14T21:35:14" u="1"/>
        <d v="2015-03-12T20:12:42" u="1"/>
        <d v="2014-10-27T18:40:44" u="1"/>
        <d v="2017-01-10T08:24:21" u="1"/>
        <d v="2014-01-24T12:43:38" u="1"/>
        <d v="2015-04-27T10:13:06" u="1"/>
        <d v="2014-04-18T05:18:58" u="1"/>
        <d v="2014-11-11T11:21:00" u="1"/>
        <d v="2017-02-19T00:29:20" u="1"/>
        <d v="2014-04-24T06:22:50" u="1"/>
        <d v="2016-06-13T09:09:20" u="1"/>
        <d v="2016-02-26T07:01:20" u="1"/>
        <d v="2016-02-19T08:29:20" u="1"/>
        <d v="2013-10-07T19:00:03" u="1"/>
        <d v="2013-09-11T19:31:05" u="1"/>
        <d v="2016-10-21T13:25:46" u="1"/>
        <d v="2015-09-29T15:40:48" u="1"/>
        <d v="2011-11-05T15:21:10" u="1"/>
        <d v="2016-10-26T14:53:03" u="1"/>
        <d v="2011-01-14T04:18:49" u="1"/>
        <d v="2015-11-16T12:20:10" u="1"/>
        <d v="2015-06-24T02:16:47" u="1"/>
        <d v="2015-06-09T15:27:21" u="1"/>
        <d v="2014-04-29T14:09:08" u="1"/>
        <d v="2015-10-04T22:03:21" u="1"/>
        <d v="2014-12-02T02:20:26" u="1"/>
        <d v="2015-04-17T09:31:17" u="1"/>
        <d v="2016-05-15T12:35:15" u="1"/>
        <d v="2011-12-27T11:43:00" u="1"/>
        <d v="2016-05-22T20:39:32" u="1"/>
        <d v="2014-09-19T00:46:07" u="1"/>
        <d v="2012-03-28T17:51:28" u="1"/>
        <d v="2015-03-26T21:53:02" u="1"/>
        <d v="2014-09-23T13:30:07" u="1"/>
        <d v="2016-02-22T00:06:14" u="1"/>
        <d v="2016-09-02T02:19:25" u="1"/>
        <d v="2015-06-27T23:32:39" u="1"/>
        <d v="2015-01-30T09:21:16" u="1"/>
        <d v="2010-06-27T23:28:14" u="1"/>
        <d v="2013-01-30T12:01:51" u="1"/>
        <d v="2010-03-12T23:48:38" u="1"/>
        <d v="2014-07-09T17:27:21" u="1"/>
        <d v="2015-02-23T13:25:49" u="1"/>
        <d v="2015-02-17T19:11:06" u="1"/>
        <d v="2014-06-16T08:31:15" u="1"/>
        <d v="2015-08-13T23:39:36" u="1"/>
        <d v="2014-08-28T17:01:02" u="1"/>
        <d v="2014-11-21T12:01:56" u="1"/>
        <d v="2015-07-21T14:02:56" u="1"/>
        <d v="2016-11-02T11:13:22" u="1"/>
        <d v="2015-06-26T19:29:58" u="1"/>
        <d v="2016-12-19T09:16:37" u="1"/>
        <d v="2014-11-26T14:35:39" u="1"/>
        <d v="2016-12-20T18:44:54" u="1"/>
        <d v="2014-04-01T11:00:12" u="1"/>
        <d v="2015-12-30T02:00:29" u="1"/>
        <d v="2015-06-15T04:43:42" u="1"/>
        <d v="2014-07-12T10:08:40" u="1"/>
        <d v="2015-04-08T14:47:29" u="1"/>
        <d v="2014-10-01T20:12:42" u="1"/>
        <d v="2016-01-19T11:00:27" u="1"/>
        <d v="2016-05-20T16:32:01" u="1"/>
        <d v="2016-12-07T18:17:12" u="1"/>
        <d v="2012-06-28T22:28:16" u="1"/>
        <d v="2015-04-03T14:58:47" u="1"/>
        <d v="2011-08-03T11:36:13" u="1"/>
        <d v="2009-10-16T16:02:00" u="1"/>
        <d v="2013-09-03T07:27:54" u="1"/>
        <d v="2015-12-03T18:56:47" u="1"/>
        <d v="2015-04-07T13:53:30" u="1"/>
        <d v="2014-09-02T23:19:02" u="1"/>
        <d v="2015-01-25T15:47:19" u="1"/>
        <d v="2014-05-15T08:23:54" u="1"/>
        <d v="2016-11-28T13:25:15" u="1"/>
        <d v="2015-02-18T10:08:52" u="1"/>
        <d v="2015-07-02T18:18:24" u="1"/>
        <d v="2016-10-06T16:11:52" u="1"/>
        <d v="2015-06-08T22:04:52" u="1"/>
        <d v="2012-07-26T12:19:07" u="1"/>
        <d v="2014-07-01T10:45:59" u="1"/>
        <d v="2016-11-18T18:45:50" u="1"/>
        <d v="2016-06-08T09:11:10" u="1"/>
        <d v="2012-02-10T17:36:27" u="1"/>
        <d v="2016-09-01T00:27:04" u="1"/>
        <d v="2012-05-24T12:32:55" u="1"/>
        <d v="2014-10-28T09:48:27" u="1"/>
        <d v="2013-05-30T00:30:21" u="1"/>
        <d v="2012-07-16T21:07:25" u="1"/>
        <d v="2015-05-18T12:24:38" u="1"/>
        <d v="2015-06-10T13:09:36" u="1"/>
        <d v="2015-06-22T05:47:36" u="1"/>
        <d v="2017-02-01T10:31:28" u="1"/>
        <d v="2014-10-14T10:20:28" u="1"/>
        <d v="2014-09-15T08:26:56" u="1"/>
        <d v="2015-02-24T18:51:19" u="1"/>
        <d v="2017-02-24T15:14:45" u="1"/>
        <d v="2016-07-23T21:07:17" u="1"/>
        <d v="2015-02-10T12:49:11" u="1"/>
        <d v="2016-07-15T16:45:43" u="1"/>
        <d v="2015-11-19T10:07:09" u="1"/>
        <d v="2015-02-27T10:19:54" u="1"/>
        <d v="2015-01-11T19:12:39" u="1"/>
        <d v="2017-01-24T08:14:22" u="1"/>
        <d v="2014-09-10T10:31:48" u="1"/>
        <d v="2015-03-31T23:30:00" u="1"/>
        <d v="2015-02-06T11:50:03" u="1"/>
        <d v="2015-06-02T00:02:38" u="1"/>
        <d v="2015-04-20T16:39:50" u="1"/>
        <d v="2016-11-14T15:01:18" u="1"/>
        <d v="2015-10-20T10:35:03" u="1"/>
        <d v="2012-06-07T13:51:29" u="1"/>
        <d v="2011-09-16T11:35:40" u="1"/>
        <d v="2014-04-01T17:57:42" u="1"/>
        <d v="2014-10-24T09:31:55" u="1"/>
        <d v="2016-03-23T15:59:44" u="1"/>
        <d v="2014-09-03T05:29:32" u="1"/>
        <d v="2016-09-23T14:50:40" u="1"/>
        <d v="2016-04-07T16:50:51" u="1"/>
        <d v="2014-11-19T11:58:36" u="1"/>
        <d v="2015-11-10T18:51:36" u="1"/>
        <d v="2013-02-07T01:28:39" u="1"/>
        <n v="9" u="1"/>
        <d v="2016-04-20T05:31:00" u="1"/>
        <d v="2015-05-15T13:36:15" u="1"/>
        <d v="2014-10-22T11:03:13" u="1"/>
        <d v="2014-07-22T17:32:28" u="1"/>
        <d v="2015-04-06T09:24:35" u="1"/>
        <d v="2015-09-22T17:13:41" u="1"/>
        <d v="2014-01-25T10:25:07" u="1"/>
        <d v="2016-07-02T10:22:03" u="1"/>
        <d v="2016-09-14T00:04:42" u="1"/>
        <d v="2015-09-21T06:45:33" u="1"/>
        <d v="2016-09-09T04:56:59" u="1"/>
        <d v="2012-03-28T10:00:46" u="1"/>
        <d v="2016-03-11T09:36:29" u="1"/>
        <d v="2017-03-01T22:59:20" u="1"/>
        <d v="2015-03-24T13:16:46" u="1"/>
        <d v="2016-02-29T17:48:05" u="1"/>
        <d v="2014-02-11T23:40:31" u="1"/>
        <d v="2014-11-10T14:49:12" u="1"/>
        <d v="2016-12-16T11:16:53" u="1"/>
        <d v="2012-02-08T19:00:49" u="1"/>
        <d v="2014-05-14T16:22:51" u="1"/>
        <d v="2014-11-01T15:59:21" u="1"/>
        <d v="2015-12-08T22:53:10" u="1"/>
        <d v="2010-07-20T12:38:04" u="1"/>
        <d v="2012-10-10T12:12:15" u="1"/>
        <d v="2015-10-12T19:25:49" u="1"/>
        <d v="2013-09-20T14:51:34" u="1"/>
        <d v="2016-07-17T12:13:30" u="1"/>
        <d v="2016-10-05T07:06:24" u="1"/>
        <d v="2014-10-21T14:06:58" u="1"/>
        <d v="2015-04-06T11:22:11" u="1"/>
        <d v="2015-11-23T03:05:39" u="1"/>
        <d v="2015-04-19T07:13:11" u="1"/>
        <d v="2009-08-25T09:26:54" u="1"/>
        <d v="2013-09-09T11:00:52" u="1"/>
        <d v="2014-04-30T20:38:02" u="1"/>
        <d v="2016-03-09T13:31:22" u="1"/>
        <d v="2015-03-10T19:27:22" u="1"/>
        <d v="2011-12-16T07:14:29" u="1"/>
        <d v="2015-01-12T13:12:18" u="1"/>
        <d v="2016-09-16T06:05:01" u="1"/>
        <d v="2015-11-13T00:47:40" u="1"/>
        <d v="2014-07-30T14:43:05" u="1"/>
        <d v="2015-06-23T08:44:59" u="1"/>
        <d v="2015-11-17T10:25:14" u="1"/>
        <d v="2014-12-01T11:05:38" u="1"/>
        <d v="2011-08-17T14:22:12" u="1"/>
        <d v="2014-10-01T20:24:25" u="1"/>
        <d v="2012-11-13T16:58:23" u="1"/>
        <d v="2015-07-13T12:22:49" u="1"/>
        <d v="2015-08-07T08:47:04" u="1"/>
        <d v="2014-08-25T04:24:30" u="1"/>
        <d v="2016-08-15T15:10:47" u="1"/>
        <d v="2013-12-20T14:00:30" u="1"/>
        <d v="2016-08-25T01:35:13" u="1"/>
        <d v="2012-12-18T12:25:39" u="1"/>
        <d v="2015-06-12T15:26:26" u="1"/>
        <d v="2016-03-14T13:15:24" u="1"/>
        <d v="2016-12-07T07:05:05" u="1"/>
        <d v="2012-05-29T14:16:11" u="1"/>
        <d v="2015-02-25T10:24:52" u="1"/>
        <d v="2016-11-07T02:26:16" u="1"/>
        <d v="2015-02-09T18:45:52" u="1"/>
        <d v="2016-04-12T04:47:14" u="1"/>
        <d v="2014-11-22T08:47:59" u="1"/>
        <d v="2012-10-22T22:45:35" u="1"/>
        <d v="2015-05-11T22:25:46" u="1"/>
        <d v="2016-11-14T22:30:33" u="1"/>
        <d v="2015-03-26T15:38:16" u="1"/>
        <d v="2014-12-18T06:38:23" u="1"/>
        <d v="2016-06-27T00:28:36" u="1"/>
        <d v="2014-05-19T15:58:12" u="1"/>
        <d v="2016-01-18T11:26:38" u="1"/>
        <d v="2015-05-25T16:34:12" u="1"/>
        <d v="2013-04-27T12:47:23" u="1"/>
        <d v="2014-08-23T19:51:40" u="1"/>
        <d v="2016-06-01T12:57:19" u="1"/>
        <d v="2012-04-11T08:53:15" u="1"/>
        <d v="2016-12-16T22:46:23" u="1"/>
        <d v="2015-06-10T05:06:11" u="1"/>
        <d v="2015-05-29T09:09:30" u="1"/>
        <d v="2015-11-09T13:26:43" u="1"/>
        <d v="2010-01-26T22:11:47" u="1"/>
        <d v="2013-06-25T10:21:28" u="1"/>
        <d v="2014-06-25T16:15:02" u="1"/>
        <d v="2014-06-30T12:38:02" u="1"/>
        <d v="2016-08-18T00:41:24" u="1"/>
        <d v="2016-03-23T00:32:52" u="1"/>
        <d v="2015-06-23T00:46:37" u="1"/>
        <d v="2014-11-03T16:29:09" u="1"/>
        <d v="2015-05-11T23:01:56" u="1"/>
        <d v="2011-06-03T05:57:46" u="1"/>
        <d v="2011-11-23T12:35:09" u="1"/>
        <d v="2015-05-23T13:50:39" u="1"/>
        <d v="2014-11-11T18:03:35" u="1"/>
        <d v="2014-10-27T13:29:37" u="1"/>
        <d v="2012-12-03T19:31:33" u="1"/>
        <d v="2014-12-09T20:39:50" u="1"/>
        <d v="2015-11-09T16:54:35" u="1"/>
        <d v="2016-04-29T08:52:07" u="1"/>
        <d v="2015-02-28T23:16:54" u="1"/>
        <d v="2015-01-27T17:09:48" u="1"/>
        <d v="2012-08-30T10:59:59" u="1"/>
        <d v="2016-09-23T08:45:14" u="1"/>
        <d v="2015-02-04T03:13:47" u="1"/>
        <d v="2014-08-18T06:49:51" u="1"/>
        <d v="2015-02-19T14:22:38" u="1"/>
        <d v="2015-08-26T17:43:42" u="1"/>
        <d v="2015-05-23T11:31:06" u="1"/>
        <d v="2011-05-23T18:31:06" u="1"/>
        <d v="2015-04-17T11:01:00" u="1"/>
        <d v="2015-02-17T13:15:30" u="1"/>
        <d v="2016-01-31T16:43:06" u="1"/>
        <d v="2013-04-12T12:27:26" u="1"/>
        <d v="2017-01-17T22:56:06" u="1"/>
        <d v="2015-05-23T11:48:15" u="1"/>
        <d v="2014-03-21T10:01:54" u="1"/>
        <d v="2016-01-31T21:43:06" u="1"/>
        <d v="2012-04-04T08:33:35" u="1"/>
        <d v="2014-01-10T18:21:41" u="1"/>
        <d v="2016-05-06T00:21:33" u="1"/>
        <d v="2016-07-18T20:38:45" u="1"/>
        <d v="2012-12-03T18:29:09" u="1"/>
        <d v="2013-03-09T14:17:37" u="1"/>
        <d v="2015-05-11T13:27:24" u="1"/>
        <d v="2015-02-01T17:53:39" u="1"/>
        <d v="2016-02-08T18:57:56" u="1"/>
        <d v="2014-07-09T18:48:54" u="1"/>
        <d v="2014-11-19T19:12:11" u="1"/>
        <d v="2014-11-18T13:22:37" u="1"/>
        <d v="2015-10-06T03:22:57" u="1"/>
        <d v="2015-09-23T13:27:50" u="1"/>
        <d v="2015-07-15T07:52:46" u="1"/>
        <d v="2016-09-15T10:33:59" u="1"/>
        <d v="2014-09-30T06:59:59" u="1"/>
        <d v="2015-05-11T18:50:59" u="1"/>
        <d v="2012-03-09T13:19:38" u="1"/>
        <d v="2015-05-01T12:32:51" u="1"/>
        <d v="2015-02-20T20:11:57" u="1"/>
        <d v="2014-08-30T04:53:10" u="1"/>
        <d v="2011-10-02T08:02:15" u="1"/>
        <d v="2015-02-17T12:45:23" u="1"/>
        <d v="2014-05-21T11:06:34" u="1"/>
        <d v="2016-06-17T12:07:49" u="1"/>
        <d v="2015-10-19T00:15:58" u="1"/>
        <d v="2012-01-29T10:18:34" u="1"/>
        <d v="2014-07-16T05:18:30" u="1"/>
        <d v="2016-04-06T21:27:36" u="1"/>
        <d v="2016-10-21T03:44:32" u="1"/>
        <d v="2015-03-25T15:52:21" u="1"/>
        <d v="2014-07-21T13:41:30" u="1"/>
        <d v="2014-09-10T17:23:43" u="1"/>
        <d v="2015-06-17T10:03:24" u="1"/>
        <d v="2016-10-11T06:37:07" u="1"/>
        <d v="2016-11-28T13:18:56" u="1"/>
        <d v="2012-12-21T11:21:20" u="1"/>
        <d v="2013-09-18T13:30:18" u="1"/>
        <d v="2013-10-10T16:47:33" u="1"/>
        <d v="2011-05-16T11:50:01" u="1"/>
        <d v="2015-08-10T10:40:29" u="1"/>
        <d v="2013-01-08T16:40:01" u="1"/>
        <d v="2016-07-15T08:30:57" u="1"/>
        <d v="2013-03-28T15:16:31" u="1"/>
        <d v="2016-03-31T16:36:48" u="1"/>
        <d v="2013-11-22T06:55:40" u="1"/>
        <d v="2014-11-05T07:16:06" u="1"/>
        <d v="2011-03-10T10:41:06" u="1"/>
        <d v="2015-01-20T10:52:10" u="1"/>
        <d v="2015-10-01T04:53:17" u="1"/>
        <d v="2016-01-05T09:43:19" u="1"/>
        <d v="2012-09-26T20:21:53" u="1"/>
        <d v="2011-07-12T10:01:58" u="1"/>
        <d v="2014-01-29T08:33:19" u="1"/>
        <d v="2014-08-06T23:09:04" u="1"/>
        <d v="2016-08-29T00:15:56" u="1"/>
        <d v="2014-04-01T00:38:31" u="1"/>
        <d v="2015-04-14T06:55:22" u="1"/>
        <d v="2015-01-27T10:00:20" u="1"/>
        <d v="2016-06-03T06:54:44" u="1"/>
        <d v="2016-05-17T11:02:46" u="1"/>
        <d v="2014-07-08T09:30:42" u="1"/>
        <d v="2015-10-15T04:27:10" u="1"/>
        <d v="2014-09-12T15:06:38" u="1"/>
        <d v="2013-01-24T06:14:21" u="1"/>
        <d v="2016-02-25T11:32:10" u="1"/>
        <d v="2015-06-23T13:34:53" u="1"/>
        <d v="2015-04-19T15:00:49" u="1"/>
        <d v="2017-03-09T18:49:08" u="1"/>
        <d v="2016-12-27T18:09:49" u="1"/>
        <d v="2015-04-06T16:16:07" u="1"/>
        <d v="2016-03-06T14:58:52" u="1"/>
        <d v="2016-03-08T09:29:18" u="1"/>
        <d v="2016-05-20T02:11:57" u="1"/>
        <d v="2015-10-12T16:58:20" u="1"/>
        <d v="2015-06-28T22:27:37" u="1"/>
        <d v="2015-05-21T11:55:14" u="1"/>
        <d v="2015-12-08T11:40:25" u="1"/>
        <d v="2013-06-24T08:02:38" u="1"/>
        <d v="2014-10-13T15:45:38" u="1"/>
        <d v="2016-06-10T19:15:38" u="1"/>
        <d v="2015-10-19T08:00:04" u="1"/>
        <d v="2016-05-12T07:39:32" u="1"/>
        <d v="2014-07-01T18:58:19" u="1"/>
        <d v="2014-09-07T12:26:15" u="1"/>
        <d v="2015-06-09T10:47:30" u="1"/>
        <d v="2013-02-18T22:38:21" u="1"/>
        <d v="2014-04-10T06:36:26" u="1"/>
        <d v="2015-07-01T14:32:28" u="1"/>
        <d v="2015-07-02T00:45:37" u="1"/>
        <d v="2014-07-31T12:30:45" u="1"/>
        <d v="2012-08-26T22:40:17" u="1"/>
        <d v="2015-05-06T12:48:24" u="1"/>
        <d v="2015-04-23T21:21:00" u="1"/>
        <d v="2012-10-02T14:22:48" u="1"/>
        <d v="2016-05-25T14:47:41" u="1"/>
        <d v="2016-07-12T18:37:54" u="1"/>
        <d v="2012-10-30T17:54:56" u="1"/>
        <d v="2015-11-04T18:36:37" u="1"/>
        <d v="2014-05-24T09:25:50" u="1"/>
        <d v="2015-06-29T09:01:48" u="1"/>
        <d v="2015-08-17T02:41:44" u="1"/>
        <d v="2015-11-02T23:12:20" u="1"/>
        <d v="2015-03-03T18:16:46" u="1"/>
        <d v="2016-04-23T10:12:18" u="1"/>
        <d v="2012-03-28T21:28:37" u="1"/>
        <d v="2014-06-04T13:37:14" u="1"/>
        <d v="2012-01-01T09:34:51" u="1"/>
        <d v="2016-01-15T01:21:51" u="1"/>
        <d v="2014-05-01T16:27:25" u="1"/>
        <d v="2014-07-28T10:18:55" u="1"/>
        <d v="2016-02-05T10:51:23" u="1"/>
        <d v="2012-02-28T08:45:23" u="1"/>
        <d v="2013-03-23T23:01:12" u="1"/>
        <d v="2014-06-03T13:32:32" u="1"/>
        <d v="2016-10-03T15:31:32" u="1"/>
        <d v="2016-05-14T13:14:00" u="1"/>
        <d v="2014-04-25T20:49:19" u="1"/>
        <d v="2015-02-09T11:05:07" u="1"/>
        <d v="2013-06-17T11:47:24" u="1"/>
        <d v="2016-05-18T10:15:09" u="1"/>
        <d v="2016-08-11T14:46:11" u="1"/>
        <d v="2015-09-09T03:24:18" u="1"/>
        <d v="2014-06-18T21:43:24" u="1"/>
        <d v="2016-05-17T22:19:09" u="1"/>
        <d v="2015-06-17T10:27:59" u="1"/>
        <d v="2014-05-20T09:35:01" u="1"/>
        <d v="2014-06-09T10:27:42" u="1"/>
        <d v="2015-08-02T22:19:46" u="1"/>
        <d v="2010-05-26T09:54:01" u="1"/>
        <d v="2016-05-17T00:21:10" u="1"/>
        <d v="2015-02-06T11:08:25" u="1"/>
        <d v="2010-10-29T02:43:25" u="1"/>
        <d v="2015-11-21T14:06:57" u="1"/>
        <d v="2015-08-17T12:19:55" u="1"/>
        <d v="2015-08-31T13:17:38" u="1"/>
        <d v="2015-09-20T21:03:53" u="1"/>
        <d v="2015-12-21T11:24:21" u="1"/>
        <d v="2012-04-23T09:29:04" u="1"/>
        <d v="2012-03-02T15:00:58" u="1"/>
        <d v="2010-09-08T14:04:28" u="1"/>
        <d v="2015-05-28T06:05:02" u="1"/>
        <d v="2012-06-25T10:45:17" u="1"/>
        <d v="2015-01-12T17:33:28" u="1"/>
        <d v="2016-03-07T06:13:07" u="1"/>
        <d v="2014-05-28T22:00:45" u="1"/>
        <d v="2016-06-02T20:31:52" u="1"/>
        <d v="2015-01-13T14:14:20" u="1"/>
        <d v="2017-02-08T22:08:52" u="1"/>
        <d v="2016-01-13T14:14:20" u="1"/>
        <d v="2016-01-12T10:29:03" u="1"/>
        <d v="2014-06-10T06:38:27" u="1"/>
        <d v="2017-02-09T19:58:35" u="1"/>
        <d v="2015-06-02T15:59:44" u="1"/>
        <d v="2012-12-14T06:45:40" u="1"/>
        <d v="2015-06-15T15:50:44" u="1"/>
        <d v="2017-01-12T06:09:38" u="1"/>
        <d v="2013-04-14T10:47:40" u="1"/>
        <d v="2015-01-17T13:58:29" u="1"/>
        <d v="2015-08-15T21:36:14" u="1"/>
        <d v="2014-06-15T15:29:10" u="1"/>
        <d v="2013-08-02T14:30:06" u="1"/>
        <d v="2011-07-29T12:12:08" u="1"/>
        <d v="2015-07-22T00:14:17" u="1"/>
        <d v="2015-03-31T10:00:51" u="1"/>
        <d v="2014-07-07T08:31:17" u="1"/>
        <d v="2016-11-26T13:18:51" u="1"/>
        <d v="2012-01-26T18:07:21" u="1"/>
        <d v="2012-11-17T12:33:17" u="1"/>
        <d v="2017-01-21T06:01:30" u="1"/>
        <d v="2015-08-06T11:31:15" u="1"/>
        <d v="2016-09-21T15:36:04" u="1"/>
        <d v="2016-12-22T05:47:58" u="1"/>
        <d v="2014-08-24T22:28:06" u="1"/>
        <d v="2010-06-03T16:10:20" u="1"/>
        <d v="2015-05-07T18:52:05" u="1"/>
        <d v="2016-05-30T14:20:14" u="1"/>
        <d v="2017-03-01T19:43:10" u="1"/>
        <d v="2015-11-13T18:36:10" u="1"/>
        <d v="2016-02-18T23:54:29" u="1"/>
        <d v="2015-04-14T10:36:34" u="1"/>
        <d v="2016-07-26T08:34:36" u="1"/>
        <d v="2013-01-28T19:03:23" u="1"/>
        <d v="2016-10-06T11:48:47" u="1"/>
        <d v="2016-02-10T12:34:47" u="1"/>
        <d v="2015-02-21T09:38:04" u="1"/>
        <d v="2011-07-27T12:04:45" u="1"/>
        <d v="2017-01-24T23:51:40" u="1"/>
        <d v="2014-07-31T10:42:28" u="1"/>
        <d v="2015-10-20T11:57:13" u="1"/>
        <d v="2017-01-31T13:19:15" u="1"/>
        <d v="2016-07-05T10:34:37" u="1"/>
        <d v="2015-03-03T17:00:37" u="1"/>
        <d v="2016-02-03T18:47:39" u="1"/>
        <d v="2017-02-08T04:44:48" u="1"/>
        <d v="2015-02-06T07:57:05" u="1"/>
        <d v="2017-01-31T16:57:58" u="1"/>
        <d v="2015-09-21T09:48:33" u="1"/>
        <d v="2011-12-06T16:47:01" u="1"/>
        <d v="2011-12-17T15:46:01" u="1"/>
        <d v="2015-07-29T10:41:46" u="1"/>
        <d v="2014-07-17T12:25:12" u="1"/>
        <d v="2015-10-18T15:24:14" u="1"/>
        <d v="2014-02-10T08:00:06" u="1"/>
        <d v="2016-11-27T23:05:46" u="1"/>
        <d v="2014-06-23T09:54:40" u="1"/>
        <d v="2011-06-17T12:46:23" u="1"/>
        <d v="2015-07-10T11:59:38" u="1"/>
        <d v="2012-08-15T14:35:36" u="1"/>
        <d v="2015-08-05T10:11:02" u="1"/>
        <d v="2015-05-12T10:12:17" u="1"/>
        <d v="2012-03-09T21:00:04" u="1"/>
        <d v="2013-09-16T07:01:43" u="1"/>
        <d v="2014-06-12T07:46:58" u="1"/>
        <d v="2015-04-29T09:34:19" u="1"/>
        <d v="2011-01-21T17:52:34" u="1"/>
        <d v="2015-09-03T08:21:26" u="1"/>
        <d v="2017-03-14T02:35:56" u="1"/>
        <d v="2010-05-24T06:56:43" u="1"/>
        <d v="2015-03-09T12:12:56" u="1"/>
        <d v="2015-06-14T17:00:15" u="1"/>
        <d v="2016-11-01T04:32:05" u="1"/>
        <d v="2014-05-22T10:00:09" u="1"/>
        <d v="2015-02-22T00:40:07" u="1"/>
        <d v="2016-03-16T11:06:22" u="1"/>
        <d v="2014-11-10T23:28:22" u="1"/>
        <d v="2015-03-30T20:25:39" u="1"/>
        <d v="2016-06-08T17:15:33" u="1"/>
        <d v="2015-11-20T12:42:05" u="1"/>
        <d v="2015-05-01T09:32:27" u="1"/>
        <d v="2015-06-08T16:58:33" u="1"/>
        <d v="2014-07-14T08:04:40" u="1"/>
        <d v="2013-07-29T09:56:31" u="1"/>
        <d v="2013-12-18T12:15:55" u="1"/>
        <d v="2016-01-27T14:15:27" u="1"/>
        <d v="2015-03-09T11:42:49" u="1"/>
        <d v="2016-09-12T09:15:19" u="1"/>
        <d v="2015-05-01T09:28:02" u="1"/>
        <d v="2012-03-09T23:42:49" u="1"/>
        <d v="2014-06-18T20:57:08" u="1"/>
        <d v="2016-08-17T17:10:04" u="1"/>
        <d v="2012-01-25T13:14:45" u="1"/>
        <d v="2015-04-10T12:45:30" u="1"/>
        <d v="2015-05-18T06:20:11" u="1"/>
        <d v="2015-05-08T07:55:54" u="1"/>
        <d v="2016-06-27T15:01:43" u="1"/>
        <d v="2014-07-10T08:44:07" u="1"/>
        <d v="2014-07-07T17:45:24" u="1"/>
        <d v="2012-04-19T11:05:05" u="1"/>
        <d v="2014-10-17T23:14:52" u="1"/>
        <d v="2012-08-13T12:02:14" u="1"/>
        <d v="2015-11-30T10:12:33" u="1"/>
        <d v="2016-08-30T16:03:05" u="1"/>
        <d v="2016-02-12T01:38:53" u="1"/>
        <d v="2014-06-01T05:49:36" u="1"/>
        <d v="2015-06-22T07:02:10" u="1"/>
        <d v="2016-04-04T22:02:40" u="1"/>
        <d v="2016-12-01T10:34:06" u="1"/>
        <d v="2011-08-23T12:28:49" u="1"/>
        <d v="2014-11-03T10:10:43" u="1"/>
        <d v="2014-08-01T09:47:58" u="1"/>
        <d v="2014-06-10T04:09:11" u="1"/>
        <n v="8" u="1"/>
        <d v="2015-11-11T14:26:00" u="1"/>
        <d v="2016-04-23T13:08:15" u="1"/>
        <d v="2017-02-19T18:00:02" u="1"/>
        <d v="2017-01-15T06:43:39" u="1"/>
        <d v="2012-06-05T14:35:37" u="1"/>
        <d v="2015-02-14T14:00:37" u="1"/>
        <d v="2016-05-30T18:14:56" u="1"/>
        <d v="2012-04-27T16:52:24" u="1"/>
        <d v="2016-06-25T14:41:37" u="1"/>
        <d v="2014-09-17T09:29:14" u="1"/>
        <d v="2015-06-26T23:37:37" u="1"/>
        <d v="2015-11-09T18:36:01" u="1"/>
        <d v="2013-08-16T15:11:25" u="1"/>
        <d v="2012-07-08T20:15:10" u="1"/>
        <d v="2016-05-22T19:05:57" u="1"/>
        <d v="2011-03-24T14:01:36" u="1"/>
        <d v="2014-08-16T09:39:17" u="1"/>
        <d v="2012-01-16T09:37:15" u="1"/>
        <d v="2014-12-31T10:53:34" u="1"/>
        <d v="2009-11-05T12:02:20" u="1"/>
        <d v="2012-03-06T13:00:20" u="1"/>
        <d v="2016-05-17T14:38:41" u="1"/>
        <d v="2013-05-06T16:13:50" u="1"/>
        <d v="2015-10-22T16:13:39" u="1"/>
        <d v="2017-03-02T10:22:46" u="1"/>
        <d v="2012-12-06T18:37:18" u="1"/>
        <d v="2016-08-24T02:20:01" u="1"/>
        <d v="2013-01-01T19:08:59" u="1"/>
        <d v="2014-07-22T01:01:55" u="1"/>
        <d v="2015-03-28T12:41:20" u="1"/>
        <d v="2016-06-07T07:01:23" u="1"/>
        <d v="2015-02-28T23:13:05" u="1"/>
        <d v="2016-01-04T00:03:17" u="1"/>
        <d v="2014-11-20T14:56:12" u="1"/>
        <d v="2017-03-14T12:45:38" u="1"/>
        <d v="2014-11-16T02:52:47" u="1"/>
        <d v="2015-03-24T15:05:38" u="1"/>
        <d v="2016-08-24T23:26:27" u="1"/>
        <d v="2016-02-13T10:06:15" u="1"/>
        <d v="2014-07-05T05:39:39" u="1"/>
        <d v="2011-11-02T20:39:56" u="1"/>
        <d v="2015-06-29T14:59:32" u="1"/>
        <d v="2012-09-22T19:26:00" u="1"/>
        <d v="2015-09-08T08:51:52" u="1"/>
        <d v="2015-02-24T00:28:50" u="1"/>
        <d v="2012-11-14T09:24:05" u="1"/>
        <d v="2010-06-01T12:07:59" u="1"/>
        <d v="2013-10-03T13:03:16" u="1"/>
        <d v="2015-01-14T10:14:44" u="1"/>
        <d v="2015-05-16T11:05:44" u="1"/>
        <d v="2014-11-30T11:46:05" u="1"/>
        <d v="2011-09-16T17:09:01" u="1"/>
        <d v="2014-09-05T03:12:02" u="1"/>
        <d v="2009-11-10T10:48:32" u="1"/>
        <d v="2013-02-16T02:09:00" u="1"/>
        <d v="2013-11-08T05:24:15" u="1"/>
        <d v="2013-09-07T14:36:19" u="1"/>
        <d v="2015-03-30T08:07:06" u="1"/>
        <d v="2016-01-13T04:20:45" u="1"/>
        <d v="2016-11-02T08:05:15" u="1"/>
        <d v="2012-08-01T18:32:04" u="1"/>
        <d v="2013-10-01T11:56:17" u="1"/>
        <d v="2014-12-07T12:45:47" u="1"/>
        <d v="2016-05-19T13:32:19" u="1"/>
        <d v="2015-12-01T14:00:56" u="1"/>
        <d v="2010-06-18T14:06:26" u="1"/>
        <d v="2012-06-22T07:33:26" u="1"/>
        <d v="2013-06-04T18:56:00" u="1"/>
        <d v="2014-07-12T20:09:15" u="1"/>
        <d v="2013-04-17T20:18:30" u="1"/>
        <d v="2016-04-20T13:12:56" u="1"/>
        <d v="2015-06-15T17:55:00" u="1"/>
        <d v="2015-12-22T19:02:56" u="1"/>
        <d v="2016-04-05T08:19:05" u="1"/>
        <d v="2014-08-15T13:10:22" u="1"/>
        <d v="2015-07-27T08:58:50" u="1"/>
        <d v="2015-01-05T09:22:29" u="1"/>
        <d v="2016-03-31T11:48:07" u="1"/>
        <d v="2011-04-29T20:04:48" u="1"/>
        <d v="2015-02-05T13:55:01" u="1"/>
        <d v="2015-01-05T17:22:29" u="1"/>
        <d v="2016-10-22T17:17:18" u="1"/>
        <d v="2016-01-19T13:09:29" u="1"/>
        <d v="2014-12-16T13:39:40" u="1"/>
        <d v="2015-07-15T09:59:25" u="1"/>
        <d v="2015-11-04T14:59:25" u="1"/>
        <d v="2015-01-21T09:18:38" u="1"/>
        <d v="2016-03-31T02:02:51" u="1"/>
        <d v="2014-09-02T08:23:47" u="1"/>
        <d v="2015-03-23T13:28:25" u="1"/>
        <d v="2014-05-16T09:16:04" u="1"/>
        <d v="2015-02-24T18:02:36" u="1"/>
        <d v="2016-09-14T16:55:21" u="1"/>
        <d v="2015-07-11T16:17:17" u="1"/>
        <d v="2015-01-17T18:08:47" u="1"/>
        <d v="2016-01-28T10:18:30" u="1"/>
        <d v="2014-12-01T11:43:33" u="1"/>
        <d v="2011-12-29T12:54:07" u="1"/>
        <d v="2012-05-25T14:20:48" u="1"/>
        <d v="2015-03-04T08:59:01" u="1"/>
        <d v="2012-09-08T14:55:31" u="1"/>
        <d v="2015-08-30T12:57:33" u="1"/>
        <d v="2016-06-27T09:19:29" u="1"/>
        <d v="2015-05-04T13:46:40" u="1"/>
        <d v="2016-04-28T20:23:33" u="1"/>
        <d v="2015-04-18T20:31:16" u="1"/>
        <d v="2013-05-22T23:28:23" u="1"/>
        <d v="2016-02-01T10:08:13" u="1"/>
        <d v="2012-01-31T12:16:58" u="1"/>
        <d v="2017-03-10T06:49:54" u="1"/>
        <d v="2015-10-29T18:49:04" u="1"/>
        <d v="2015-04-22T07:02:09" u="1"/>
        <d v="2010-06-25T18:35:56" u="1"/>
        <d v="2014-08-31T16:29:43" u="1"/>
        <d v="2015-06-17T13:35:39" u="1"/>
        <d v="2015-02-18T16:00:22" u="1"/>
        <d v="2015-09-26T15:13:24" u="1"/>
        <d v="2016-06-17T12:09:48" u="1"/>
        <d v="2015-05-31T16:05:07" u="1"/>
        <d v="2012-04-23T19:47:35" u="1"/>
        <d v="2015-01-13T08:15:42" u="1"/>
        <d v="2015-12-18T12:01:01" u="1"/>
        <d v="2012-08-08T16:37:44" u="1"/>
        <d v="2015-01-03T12:55:42" u="1"/>
        <d v="2011-12-05T05:33:36" u="1"/>
        <d v="2015-07-20T11:15:12" u="1"/>
        <d v="2016-05-02T23:15:42" u="1"/>
        <d v="2015-05-26T23:42:16" u="1"/>
        <d v="2014-06-17T08:59:06" u="1"/>
        <d v="2014-10-11T14:34:49" u="1"/>
        <d v="2014-09-03T08:17:00" u="1"/>
        <d v="2010-06-11T13:14:15" u="1"/>
        <d v="2014-07-12T14:27:47" u="1"/>
        <d v="2016-11-09T18:00:04" u="1"/>
        <d v="2015-02-23T16:36:06" u="1"/>
        <d v="2014-07-21T18:45:30" u="1"/>
        <d v="2015-03-12T21:07:13" u="1"/>
        <d v="2015-10-19T09:09:07" u="1"/>
        <d v="2015-08-14T09:54:20" u="1"/>
        <d v="2015-12-31T18:11:11" u="1"/>
        <d v="2016-06-30T17:04:50" u="1"/>
        <d v="2013-10-09T18:18:59" u="1"/>
        <d v="2016-02-16T10:35:59" u="1"/>
        <d v="2013-09-30T10:40:01" u="1"/>
        <d v="2016-03-14T17:44:14" u="1"/>
        <d v="2011-01-24T10:40:10" u="1"/>
        <d v="2014-07-15T22:34:57" u="1"/>
        <d v="2011-09-20T14:54:10" u="1"/>
        <d v="2015-06-11T18:33:25" u="1"/>
        <d v="2015-09-14T20:30:53" u="1"/>
        <d v="2014-10-28T17:13:51" u="1"/>
        <d v="2011-11-22T10:12:15" u="1"/>
        <d v="2016-07-22T09:45:32" u="1"/>
        <d v="2015-03-24T10:01:58" u="1"/>
        <d v="2014-04-16T15:23:30" u="1"/>
        <d v="2012-07-20T22:27:41" u="1"/>
        <d v="2016-10-17T21:10:26" u="1"/>
        <d v="2015-08-01T10:04:57" u="1"/>
        <d v="2016-12-16T19:49:22" u="1"/>
        <d v="2016-02-15T03:33:10" u="1"/>
        <d v="2016-03-18T15:27:59" u="1"/>
        <d v="2014-06-30T09:04:27" u="1"/>
        <d v="2013-08-09T10:37:23" u="1"/>
        <d v="2015-02-23T13:01:10" u="1"/>
        <d v="2017-03-07T19:07:25" u="1"/>
        <d v="2015-06-28T23:01:44" u="1"/>
        <d v="2014-11-08T20:12:08" u="1"/>
        <d v="2017-02-14T16:37:10" u="1"/>
        <d v="2012-07-17T11:26:34" u="1"/>
        <d v="2016-03-30T12:44:25" u="1"/>
        <d v="2011-11-30T00:01:26" u="1"/>
        <d v="2015-02-12T13:30:02" u="1"/>
        <d v="2016-12-30T15:06:06" u="1"/>
        <d v="2015-12-29T11:16:32" u="1"/>
        <d v="2012-01-26T03:01:39" u="1"/>
        <d v="2016-12-28T14:57:06" u="1"/>
        <d v="2015-06-16T13:51:45" u="1"/>
        <d v="2013-11-20T04:04:52" u="1"/>
        <d v="2015-06-21T18:10:11" u="1"/>
        <d v="2016-04-08T14:12:07" u="1"/>
        <d v="2016-06-01T00:38:29" u="1"/>
        <d v="2012-02-09T09:07:29" u="1"/>
        <d v="2014-11-25T16:32:09" u="1"/>
        <d v="2017-01-06T08:23:31" u="1"/>
        <d v="2016-05-07T18:12:05" u="1"/>
        <d v="2016-06-21T06:38:03" u="1"/>
        <d v="2015-05-11T08:08:57" u="1"/>
        <d v="2014-01-24T06:00:57" u="1"/>
        <d v="2014-08-29T12:19:33" u="1"/>
        <d v="2016-06-17T11:49:46" u="1"/>
        <d v="2014-04-02T13:59:42" u="1"/>
        <d v="2017-01-11T22:40:05" u="1"/>
        <d v="2015-07-16T04:28:10" u="1"/>
        <d v="2014-10-14T08:02:38" u="1"/>
        <d v="2015-06-10T16:08:55" u="1"/>
        <d v="2016-02-23T03:11:38" u="1"/>
        <d v="2014-06-24T02:49:38" u="1"/>
        <d v="2014-06-27T14:31:12" u="1"/>
        <d v="2010-05-12T00:54:15" u="1"/>
        <d v="2014-07-23T21:00:10" u="1"/>
        <d v="2014-12-31T23:59:59" u="1"/>
        <n v="3" u="1"/>
        <d v="2016-06-03T01:38:56" u="1"/>
        <d v="2016-01-31T10:54:32" u="1"/>
        <d v="2014-10-22T19:41:30" u="1"/>
        <d v="2016-01-02T04:43:33" u="1"/>
        <d v="2016-08-03T19:35:09" u="1"/>
        <d v="2014-09-22T09:36:50" u="1"/>
        <d v="2015-09-28T11:17:07" u="1"/>
        <d v="2014-11-08T10:41:46" u="1"/>
        <d v="2015-01-29T01:32:16" u="1"/>
        <d v="2013-09-30T18:04:50" u="1"/>
        <d v="2015-03-06T19:08:46" u="1"/>
        <d v="2016-09-01T11:19:42" u="1"/>
        <d v="2014-10-27T07:40:40" u="1"/>
        <d v="2013-10-10T12:44:06" u="1"/>
        <d v="2017-01-26T14:18:25" u="1"/>
        <d v="2012-03-19T12:38:21" u="1"/>
        <d v="2016-04-21T19:09:10" u="1"/>
        <d v="2014-04-24T08:14:19" u="1"/>
        <d v="2014-06-30T18:29:40" u="1"/>
        <d v="2014-09-01T19:21:43" u="1"/>
        <d v="2013-04-11T10:51:11" u="1"/>
        <d v="2015-07-22T13:05:56" u="1"/>
        <d v="2014-10-06T15:08:24" u="1"/>
        <d v="2014-03-26T12:38:13" u="1"/>
        <d v="2015-06-16T12:12:24" u="1"/>
        <d v="2016-05-14T03:41:35" u="1"/>
        <d v="2014-09-26T17:55:00" u="1"/>
        <d v="2015-06-09T08:46:50" u="1"/>
        <d v="2016-12-01T20:46:11" u="1"/>
        <d v="2015-05-02T19:40:09" u="1"/>
        <d v="2016-08-09T01:38:46" u="1"/>
        <d v="2016-02-01T16:41:07" u="1"/>
        <d v="2012-09-27T01:42:18" u="1"/>
        <d v="2013-08-01T18:32:03" u="1"/>
        <d v="2014-07-08T12:57:31" u="1"/>
        <d v="2015-07-14T08:50:40" u="1"/>
        <d v="2015-04-13T14:45:12" u="1"/>
        <d v="2015-06-05T11:00:17" u="1"/>
        <d v="2016-01-11T16:13:36" u="1"/>
        <d v="2013-01-14T10:29:28" u="1"/>
        <d v="2012-02-07T15:10:26" u="1"/>
        <d v="2017-01-23T23:51:36" u="1"/>
        <d v="2015-01-14T16:35:54" u="1"/>
        <d v="2016-08-09T19:36:22" u="1"/>
        <d v="2010-03-29T23:53:50" u="1"/>
        <d v="2015-11-25T10:41:59" u="1"/>
        <d v="2012-06-08T20:07:27" u="1"/>
        <d v="2015-02-17T16:47:44" u="1"/>
        <d v="2012-10-11T20:37:27" u="1"/>
        <d v="2011-02-12T20:03:10" u="1"/>
        <d v="2012-11-01T13:04:34" u="1"/>
        <d v="2014-07-09T13:05:51" u="1"/>
        <d v="2016-09-20T14:11:55" u="1"/>
        <d v="2014-03-18T12:50:25" u="1"/>
        <d v="2015-07-13T12:37:08" u="1"/>
        <d v="2013-02-10T20:54:10" u="1"/>
        <d v="2016-09-30T09:25:38" u="1"/>
        <d v="2016-11-15T07:34:34" u="1"/>
        <d v="2015-01-01T18:31:47" u="1"/>
        <d v="2015-01-23T14:34:04" u="1"/>
        <d v="2016-09-26T13:20:04" u="1"/>
        <d v="2012-11-12T18:25:00" u="1"/>
        <d v="2012-05-01T01:00:31" u="1"/>
        <d v="2015-06-05T09:38:37" u="1"/>
        <d v="2016-03-23T10:00:09" u="1"/>
        <d v="2016-01-29T14:22:56" u="1"/>
        <d v="2017-01-20T18:26:39" u="1"/>
        <d v="2012-01-17T08:23:31" u="1"/>
        <d v="2016-08-29T21:35:41" u="1"/>
        <d v="2013-07-01T02:41:53" u="1"/>
        <d v="2016-05-22T09:02:31" u="1"/>
        <d v="2014-06-17T10:50:46" u="1"/>
        <d v="2015-07-16T10:12:01" u="1"/>
        <d v="2014-08-14T15:05:16" u="1"/>
        <d v="2014-07-10T14:36:01" u="1"/>
        <d v="2016-02-13T09:35:29" u="1"/>
        <d v="2015-04-02T10:28:25" u="1"/>
        <d v="2015-02-22T06:53:12" u="1"/>
        <d v="2013-06-22T14:09:12" u="1"/>
        <d v="2014-11-08T12:55:53" u="1"/>
        <d v="2015-05-26T19:40:14" u="1"/>
        <d v="2017-01-18T01:53:49" u="1"/>
        <d v="2011-09-09T18:01:49" u="1"/>
        <d v="2014-08-11T14:45:08" u="1"/>
        <d v="2013-08-23T04:14:17" u="1"/>
        <d v="2015-05-11T10:05:32" u="1"/>
        <d v="2016-04-09T16:49:51" u="1"/>
        <d v="2016-05-29T09:45:23" u="1"/>
        <d v="2013-04-19T08:31:17" u="1"/>
        <d v="2016-11-14T18:42:36" u="1"/>
        <d v="2011-05-02T16:47:58" u="1"/>
        <d v="2015-05-30T09:21:58" u="1"/>
        <d v="2015-01-22T16:11:58" u="1"/>
        <d v="2015-03-27T13:57:02" u="1"/>
        <d v="2017-02-21T21:37:47" u="1"/>
        <d v="2014-05-27T08:44:41" u="1"/>
        <d v="2015-07-01T21:00:54" u="1"/>
        <d v="2015-02-24T04:53:39" u="1"/>
        <d v="2015-05-07T04:55:50" u="1"/>
        <d v="2012-02-17T07:17:05" u="1"/>
        <d v="2010-11-05T08:54:46" u="1"/>
        <d v="2014-03-21T15:18:37" u="1"/>
        <d v="2014-05-29T16:04:24" u="1"/>
        <d v="2015-01-27T22:02:41" u="1"/>
        <d v="2011-10-28T21:35:39" u="1"/>
        <d v="2015-10-05T12:26:31" u="1"/>
        <d v="2015-12-07T22:57:52" u="1"/>
        <d v="2016-08-30T15:52:52" u="1"/>
        <d v="2014-11-11T07:04:55" u="1"/>
        <d v="2014-07-17T13:55:03" u="1"/>
        <d v="2015-04-03T09:34:53" u="1"/>
        <d v="2015-06-08T08:00:23" u="1"/>
        <d v="2014-07-14T10:41:12" u="1"/>
        <d v="2013-10-25T17:00:14" u="1"/>
        <d v="2012-01-15T11:31:08" u="1"/>
        <d v="2015-08-11T21:38:27" u="1"/>
        <d v="2013-09-09T04:27:17" u="1"/>
        <d v="2014-07-30T03:37:21" u="1"/>
        <d v="2014-08-21T06:37:02" u="1"/>
        <d v="2012-09-10T10:08:09" u="1"/>
        <d v="2015-03-05T01:22:05" u="1"/>
        <d v="2014-05-01T13:40:52" u="1"/>
        <d v="2014-10-30T21:25:15" u="1"/>
        <d v="2016-04-18T18:56:28" u="1"/>
        <d v="2015-05-22T14:04:09" u="1"/>
        <d v="2014-08-10T06:35:46" u="1"/>
        <d v="2014-06-18T17:48:24" u="1"/>
        <d v="2013-08-14T11:56:20" u="1"/>
        <d v="2016-03-08T09:16:31" u="1"/>
        <d v="2012-12-07T13:51:03" u="1"/>
        <d v="2015-05-14T13:10:18" u="1"/>
        <d v="2015-06-17T04:32:59" u="1"/>
        <d v="2014-11-25T22:47:39" u="1"/>
        <d v="2015-02-09T12:22:59" u="1"/>
        <d v="2016-01-11T10:34:01" u="1"/>
        <d v="2014-04-26T05:26:29" u="1"/>
        <d v="2015-05-12T12:24:44" u="1"/>
        <d v="2015-09-05T12:56:01" u="1"/>
        <d v="2016-06-30T16:17:33" u="1"/>
        <d v="2016-03-13T18:02:57" u="1"/>
        <d v="2012-04-21T00:31:21" u="1"/>
        <d v="2015-10-27T16:34:59" u="1"/>
        <d v="2016-02-29T01:50:25" u="1"/>
        <d v="2016-01-04T17:36:10" u="1"/>
        <d v="2014-05-21T11:53:10" u="1"/>
        <d v="2016-05-17T01:11:02" u="1"/>
        <d v="2013-10-29T19:05:25" u="1"/>
        <d v="2017-01-02T15:50:36" u="1"/>
        <d v="2010-06-13T20:01:34" u="1"/>
        <d v="2015-08-22T11:26:21" u="1"/>
        <d v="2016-11-01T19:33:49" u="1"/>
        <d v="2014-07-23T12:32:49" u="1"/>
        <d v="2013-05-16T10:53:45" u="1"/>
        <d v="2015-02-23T11:16:17" u="1"/>
        <d v="2016-03-29T10:20:32" u="1"/>
        <d v="2012-06-21T10:34:00" u="1"/>
        <d v="2014-11-01T21:12:15" u="1"/>
        <d v="2015-03-11T22:06:32" u="1"/>
        <d v="2014-04-13T12:43:56" u="1"/>
        <d v="2012-02-19T11:12:52" u="1"/>
        <d v="2015-04-04T01:00:14" u="1"/>
        <d v="2016-05-13T02:29:03" u="1"/>
        <d v="2015-05-16T16:06:20" u="1"/>
        <d v="2013-04-25T13:23:48" u="1"/>
        <d v="2015-07-27T18:18:50" u="1"/>
        <d v="2016-08-19T13:51:05" u="1"/>
        <d v="2015-09-23T11:26:46" u="1"/>
        <d v="2016-03-29T21:48:24" u="1"/>
        <d v="2016-12-21T22:37:48" u="1"/>
        <d v="2015-03-01T09:39:51" u="1"/>
        <d v="2015-02-11T12:57:36" u="1"/>
        <d v="2012-01-10T11:44:04" u="1"/>
        <d v="2013-12-02T13:03:58" u="1"/>
        <d v="2015-05-26T22:32:55" u="1"/>
        <d v="2012-04-27T17:54:23" u="1"/>
        <d v="2014-10-29T06:00:45" u="1"/>
        <d v="2014-08-28T15:55:49" u="1"/>
        <d v="2014-08-19T14:59:32" u="1"/>
        <d v="2016-11-08T08:48:26" u="1"/>
        <d v="2016-01-11T15:14:13" u="1"/>
        <d v="2014-01-07T09:04:22" u="1"/>
        <d v="2014-11-13T14:28:26" u="1"/>
        <d v="2015-01-23T14:09:13" u="1"/>
        <d v="2015-03-27T15:54:00" u="1"/>
        <d v="2015-10-20T11:58:11" u="1"/>
        <d v="2017-03-05T00:15:01" u="1"/>
        <d v="2014-07-14T17:31:52" u="1"/>
        <d v="2015-09-06T16:17:05" u="1"/>
        <d v="2017-02-27T18:32:11" u="1"/>
        <d v="2015-05-04T13:32:31" u="1"/>
        <d v="2016-09-07T15:51:48" u="1"/>
        <d v="2011-05-28T12:54:48" u="1"/>
        <d v="2015-04-13T08:54:16" u="1"/>
        <d v="2017-01-01T15:45:31" u="1"/>
        <d v="2016-08-21T14:53:33" u="1"/>
        <d v="2011-10-21T19:02:29" u="1"/>
        <d v="2014-11-20T06:08:53" u="1"/>
        <d v="2015-08-02T18:28:25" u="1"/>
        <d v="2016-03-28T08:58:27" u="1"/>
        <d v="2014-08-11T14:09:34" u="1"/>
        <d v="2016-01-20T18:03:49" u="1"/>
        <d v="2014-09-19T07:01:24" u="1"/>
        <d v="2015-10-30T15:48:04" u="1"/>
        <d v="2014-05-29T08:05:24" u="1"/>
        <d v="2011-10-17T09:11:48" u="1"/>
        <d v="2015-06-20T12:43:48" u="1"/>
        <d v="2012-12-03T14:59:44" u="1"/>
        <d v="2014-05-08T08:05:25" u="1"/>
        <d v="2016-08-22T11:32:01" u="1"/>
        <n v="1" u="1"/>
        <d v="2015-06-29T19:24:57" u="1"/>
        <d v="2014-07-24T16:08:38" u="1"/>
        <d v="2012-06-12T11:45:32" u="1"/>
        <d v="2012-10-10T18:46:06" u="1"/>
        <d v="2014-09-27T15:25:08" u="1"/>
        <d v="2015-01-13T15:46:34" u="1"/>
        <d v="2016-07-08T04:20:56" u="1"/>
        <d v="2015-10-12T10:12:15" u="1"/>
        <d v="2015-09-07T00:21:09" u="1"/>
        <d v="2015-09-23T07:58:17" u="1"/>
        <d v="2015-04-27T13:47:19" u="1"/>
        <d v="2016-12-03T15:29:28" u="1"/>
        <d v="2015-02-22T23:38:49" u="1"/>
        <d v="2015-07-22T11:55:13" u="1"/>
        <d v="2016-12-05T07:06:20" u="1"/>
        <d v="2014-03-28T11:06:22" u="1"/>
        <d v="2014-02-03T19:30:50" u="1"/>
        <d v="2016-06-13T00:49:59" u="1"/>
        <d v="2015-03-19T07:48:48" u="1"/>
        <d v="2011-09-09T13:41:01" u="1"/>
        <d v="2014-01-08T09:10:27" u="1"/>
        <d v="2015-02-03T13:47:59" u="1"/>
        <d v="2017-01-10T18:28:18" u="1"/>
        <d v="2017-02-15T07:10:42" u="1"/>
        <d v="2011-08-11T22:37:03" u="1"/>
        <d v="2015-02-11T19:20:16" u="1"/>
        <d v="2016-09-01T21:25:44" u="1"/>
        <d v="2014-08-29T13:51:03" u="1"/>
        <d v="2014-07-09T06:03:49" u="1"/>
        <d v="2015-03-24T19:39:31" u="1"/>
        <d v="2017-01-17T14:17:27" u="1"/>
        <d v="2016-12-22T16:04:55" u="1"/>
        <d v="2015-04-20T11:25:38" u="1"/>
        <d v="2015-10-01T16:43:08" u="1"/>
        <d v="2014-04-16T09:15:47" u="1"/>
        <d v="2015-02-11T21:05:08" u="1"/>
        <d v="2015-11-03T11:05:15" u="1"/>
        <d v="2011-09-02T01:08:37" u="1"/>
        <d v="2011-12-20T20:08:30" u="1"/>
        <d v="2014-08-21T13:16:13" u="1"/>
        <d v="2014-09-20T14:59:11" u="1"/>
        <d v="2017-03-15T09:30:07" u="1"/>
        <d v="2014-10-06T11:48:44" u="1"/>
        <d v="2015-05-22T11:32:46" u="1"/>
        <d v="2014-10-16T15:08:44" u="1"/>
        <d v="2016-09-13T10:03:12" u="1"/>
        <d v="2016-07-02T07:03:34" u="1"/>
        <d v="2014-08-03T08:27:49" u="1"/>
        <d v="2014-10-11T16:07:10" u="1"/>
        <d v="2016-10-25T11:26:27" u="1"/>
        <d v="2016-07-08T05:22:34" u="1"/>
        <d v="2012-07-16T19:16:25" u="1"/>
        <d v="2015-09-28T12:24:55" u="1"/>
        <d v="2014-05-16T19:30:55" u="1"/>
        <d v="2015-11-20T07:27:17" u="1"/>
        <d v="2017-01-07T10:20:30" u="1"/>
        <d v="2016-05-24T19:52:38" u="1"/>
        <d v="2016-11-18T00:09:26" u="1"/>
        <d v="2017-01-23T17:25:21" u="1"/>
        <d v="2014-12-01T15:51:58" u="1"/>
        <d v="2011-06-08T22:43:45" u="1"/>
        <d v="2016-11-04T14:54:43" u="1"/>
        <d v="2016-08-10T18:16:58" u="1"/>
        <d v="2016-12-02T19:47:58" u="1"/>
        <d v="2017-02-09T17:08:28" u="1"/>
        <d v="2010-09-15T10:25:05" u="1"/>
        <d v="2014-08-27T19:02:41" u="1"/>
        <d v="2014-06-10T20:52:54" u="1"/>
        <d v="2013-04-30T14:13:07" u="1"/>
        <d v="2014-09-05T07:39:14" u="1"/>
        <d v="2015-08-23T07:46:33" u="1"/>
        <d v="2015-01-20T14:45:48" u="1"/>
        <d v="2016-05-01T16:08:57" u="1"/>
        <d v="2011-04-12T20:22:42" u="1"/>
        <d v="2013-12-26T13:07:42" u="1"/>
        <d v="2015-01-23T02:29:23" u="1"/>
        <d v="2015-04-28T22:27:33" u="1"/>
        <d v="2011-09-13T14:56:40" u="1"/>
        <d v="2014-04-16T14:17:25" u="1"/>
        <d v="2016-01-12T23:51:57" u="1"/>
        <d v="2010-09-09T21:03:49" u="1"/>
        <d v="2014-07-14T21:02:36" u="1"/>
        <d v="2015-08-14T05:20:00" u="1"/>
        <d v="2014-11-06T20:44:19" u="1"/>
        <d v="2015-04-19T17:33:17" u="1"/>
        <d v="2016-03-01T10:51:11" u="1"/>
        <d v="2016-02-02T18:51:13" u="1"/>
      </sharedItems>
    </cacheField>
    <cacheField name="Duration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Years" numFmtId="0" formula="'Date Ended Conversion'-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8:10:11"/>
    <d v="2015-07-22T21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8:24:43"/>
    <d v="2017-03-02T08:24:43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0:51:23"/>
    <d v="2016-02-15T10:51:23"/>
    <x v="2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6:21:47"/>
    <d v="2014-08-07T06:21:47"/>
    <x v="3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4:01:19"/>
    <d v="2015-12-19T14:01:19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6:23:27"/>
    <d v="2016-07-28T23:35:00"/>
    <x v="2"/>
    <x v="3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19:44:10"/>
    <d v="2014-06-13T19:44:10"/>
    <x v="3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19:07:47"/>
    <d v="2016-07-04T19:07:47"/>
    <x v="2"/>
    <x v="5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6:40:12"/>
    <d v="2016-04-15T15:00:00"/>
    <x v="2"/>
    <x v="6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0:29:04"/>
    <d v="2016-04-16T20:29:04"/>
    <x v="2"/>
    <x v="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19:37:59"/>
    <d v="2014-06-24T19:37:59"/>
    <x v="3"/>
    <x v="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2:41:02"/>
    <d v="2016-08-21T21:00:00"/>
    <x v="2"/>
    <x v="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1:07:05"/>
    <d v="2014-07-15T21:00:00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0:15:09"/>
    <d v="2016-06-23T14:27:00"/>
    <x v="2"/>
    <x v="5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8:38:08"/>
    <d v="2014-07-13T07:59:00"/>
    <x v="3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3:24:18"/>
    <d v="2015-09-27T14:14:00"/>
    <x v="0"/>
    <x v="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3:06:51"/>
    <d v="2014-06-15T23:30:00"/>
    <x v="3"/>
    <x v="5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1:33:42"/>
    <d v="2014-11-04T12:33:42"/>
    <x v="3"/>
    <x v="9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7:00:56"/>
    <d v="2014-09-17T07:00:56"/>
    <x v="3"/>
    <x v="1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3:35:34"/>
    <d v="2015-07-20T13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2:11:52"/>
    <d v="2015-09-13T12:11:52"/>
    <x v="0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09:03:09"/>
    <d v="2014-09-26T09:03:09"/>
    <x v="3"/>
    <x v="1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5:52:20"/>
    <d v="2015-01-01T01:59:00"/>
    <x v="3"/>
    <x v="1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2:41:41"/>
    <d v="2015-04-30T09:20:00"/>
    <x v="0"/>
    <x v="6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3:41:03"/>
    <d v="2015-09-15T13:39:00"/>
    <x v="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8:36:01"/>
    <d v="2016-01-08T18:36:01"/>
    <x v="0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6:22:24"/>
    <d v="2014-08-17T06:22:24"/>
    <x v="3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1:57:13"/>
    <d v="2014-11-15T22:57:13"/>
    <x v="3"/>
    <x v="9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7:08:04"/>
    <d v="2015-12-16T17:08:04"/>
    <x v="0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0:09:28"/>
    <d v="2014-07-22T10:09:28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1:01:55"/>
    <d v="2014-08-21T01:01:55"/>
    <x v="3"/>
    <x v="3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3:00:34"/>
    <d v="2016-01-25T13:00:34"/>
    <x v="2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09:03:37"/>
    <d v="2016-05-12T21:59:00"/>
    <x v="2"/>
    <x v="6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09:51:41"/>
    <d v="2015-11-08T10:51:41"/>
    <x v="0"/>
    <x v="9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1:43:21"/>
    <d v="2014-08-05T01:43:21"/>
    <x v="3"/>
    <x v="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1:00:14"/>
    <d v="2015-04-27T18:00:00"/>
    <x v="0"/>
    <x v="6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1:22:05"/>
    <d v="2015-04-04T00:22:05"/>
    <x v="0"/>
    <x v="7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0:37:59"/>
    <d v="2015-02-27T10:37:59"/>
    <x v="0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19:22:24"/>
    <d v="2013-05-10T19:22:24"/>
    <x v="4"/>
    <x v="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19:07:48"/>
    <d v="2014-05-25T16:59:00"/>
    <x v="3"/>
    <x v="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29T23:08:08"/>
    <d v="2014-06-18T22:00:00"/>
    <x v="3"/>
    <x v="5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7:39:14"/>
    <d v="2014-10-05T07:39:14"/>
    <x v="3"/>
    <x v="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09:20:26"/>
    <d v="2014-12-28T09:20:26"/>
    <x v="3"/>
    <x v="4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2:58:06"/>
    <d v="2014-07-12T18:00:00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0:22:17"/>
    <d v="2014-10-06T20:22:17"/>
    <x v="3"/>
    <x v="1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8:58:27"/>
    <d v="2016-04-27T08:58:27"/>
    <x v="2"/>
    <x v="7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7:09:34"/>
    <d v="2015-12-15T17:09:34"/>
    <x v="0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3:40:07"/>
    <d v="2014-12-19T14:40:07"/>
    <x v="3"/>
    <x v="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6:24:20"/>
    <d v="2015-03-01T06:00:00"/>
    <x v="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2:14:05"/>
    <d v="2015-10-23T22:14:05"/>
    <x v="0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2:04:18"/>
    <d v="2015-01-30T11:00:00"/>
    <x v="3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6:17:17"/>
    <d v="2015-08-10T16:17:17"/>
    <x v="0"/>
    <x v="3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0:50:46"/>
    <d v="2014-07-17T10:50:46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7:10:45"/>
    <d v="2014-04-04T16:00:00"/>
    <x v="3"/>
    <x v="7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1:07:01"/>
    <d v="2015-12-25T11:07:01"/>
    <x v="0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7:15:16"/>
    <d v="2016-05-27T17:15:16"/>
    <x v="2"/>
    <x v="5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7:10:24"/>
    <d v="2015-06-08T10:00:00"/>
    <x v="0"/>
    <x v="5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3:59:22"/>
    <d v="2015-04-25T13:59:22"/>
    <x v="0"/>
    <x v="7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1:52:52"/>
    <d v="2014-11-19T12:52:52"/>
    <x v="3"/>
    <x v="9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3T23:39:36"/>
    <d v="2015-09-14T15:00:00"/>
    <x v="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5:38:37"/>
    <d v="2014-03-22T18:00:00"/>
    <x v="3"/>
    <x v="7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3:32:37"/>
    <d v="2013-06-06T13:32:37"/>
    <x v="4"/>
    <x v="5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3:11:18"/>
    <d v="2013-03-03T13:11:18"/>
    <x v="4"/>
    <x v="2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5:53:33"/>
    <d v="2013-12-27T22:59:00"/>
    <x v="4"/>
    <x v="1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8:26:21"/>
    <d v="2013-07-07T18:26:21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3:42:34"/>
    <d v="2014-08-10T23:59:00"/>
    <x v="3"/>
    <x v="3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4:23:40"/>
    <d v="2016-07-18T14:23:40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8:00:04"/>
    <d v="2012-07-15T08:00:04"/>
    <x v="5"/>
    <x v="0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7:39:51"/>
    <d v="2014-02-23T07:39:51"/>
    <x v="3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2:30:25"/>
    <d v="2011-10-02T00:59:00"/>
    <x v="6"/>
    <x v="1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5:30:45"/>
    <d v="2011-09-04T15:30:45"/>
    <x v="6"/>
    <x v="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0:30:57"/>
    <d v="2012-05-28T00:30:57"/>
    <x v="5"/>
    <x v="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8:14:41"/>
    <d v="2012-11-14T18:00:00"/>
    <x v="5"/>
    <x v="9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2:09:44"/>
    <d v="2011-05-02T21:59:00"/>
    <x v="6"/>
    <x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5:41:35"/>
    <d v="2016-01-21T05:41:35"/>
    <x v="0"/>
    <x v="1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3T23:01:12"/>
    <d v="2013-04-22T23:01:12"/>
    <x v="4"/>
    <x v="7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0:35:58"/>
    <d v="2011-12-27T11:35:58"/>
    <x v="6"/>
    <x v="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1:28:37"/>
    <d v="2012-05-20T20:59:00"/>
    <x v="5"/>
    <x v="7"/>
    <x v="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1:32:01"/>
    <d v="2016-09-01T11:32:01"/>
    <x v="2"/>
    <x v="1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2:38:13"/>
    <d v="2014-04-25T12:38:13"/>
    <x v="3"/>
    <x v="7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0:00:56"/>
    <d v="2013-12-09T20:00:56"/>
    <x v="4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1:48:47"/>
    <d v="2012-07-13T21:02:00"/>
    <x v="5"/>
    <x v="3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3:41:01"/>
    <d v="2011-10-09T13:41:01"/>
    <x v="6"/>
    <x v="8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8:46:29"/>
    <d v="2015-02-22T05:30:00"/>
    <x v="0"/>
    <x v="2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2:11:26"/>
    <d v="2011-05-15T12:11:26"/>
    <x v="6"/>
    <x v="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1:00:37"/>
    <d v="2011-09-22T21:00:37"/>
    <x v="6"/>
    <x v="1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7:20:45"/>
    <d v="2015-12-27T08:20:45"/>
    <x v="0"/>
    <x v="9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6:56:43"/>
    <d v="2010-06-02T19:41:00"/>
    <x v="7"/>
    <x v="5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09:48:51"/>
    <d v="2014-06-22T09:48:51"/>
    <x v="3"/>
    <x v="5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2:03:12"/>
    <d v="2013-06-02T12:03:12"/>
    <x v="4"/>
    <x v="5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1:08:19"/>
    <d v="2011-07-12T01:08:19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3:39:24"/>
    <d v="2011-05-17T03:39:24"/>
    <x v="6"/>
    <x v="7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2:46:23"/>
    <d v="2017-02-01T02:00:00"/>
    <x v="2"/>
    <x v="1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4:35:37"/>
    <d v="2012-07-03T15:00:00"/>
    <x v="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1:13:42"/>
    <d v="2014-04-07T11:13:42"/>
    <x v="3"/>
    <x v="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8:07:21"/>
    <d v="2012-02-25T18:07:21"/>
    <x v="5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09:54:01"/>
    <d v="2010-07-31T21:00:00"/>
    <x v="7"/>
    <x v="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1:14:42"/>
    <d v="2011-07-11T21:14:42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3:04:34"/>
    <d v="2012-12-07T17:30:00"/>
    <x v="5"/>
    <x v="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5:39:59"/>
    <d v="2014-01-22T15:39:59"/>
    <x v="4"/>
    <x v="1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2:04:46"/>
    <d v="2012-11-04T13:04:46"/>
    <x v="5"/>
    <x v="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2:38:30"/>
    <d v="2013-01-24T12:38:30"/>
    <x v="5"/>
    <x v="1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1:08:53"/>
    <d v="2010-12-22T21:08:53"/>
    <x v="7"/>
    <x v="4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3:20:30"/>
    <d v="2014-03-07T13:20:30"/>
    <x v="3"/>
    <x v="2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0:41:06"/>
    <d v="2011-04-02T19:00:00"/>
    <x v="6"/>
    <x v="7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1:23:40"/>
    <d v="2016-05-13T18:00:00"/>
    <x v="2"/>
    <x v="6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2:38:21"/>
    <d v="2012-04-02T12:38:21"/>
    <x v="5"/>
    <x v="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7:34:47"/>
    <d v="2011-04-24T17:34:47"/>
    <x v="6"/>
    <x v="6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8:42:50"/>
    <d v="2013-05-31T08:42:50"/>
    <x v="4"/>
    <x v="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8:37:10"/>
    <d v="2011-02-25T18:37:10"/>
    <x v="6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6:47:33"/>
    <d v="2013-11-13T23:59:00"/>
    <x v="4"/>
    <x v="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1:59:47"/>
    <d v="2015-05-31T01:59:47"/>
    <x v="0"/>
    <x v="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19:01:58"/>
    <d v="2014-04-12T20:00:00"/>
    <x v="3"/>
    <x v="7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2:12:08"/>
    <d v="2011-08-06T09:00:00"/>
    <x v="6"/>
    <x v="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0:34:48"/>
    <d v="2012-01-13T00:34:48"/>
    <x v="6"/>
    <x v="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1:44:04"/>
    <d v="2012-02-04T11:44:04"/>
    <x v="5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5:55:55"/>
    <d v="2011-04-08T04:55:55"/>
    <x v="6"/>
    <x v="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4:02:24"/>
    <d v="2010-06-09T13:00:00"/>
    <x v="7"/>
    <x v="7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19:17:16"/>
    <d v="2011-07-28T19:17:16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19:39:46"/>
    <d v="2011-08-13T17:00:00"/>
    <x v="6"/>
    <x v="3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19:11:47"/>
    <d v="2016-10-02T19:11:47"/>
    <x v="2"/>
    <x v="8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0:55:10"/>
    <d v="2015-04-18T04:16:00"/>
    <x v="0"/>
    <x v="6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04:21:47"/>
    <d v="2016-10-10T04:21:47"/>
    <x v="2"/>
    <x v="1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2:46:04"/>
    <d v="2014-10-28T16:00:00"/>
    <x v="3"/>
    <x v="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16:17:22"/>
    <d v="2015-05-15T16:17:22"/>
    <x v="0"/>
    <x v="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7:51:20"/>
    <d v="2017-02-03T17:51:20"/>
    <x v="2"/>
    <x v="1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8:08:57"/>
    <d v="2015-06-10T20:00:00"/>
    <x v="0"/>
    <x v="5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8:59:01"/>
    <d v="2015-04-03T07:59:01"/>
    <x v="0"/>
    <x v="7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4T23:28:13"/>
    <d v="2016-10-19T23:28:13"/>
    <x v="2"/>
    <x v="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16:29:43"/>
    <d v="2014-10-30T16:29:43"/>
    <x v="3"/>
    <x v="1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15:58:12"/>
    <d v="2014-06-16T14:16:00"/>
    <x v="3"/>
    <x v="5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14:06:01"/>
    <d v="2016-07-05T18:00:00"/>
    <x v="2"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3:30:07"/>
    <d v="2014-11-07T14:30:07"/>
    <x v="3"/>
    <x v="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3:23:04"/>
    <d v="2016-05-31T11:31:00"/>
    <x v="2"/>
    <x v="5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15:50:18"/>
    <d v="2015-09-04T11:00:00"/>
    <x v="0"/>
    <x v="1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3:09:57"/>
    <d v="2014-07-01T13:00:00"/>
    <x v="3"/>
    <x v="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3:50:34"/>
    <d v="2015-05-16T04:16:00"/>
    <x v="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07:46:33"/>
    <d v="2015-10-12T07:46:33"/>
    <x v="0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0:10:41"/>
    <d v="2015-07-31T22:59:00"/>
    <x v="0"/>
    <x v="3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6:06:12"/>
    <d v="2015-07-12T16:06:12"/>
    <x v="0"/>
    <x v="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7T22:45:32"/>
    <d v="2015-03-19T21:45:32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1:40:23"/>
    <d v="2015-05-30T21:40:23"/>
    <x v="0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5:26:18"/>
    <d v="2014-11-16T16:26:18"/>
    <x v="3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7T19:32:22"/>
    <d v="2016-09-02T23:55:00"/>
    <x v="2"/>
    <x v="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2:17:52"/>
    <d v="2015-04-13T11:17:52"/>
    <x v="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7:00:52"/>
    <d v="2015-08-11T07:00:52"/>
    <x v="0"/>
    <x v="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8:23:18"/>
    <d v="2017-01-17T18:23:18"/>
    <x v="2"/>
    <x v="4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2:25:40"/>
    <d v="2015-01-08T12:18:00"/>
    <x v="3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0:45:36"/>
    <d v="2016-02-27T00:45:36"/>
    <x v="2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2:07:50"/>
    <d v="2014-12-25T02:00:00"/>
    <x v="3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1:53:02"/>
    <d v="2015-05-25T21:53:02"/>
    <x v="0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7:13:11"/>
    <d v="2015-06-18T07:13:11"/>
    <x v="0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19:51:40"/>
    <d v="2014-09-22T19:51:40"/>
    <x v="3"/>
    <x v="1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8:04:04"/>
    <d v="2014-12-02T09:04:04"/>
    <x v="3"/>
    <x v="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7:08:15"/>
    <d v="2015-06-03T07:08:15"/>
    <x v="0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7:25:35"/>
    <d v="2015-07-23T07:25:35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0:59:56"/>
    <d v="2014-08-02T20:59:56"/>
    <x v="3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5:52:52"/>
    <d v="2016-02-26T15:52:52"/>
    <x v="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1T19:50:28"/>
    <d v="2014-10-21T19:50:28"/>
    <x v="3"/>
    <x v="8"/>
    <x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4:25:45"/>
    <d v="2016-07-03T04:25:45"/>
    <x v="2"/>
    <x v="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15:54:51"/>
    <d v="2015-08-15T15:54:51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0:29:55"/>
    <d v="2014-07-02T10:29:55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1:02:36"/>
    <d v="2014-08-16T17:42:00"/>
    <x v="3"/>
    <x v="3"/>
    <x v="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17:04:14"/>
    <d v="2015-09-30T18:00:00"/>
    <x v="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2:18:21"/>
    <d v="2014-09-19T12:18:21"/>
    <x v="3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09:48:44"/>
    <d v="2016-01-12T09:48:44"/>
    <x v="0"/>
    <x v="1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19:49:22"/>
    <d v="2017-01-15T19:49:22"/>
    <x v="2"/>
    <x v="11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6:15:35"/>
    <d v="2015-08-04T16:15:35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4:02:50"/>
    <d v="2015-03-19T13:02:50"/>
    <x v="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6:07:39"/>
    <d v="2014-10-18T06:07:39"/>
    <x v="3"/>
    <x v="8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7:28:03"/>
    <d v="2015-08-29T23:28:00"/>
    <x v="0"/>
    <x v="3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2:20:14"/>
    <d v="2016-08-11T22:20:14"/>
    <x v="2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3:28:43"/>
    <d v="2015-03-19T02:28:43"/>
    <x v="0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07:45:08"/>
    <d v="2015-02-28T07:45:08"/>
    <x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2:12:56"/>
    <d v="2015-05-08T12:12:56"/>
    <x v="0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2:40:11"/>
    <d v="2014-08-29T12:40:11"/>
    <x v="3"/>
    <x v="1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3:46:39"/>
    <d v="2015-08-05T13:46:39"/>
    <x v="0"/>
    <x v="3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19:08:46"/>
    <d v="2015-03-23T18:08:46"/>
    <x v="0"/>
    <x v="7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16:55:45"/>
    <d v="2015-11-26T17:55:45"/>
    <x v="0"/>
    <x v="9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19:55:55"/>
    <d v="2016-03-03T19:55:55"/>
    <x v="2"/>
    <x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7:47:23"/>
    <d v="2015-04-13T13:00:00"/>
    <x v="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1:48:15"/>
    <d v="2015-06-22T11:48:15"/>
    <x v="0"/>
    <x v="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7T18:17:12"/>
    <d v="2017-01-06T18:17:12"/>
    <x v="2"/>
    <x v="1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3:26:50"/>
    <d v="2014-11-26T14:26:50"/>
    <x v="3"/>
    <x v="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2:59:22"/>
    <d v="2014-08-31T21:59:00"/>
    <x v="3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5:52:19"/>
    <d v="2016-08-18T15:52:19"/>
    <x v="2"/>
    <x v="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3:30:34"/>
    <d v="2017-03-03T14:00:00"/>
    <x v="1"/>
    <x v="2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6T23:37:37"/>
    <d v="2015-07-21T00:59:00"/>
    <x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5T22:23:35"/>
    <d v="2014-09-04T22:23:35"/>
    <x v="3"/>
    <x v="1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0:34:37"/>
    <d v="2016-09-03T10:34:37"/>
    <x v="2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09:37:26"/>
    <d v="2016-06-16T09:37:26"/>
    <x v="2"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4:35:38"/>
    <d v="2015-10-02T04:35:38"/>
    <x v="0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3:00:32"/>
    <d v="2014-10-17T13:00:32"/>
    <x v="3"/>
    <x v="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16:26:06"/>
    <d v="2014-11-28T17:26:06"/>
    <x v="3"/>
    <x v="8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7:55:31"/>
    <d v="2016-03-06T17:55:31"/>
    <x v="2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0:05:32"/>
    <d v="2015-07-10T10:05:32"/>
    <x v="0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7:01:38"/>
    <d v="2015-10-10T15:00:00"/>
    <x v="0"/>
    <x v="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4:21:40"/>
    <d v="2017-02-17T15:00:00"/>
    <x v="1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3:12:02"/>
    <d v="2014-10-05T03:12:02"/>
    <x v="3"/>
    <x v="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1T20:58:22"/>
    <d v="2016-08-31T20:58:22"/>
    <x v="2"/>
    <x v="1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0:00:03"/>
    <d v="2014-09-14T20:00:03"/>
    <x v="3"/>
    <x v="1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3:38:49"/>
    <d v="2015-02-08T13:38:49"/>
    <x v="0"/>
    <x v="1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16:16:04"/>
    <d v="2015-10-08T14:59:00"/>
    <x v="0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4:21:04"/>
    <d v="2015-01-29T14:21:04"/>
    <x v="3"/>
    <x v="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8:00:03"/>
    <d v="2016-08-04T08:00:03"/>
    <x v="2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09:10:22"/>
    <d v="2015-10-06T09:10:22"/>
    <x v="0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5T18:06:23"/>
    <d v="2016-08-05T18:06:23"/>
    <x v="2"/>
    <x v="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2:43:58"/>
    <d v="2015-01-03T22:43:58"/>
    <x v="3"/>
    <x v="11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2:52:47"/>
    <d v="2014-12-16T02:52:47"/>
    <x v="3"/>
    <x v="4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16:08:55"/>
    <d v="2015-07-10T16:08:55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19:33:12"/>
    <d v="2015-09-30T23:00:00"/>
    <x v="0"/>
    <x v="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1:50:17"/>
    <d v="2015-09-18T21:50:17"/>
    <x v="0"/>
    <x v="1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5:08:40"/>
    <d v="2016-04-16T14:08:40"/>
    <x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8:15:47"/>
    <d v="2015-08-16T08:06:41"/>
    <x v="0"/>
    <x v="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09:22:29"/>
    <d v="2015-03-06T09:22:29"/>
    <x v="0"/>
    <x v="1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5T23:31:22"/>
    <d v="2016-02-17T17:59:00"/>
    <x v="2"/>
    <x v="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7:00:37"/>
    <d v="2015-04-22T16:00:37"/>
    <x v="0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09:22:29"/>
    <d v="2014-12-28T09:22:29"/>
    <x v="3"/>
    <x v="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09:04:49"/>
    <d v="2015-05-15T09:04:49"/>
    <x v="0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1:50:25"/>
    <d v="2016-04-01T00:59:00"/>
    <x v="2"/>
    <x v="2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09:27:10"/>
    <d v="2015-08-20T14:06:00"/>
    <x v="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14:06:04"/>
    <d v="2015-03-28T13:06:04"/>
    <x v="0"/>
    <x v="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2:28:38"/>
    <d v="2015-03-26T20:39:00"/>
    <x v="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1T19:09:10"/>
    <d v="2016-05-21T19:05:00"/>
    <x v="2"/>
    <x v="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0T23:38:46"/>
    <d v="2015-07-09T23:38:46"/>
    <x v="0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17:04:14"/>
    <d v="2016-04-08T16:04:14"/>
    <x v="2"/>
    <x v="7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09:59:04"/>
    <d v="2015-05-31T03:29:00"/>
    <x v="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15:27:21"/>
    <d v="2015-07-09T15:27:21"/>
    <x v="0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0:28:25"/>
    <d v="2015-06-01T10:28:25"/>
    <x v="0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16:24:57"/>
    <d v="2016-02-13T16:24:57"/>
    <x v="2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2:39:11"/>
    <d v="2015-06-04T12:39:11"/>
    <x v="0"/>
    <x v="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17:00:51"/>
    <d v="2016-01-02T17:00:51"/>
    <x v="0"/>
    <x v="1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3:49:06"/>
    <d v="2015-02-27T13:49:06"/>
    <x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15:52:52"/>
    <d v="2016-09-29T15:52:52"/>
    <x v="2"/>
    <x v="1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8:50:59"/>
    <d v="2015-06-20T18:50:59"/>
    <x v="0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15:48:17"/>
    <d v="2015-07-09T15:48:17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2T20:01:39"/>
    <d v="2016-01-04T18:00:00"/>
    <x v="0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7:51:09"/>
    <d v="2016-03-08T07:51:09"/>
    <x v="2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17:06:00"/>
    <d v="2016-12-30T03:00:00"/>
    <x v="2"/>
    <x v="11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0:38:50"/>
    <d v="2015-11-08T06:00:00"/>
    <x v="0"/>
    <x v="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1:00:11"/>
    <d v="2013-05-05T11:00:11"/>
    <x v="4"/>
    <x v="7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0:45:04"/>
    <d v="2014-12-21T10:45:04"/>
    <x v="3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5:49:50"/>
    <d v="2011-12-20T05:49:50"/>
    <x v="6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19:08:24"/>
    <d v="2014-02-21T19:08:24"/>
    <x v="3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1:45:59"/>
    <d v="2010-03-16T01:06:00"/>
    <x v="7"/>
    <x v="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19:16:25"/>
    <d v="2012-08-15T19:16:25"/>
    <x v="5"/>
    <x v="3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2:43:25"/>
    <d v="2010-12-18T03:43:25"/>
    <x v="7"/>
    <x v="9"/>
    <x v="0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8:30:14"/>
    <d v="2010-10-15T21:39:00"/>
    <x v="7"/>
    <x v="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2:35:09"/>
    <d v="2012-01-07T12:35:09"/>
    <x v="6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6:10:20"/>
    <d v="2010-08-22T11:40:00"/>
    <x v="7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7:34:51"/>
    <d v="2013-06-06T07:34:51"/>
    <x v="4"/>
    <x v="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2:54:06"/>
    <d v="2012-05-16T13:00:00"/>
    <x v="5"/>
    <x v="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09:54:18"/>
    <d v="2010-05-31T21:59:00"/>
    <x v="7"/>
    <x v="7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09:37:15"/>
    <d v="2012-02-15T09:37:15"/>
    <x v="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6:51:50"/>
    <d v="2015-10-16T20:00:00"/>
    <x v="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6:38:02"/>
    <d v="2011-03-16T05:38:02"/>
    <x v="6"/>
    <x v="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2:27:47"/>
    <d v="2013-03-16T12:27:47"/>
    <x v="4"/>
    <x v="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09:02:42"/>
    <d v="2016-05-19T09:02:42"/>
    <x v="2"/>
    <x v="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19:14:26"/>
    <d v="2011-06-17T19:14:26"/>
    <x v="6"/>
    <x v="5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1:42:49"/>
    <d v="2015-04-08T11:42:49"/>
    <x v="0"/>
    <x v="7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2:07:59"/>
    <d v="2010-07-17T03:59:00"/>
    <x v="7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5:15:04"/>
    <d v="2012-06-07T08:55:00"/>
    <x v="5"/>
    <x v="6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1T23:57:08"/>
    <d v="2011-02-25T23:57:08"/>
    <x v="6"/>
    <x v="1"/>
    <x v="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6:54:54"/>
    <d v="2012-09-27T16:54:54"/>
    <x v="5"/>
    <x v="10"/>
    <x v="1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8:53:15"/>
    <d v="2012-05-11T08:53:15"/>
    <x v="5"/>
    <x v="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29T23:53:50"/>
    <d v="2010-05-10T14:16:00"/>
    <x v="7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2:11:47"/>
    <d v="2010-04-22T21:51:00"/>
    <x v="7"/>
    <x v="1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4:51:39"/>
    <d v="2014-06-25T04:51:39"/>
    <x v="3"/>
    <x v="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1:39:38"/>
    <d v="2011-11-06T22:39:38"/>
    <x v="6"/>
    <x v="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2:43:42"/>
    <d v="2017-02-21T22:43:42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4:47:50"/>
    <d v="2011-05-24T22:00:00"/>
    <x v="6"/>
    <x v="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0:24:21"/>
    <d v="2014-01-02T02:00:00"/>
    <x v="4"/>
    <x v="1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5:36:31"/>
    <d v="2010-04-28T12:49:00"/>
    <x v="7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5:57:46"/>
    <d v="2011-07-03T05:57:46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5:53:49"/>
    <d v="2012-04-05T00:59:00"/>
    <x v="5"/>
    <x v="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8:46:06"/>
    <d v="2012-11-09T19:46:06"/>
    <x v="5"/>
    <x v="9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19:57:54"/>
    <d v="2012-04-27T18:57:54"/>
    <x v="5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5:23:39"/>
    <d v="2015-05-23T15:23:39"/>
    <x v="0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8:58:59"/>
    <d v="2012-10-11T18:58:59"/>
    <x v="5"/>
    <x v="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3T23:51:36"/>
    <d v="2017-02-26T20:01:00"/>
    <x v="1"/>
    <x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8:10:35"/>
    <d v="2014-05-30T08:10:35"/>
    <x v="3"/>
    <x v="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1:55:13"/>
    <d v="2009-08-10T13:26:00"/>
    <x v="8"/>
    <x v="5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6:04:52"/>
    <d v="2010-02-22T16:00:00"/>
    <x v="7"/>
    <x v="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1:02:24"/>
    <d v="2011-05-31T22:59:00"/>
    <x v="6"/>
    <x v="5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1:43:00"/>
    <d v="2012-01-21T11:43:00"/>
    <x v="6"/>
    <x v="1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2:08:48"/>
    <d v="2013-09-19T12:08:48"/>
    <x v="4"/>
    <x v="1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3:35:24"/>
    <d v="2013-03-25T12:35:24"/>
    <x v="4"/>
    <x v="2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0:40:18"/>
    <d v="2012-11-01T22:00:00"/>
    <x v="5"/>
    <x v="9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2:03:13"/>
    <d v="2012-06-25T22:03:13"/>
    <x v="5"/>
    <x v="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4:57:14"/>
    <d v="2013-11-02T04:57:14"/>
    <x v="4"/>
    <x v="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2:51:37"/>
    <d v="2011-02-02T01:59:00"/>
    <x v="7"/>
    <x v="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2:27:26"/>
    <d v="2013-04-30T18:01:00"/>
    <x v="4"/>
    <x v="6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3:16:39"/>
    <d v="2011-10-28T21:59:00"/>
    <x v="6"/>
    <x v="8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0:01:54"/>
    <d v="2014-04-20T10:01:54"/>
    <x v="3"/>
    <x v="7"/>
    <x v="1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0:01:34"/>
    <d v="2010-07-19T10:00:00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8:06:49"/>
    <d v="2013-10-31T18:00:00"/>
    <x v="4"/>
    <x v="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5:24:43"/>
    <d v="2012-09-07T05:24:43"/>
    <x v="5"/>
    <x v="1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1:28:21"/>
    <d v="2015-04-30T21:59:00"/>
    <x v="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5:07:28"/>
    <d v="2014-05-09T15:00:00"/>
    <x v="3"/>
    <x v="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7T23:24:20"/>
    <d v="2010-11-17T00:24:20"/>
    <x v="7"/>
    <x v="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7:02:18"/>
    <d v="2011-04-24T17:02:18"/>
    <x v="6"/>
    <x v="7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1:42:15"/>
    <d v="2013-03-19T10:42:15"/>
    <x v="4"/>
    <x v="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4:33:58"/>
    <d v="2012-02-24T14:33:58"/>
    <x v="5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19:42:26"/>
    <d v="2012-06-01T19:42:26"/>
    <x v="5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0:16:37"/>
    <d v="2012-08-31T20:00:00"/>
    <x v="5"/>
    <x v="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09:07:29"/>
    <d v="2012-03-10T09:07:29"/>
    <x v="5"/>
    <x v="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4:05:33"/>
    <d v="2013-03-20T13:05:33"/>
    <x v="4"/>
    <x v="2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6:40:01"/>
    <d v="2013-02-07T16:40:01"/>
    <x v="4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0:40:10"/>
    <d v="2011-03-10T10:40:10"/>
    <x v="6"/>
    <x v="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2:02:14"/>
    <d v="2012-09-03T12:02:14"/>
    <x v="5"/>
    <x v="1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2:23:43"/>
    <d v="2011-10-19T20:00:00"/>
    <x v="6"/>
    <x v="9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0T23:16:32"/>
    <d v="2012-01-01T01:59:00"/>
    <x v="6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5:03:52"/>
    <d v="2013-04-14T15:03:52"/>
    <x v="4"/>
    <x v="7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7T23:28:14"/>
    <d v="2010-08-11T09:59:00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3:59:48"/>
    <d v="2013-03-01T13:59:48"/>
    <x v="4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2:32:14"/>
    <d v="2012-08-22T12:32:14"/>
    <x v="5"/>
    <x v="3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6:09:57"/>
    <d v="2014-12-10T22:59:00"/>
    <x v="3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0:14:43"/>
    <d v="2013-12-11T10:14:43"/>
    <x v="4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8:55:51"/>
    <d v="2013-03-26T17:55:51"/>
    <x v="4"/>
    <x v="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4:07:09"/>
    <d v="2010-02-02T01:59:00"/>
    <x v="8"/>
    <x v="4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7:13:53"/>
    <d v="2015-12-22T17:00:00"/>
    <x v="0"/>
    <x v="4"/>
    <x v="1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4:43:06"/>
    <d v="2016-11-08T05:43:06"/>
    <x v="2"/>
    <x v="9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7:40:48"/>
    <d v="2016-05-13T07:40:48"/>
    <x v="2"/>
    <x v="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1:42:46"/>
    <d v="2016-12-21T01:59:00"/>
    <x v="2"/>
    <x v="4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09:01:48"/>
    <d v="2015-08-01T09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2:30:33"/>
    <d v="2016-12-19T22:30:33"/>
    <x v="2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1:33:26"/>
    <d v="2017-03-14T16:57:00"/>
    <x v="1"/>
    <x v="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2T23:38:49"/>
    <d v="2015-03-22T02:00:00"/>
    <x v="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6:43:08"/>
    <d v="2015-10-31T22:00:00"/>
    <x v="0"/>
    <x v="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5:12:07"/>
    <d v="2015-11-06T22:00:00"/>
    <x v="0"/>
    <x v="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6:22:43"/>
    <d v="2013-05-16T21:59:00"/>
    <x v="4"/>
    <x v="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7:57:14"/>
    <d v="2016-06-17T07:57:14"/>
    <x v="2"/>
    <x v="5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0:19:37"/>
    <d v="2015-10-28T02:00:00"/>
    <x v="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09:16:31"/>
    <d v="2016-04-07T08:16:31"/>
    <x v="2"/>
    <x v="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0:22:37"/>
    <d v="2015-05-15T13:00:00"/>
    <x v="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1:41:55"/>
    <d v="2015-05-08T16:00:00"/>
    <x v="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8:18:38"/>
    <d v="2015-11-13T09:18:38"/>
    <x v="0"/>
    <x v="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1:05:08"/>
    <d v="2015-03-13T20:05:08"/>
    <x v="0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2:08:10"/>
    <d v="2016-09-02T19:00:00"/>
    <x v="2"/>
    <x v="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2:14:28"/>
    <d v="2015-04-29T12:14:28"/>
    <x v="0"/>
    <x v="7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0:03:27"/>
    <d v="2017-03-08T15:00:00"/>
    <x v="1"/>
    <x v="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5:06:38"/>
    <d v="2014-09-30T21:59:00"/>
    <x v="3"/>
    <x v="8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2:44:25"/>
    <d v="2016-04-29T12:44:25"/>
    <x v="2"/>
    <x v="7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1:42:25"/>
    <d v="2014-11-13T21:00:00"/>
    <x v="3"/>
    <x v="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7:18:14"/>
    <d v="2015-05-31T20:20:00"/>
    <x v="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6:39:50"/>
    <d v="2015-05-20T16:39:50"/>
    <x v="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6:00:21"/>
    <d v="2015-10-14T06:00:21"/>
    <x v="0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5:53:29"/>
    <d v="2015-11-14T06:53:29"/>
    <x v="0"/>
    <x v="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8:05:16"/>
    <d v="2015-08-21T08:05:16"/>
    <x v="0"/>
    <x v="3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5:58:28"/>
    <d v="2017-02-24T05:58:28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19:35:09"/>
    <d v="2016-09-10T21:59:00"/>
    <x v="2"/>
    <x v="1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7:09:14"/>
    <d v="2016-04-07T16:09:14"/>
    <x v="2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2:01:08"/>
    <d v="2014-10-07T22:01:08"/>
    <x v="3"/>
    <x v="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3:00:19"/>
    <d v="2015-11-19T14:00:19"/>
    <x v="0"/>
    <x v="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3:52:01"/>
    <d v="2016-04-08T12:52:01"/>
    <x v="2"/>
    <x v="7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1:03:14"/>
    <d v="2014-12-01T02:03:14"/>
    <x v="3"/>
    <x v="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3:16:33"/>
    <d v="2016-03-16T12:16:33"/>
    <x v="2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4T23:19:57"/>
    <d v="2015-04-23T23:19:57"/>
    <x v="0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4:38:41"/>
    <d v="2016-06-15T09:00:00"/>
    <x v="2"/>
    <x v="5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19:41:30"/>
    <d v="2014-11-13T23:12:00"/>
    <x v="3"/>
    <x v="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5:33:00"/>
    <d v="2015-07-22T21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8:01:46"/>
    <d v="2014-11-22T19:01:46"/>
    <x v="3"/>
    <x v="9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6T23:03:11"/>
    <d v="2014-08-07T18:00:00"/>
    <x v="3"/>
    <x v="3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1:52:16"/>
    <d v="2010-05-02T13:22:00"/>
    <x v="7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4:37:52"/>
    <d v="2014-06-20T21:59:00"/>
    <x v="3"/>
    <x v="5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8:33:19"/>
    <d v="2014-02-28T08:33:19"/>
    <x v="3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3:01:58"/>
    <d v="2012-05-20T13:01:58"/>
    <x v="5"/>
    <x v="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7:51:18"/>
    <d v="2013-04-30T22:59:00"/>
    <x v="4"/>
    <x v="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8:32:02"/>
    <d v="2015-03-15T07:32:02"/>
    <x v="0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7:14:29"/>
    <d v="2012-01-15T07:14:29"/>
    <x v="6"/>
    <x v="1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3:05:00"/>
    <d v="2017-01-06T13:05:00"/>
    <x v="2"/>
    <x v="11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2:25:39"/>
    <d v="2013-02-01T12:25:39"/>
    <x v="5"/>
    <x v="1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7:50:44"/>
    <d v="2016-04-05T10:00:00"/>
    <x v="2"/>
    <x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5:53:18"/>
    <d v="2012-07-18T15:53:18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5:20:31"/>
    <d v="2011-09-16T15:20:31"/>
    <x v="6"/>
    <x v="1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7:38:31"/>
    <d v="2014-03-01T11:18:00"/>
    <x v="3"/>
    <x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4:51:56"/>
    <d v="2016-08-25T04:51:56"/>
    <x v="2"/>
    <x v="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0:01:08"/>
    <d v="2015-11-14T01:01:00"/>
    <x v="0"/>
    <x v="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7:43:28"/>
    <d v="2016-01-25T17:52:00"/>
    <x v="2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0:31:12"/>
    <d v="2012-05-03T10:31:12"/>
    <x v="5"/>
    <x v="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1:16:32"/>
    <d v="2016-01-23T11:16:32"/>
    <x v="0"/>
    <x v="11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0:45:17"/>
    <d v="2012-07-29T23:00:00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1:01:40"/>
    <d v="2012-09-06T11:01:40"/>
    <x v="5"/>
    <x v="1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0:49:19"/>
    <d v="2014-05-18T20:49:19"/>
    <x v="3"/>
    <x v="6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2:45:47"/>
    <d v="2015-01-06T12:45:47"/>
    <x v="3"/>
    <x v="1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8:01:41"/>
    <d v="2014-11-21T09:01:41"/>
    <x v="3"/>
    <x v="9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6:49:51"/>
    <d v="2015-08-10T16:49:51"/>
    <x v="0"/>
    <x v="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0:14:18"/>
    <d v="2015-08-15T00:00:00"/>
    <x v="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19:49:40"/>
    <d v="2016-07-27T19:49:40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19:30:50"/>
    <d v="2014-03-07T16:59:00"/>
    <x v="3"/>
    <x v="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8:52:52"/>
    <d v="2015-05-07T18:52:52"/>
    <x v="0"/>
    <x v="6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19:00:51"/>
    <d v="2011-12-17T18:59:00"/>
    <x v="6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1:12:51"/>
    <d v="2011-09-07T21:00:00"/>
    <x v="6"/>
    <x v="1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1:00:52"/>
    <d v="2013-10-10T11:00:52"/>
    <x v="4"/>
    <x v="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3:38:02"/>
    <d v="2016-04-17T12:38:02"/>
    <x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5:49:20"/>
    <d v="2012-04-27T15:32:00"/>
    <x v="5"/>
    <x v="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7:33:26"/>
    <d v="2012-07-07T07:33:26"/>
    <x v="5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2:38:04"/>
    <d v="2010-08-31T21:44:00"/>
    <x v="7"/>
    <x v="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3:02:06"/>
    <d v="2015-04-29T13:02:06"/>
    <x v="0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5:01:07"/>
    <d v="2016-12-14T06:00:00"/>
    <x v="2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09:15:47"/>
    <d v="2014-05-16T21:30:00"/>
    <x v="3"/>
    <x v="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4:12:50"/>
    <d v="2011-08-07T14:12:50"/>
    <x v="6"/>
    <x v="3"/>
    <x v="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6:56:57"/>
    <d v="2015-11-05T07:56:57"/>
    <x v="0"/>
    <x v="9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1:27:21"/>
    <d v="2011-08-10T01:08:00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09:04:22"/>
    <d v="2014-02-05T17:04:00"/>
    <x v="3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0:02:19"/>
    <d v="2014-03-05T20:02:19"/>
    <x v="3"/>
    <x v="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1:53:57"/>
    <d v="2011-05-08T23:59:00"/>
    <x v="6"/>
    <x v="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4:54:10"/>
    <d v="2011-11-19T15:54:10"/>
    <x v="6"/>
    <x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1:39:50"/>
    <d v="2013-11-05T12:39:50"/>
    <x v="4"/>
    <x v="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4:42:24"/>
    <d v="2016-07-22T14:42:24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7:33:17"/>
    <d v="2015-06-18T17:33:17"/>
    <x v="0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2:13:24"/>
    <d v="2013-12-21T23:00:00"/>
    <x v="4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1:49:38"/>
    <d v="2012-07-25T11:49:38"/>
    <x v="5"/>
    <x v="3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5:03:31"/>
    <d v="2012-07-19T15:03:31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19:31:05"/>
    <d v="2013-10-11T19:31:05"/>
    <x v="4"/>
    <x v="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4:26:42"/>
    <d v="2014-10-17T06:00:00"/>
    <x v="3"/>
    <x v="8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3:30:31"/>
    <d v="2014-02-08T03:30:31"/>
    <x v="3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7:17:40"/>
    <d v="2013-04-07T22:33:00"/>
    <x v="4"/>
    <x v="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0:46:37"/>
    <d v="2015-07-23T00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4:13:07"/>
    <d v="2013-06-29T14:13:07"/>
    <x v="4"/>
    <x v="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1T23:40:31"/>
    <d v="2014-03-13T22:40:31"/>
    <x v="3"/>
    <x v="2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5:47:36"/>
    <d v="2015-08-21T05:47:36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0:14:57"/>
    <d v="2014-09-11T00:14:57"/>
    <x v="3"/>
    <x v="1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6:13:50"/>
    <d v="2013-06-05T16:13:50"/>
    <x v="4"/>
    <x v="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3:01:39"/>
    <d v="2012-03-26T02:01:39"/>
    <x v="5"/>
    <x v="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4:40:04"/>
    <d v="2015-11-27T15:40:04"/>
    <x v="0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1:05:14"/>
    <d v="2016-03-01T11:05:14"/>
    <x v="2"/>
    <x v="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15:49:00"/>
    <d v="2015-10-22T12:59:00"/>
    <x v="0"/>
    <x v="9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2:24:05"/>
    <d v="2014-06-16T16:00:00"/>
    <x v="3"/>
    <x v="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15:38:02"/>
    <d v="2009-11-26T22:59:00"/>
    <x v="8"/>
    <x v="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0:34:27"/>
    <d v="2013-09-10T20:34:27"/>
    <x v="4"/>
    <x v="1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4:54:43"/>
    <d v="2016-07-05T14:54:43"/>
    <x v="2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1:26:21"/>
    <d v="2015-10-21T11:26:21"/>
    <x v="0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09:07:02"/>
    <d v="2015-10-11T09:07:02"/>
    <x v="0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4:01:42"/>
    <d v="2013-12-01T15:01:42"/>
    <x v="4"/>
    <x v="9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1:56:20"/>
    <d v="2013-09-13T11:56:20"/>
    <x v="4"/>
    <x v="1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2:41:53"/>
    <d v="2013-07-31T02:41:53"/>
    <x v="4"/>
    <x v="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1:38:46"/>
    <d v="2016-10-08T01:38:46"/>
    <x v="2"/>
    <x v="1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0:15:58"/>
    <d v="2015-11-18T01:15:58"/>
    <x v="0"/>
    <x v="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2:16:58"/>
    <d v="2014-10-17T12:16:58"/>
    <x v="3"/>
    <x v="9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7:39:13"/>
    <d v="2016-03-24T16:39:13"/>
    <x v="2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3:03:16"/>
    <d v="2013-11-02T13:03:16"/>
    <x v="4"/>
    <x v="9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5:19:43"/>
    <d v="2015-02-19T15:19:43"/>
    <x v="0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8:21:41"/>
    <d v="2014-02-09T18:21:41"/>
    <x v="3"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5:46:01"/>
    <d v="2012-02-15T15:46:01"/>
    <x v="6"/>
    <x v="1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2:02:55"/>
    <d v="2015-05-21T02:02:55"/>
    <x v="0"/>
    <x v="5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0:00:20"/>
    <d v="2015-03-03T20:00:20"/>
    <x v="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7:19:23"/>
    <d v="2013-03-23T06:19:23"/>
    <x v="4"/>
    <x v="2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2:11:35"/>
    <d v="2014-05-14T12:11:35"/>
    <x v="3"/>
    <x v="6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7:38:05"/>
    <d v="2013-10-17T07:38:05"/>
    <x v="4"/>
    <x v="8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6:43:20"/>
    <d v="2014-02-14T16:43:20"/>
    <x v="3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1:09:51"/>
    <d v="2014-01-25T11:09:51"/>
    <x v="4"/>
    <x v="1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0:53:35"/>
    <d v="2015-05-13T10:53:35"/>
    <x v="0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3:47:59"/>
    <d v="2015-02-19T13:47:59"/>
    <x v="0"/>
    <x v="2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1:12:51"/>
    <d v="2014-11-26T07:14:00"/>
    <x v="3"/>
    <x v="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8:03:42"/>
    <d v="2012-04-16T18:31:00"/>
    <x v="5"/>
    <x v="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0:40:01"/>
    <d v="2013-10-21T21:59:00"/>
    <x v="4"/>
    <x v="8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2:25:12"/>
    <d v="2014-08-16T12:25:12"/>
    <x v="3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0:47:40"/>
    <d v="2013-05-14T10:47:40"/>
    <x v="4"/>
    <x v="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09:22:07"/>
    <d v="2011-11-13T10:22:07"/>
    <x v="6"/>
    <x v="8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7:01:15"/>
    <d v="2014-05-31T22:00:00"/>
    <x v="3"/>
    <x v="6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14:19:27"/>
    <d v="2013-06-02T14:19:27"/>
    <x v="4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0T21:02:21"/>
    <d v="2011-08-09T21:02:21"/>
    <x v="6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1:02:33"/>
    <d v="2011-09-24T11:02:33"/>
    <x v="6"/>
    <x v="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4:22:15"/>
    <d v="2016-05-18T14:22:15"/>
    <x v="2"/>
    <x v="6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0:52:54"/>
    <d v="2014-06-26T20:52:54"/>
    <x v="3"/>
    <x v="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6:37:44"/>
    <d v="2012-09-07T16:37:44"/>
    <x v="5"/>
    <x v="1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0:18:54"/>
    <d v="2012-09-28T10:18:54"/>
    <x v="5"/>
    <x v="1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1T22:01:23"/>
    <d v="2012-07-10T21:51:05"/>
    <x v="5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17:45:24"/>
    <d v="2014-09-05T17:45:24"/>
    <x v="3"/>
    <x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2:01:29"/>
    <d v="2014-01-15T22:00:00"/>
    <x v="4"/>
    <x v="4"/>
    <x v="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1:19:39"/>
    <d v="2014-04-19T10:19:39"/>
    <x v="3"/>
    <x v="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6:08:38"/>
    <d v="2014-08-23T16:08:38"/>
    <x v="3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0:45:19"/>
    <d v="2014-09-17T10:45:19"/>
    <x v="3"/>
    <x v="1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1:53:49"/>
    <d v="2017-02-17T01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5T20:04:03"/>
    <d v="2015-05-05T20:04:03"/>
    <x v="0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7:24:01"/>
    <d v="2014-06-02T21:59:00"/>
    <x v="3"/>
    <x v="6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14:02:14"/>
    <d v="2012-05-18T14:02:14"/>
    <x v="5"/>
    <x v="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15:51:49"/>
    <d v="2015-04-01T14:51:49"/>
    <x v="0"/>
    <x v="7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3:47:15"/>
    <d v="2014-11-21T04:47:15"/>
    <x v="3"/>
    <x v="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6:00:15"/>
    <d v="2013-08-09T06:00:15"/>
    <x v="4"/>
    <x v="3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0:08:09"/>
    <d v="2012-10-10T10:08:09"/>
    <x v="5"/>
    <x v="8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5:31:30"/>
    <d v="2016-04-14T08:34:00"/>
    <x v="2"/>
    <x v="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2:44:32"/>
    <d v="2013-01-28T22:44:32"/>
    <x v="5"/>
    <x v="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6:32:52"/>
    <d v="2015-11-05T17:32:52"/>
    <x v="0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6:08:19"/>
    <d v="2013-05-17T06:08:19"/>
    <x v="4"/>
    <x v="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6:37:19"/>
    <d v="2014-06-01T16:37:19"/>
    <x v="3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08:16:34"/>
    <d v="2016-12-25T09:16:34"/>
    <x v="2"/>
    <x v="9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09T19:18:20"/>
    <d v="2017-01-08T19:18:20"/>
    <x v="2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5:33:36"/>
    <d v="2012-01-05T05:33:00"/>
    <x v="6"/>
    <x v="1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17:14:45"/>
    <d v="2012-08-22T17:14:45"/>
    <x v="5"/>
    <x v="3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17:34:59"/>
    <d v="2016-01-27T17:34:59"/>
    <x v="0"/>
    <x v="1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3T18:50:30"/>
    <d v="2016-10-12T18:50:30"/>
    <x v="2"/>
    <x v="1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1:25:38"/>
    <d v="2015-05-20T11:25:38"/>
    <x v="0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3:56:05"/>
    <d v="2014-07-02T21:00:00"/>
    <x v="3"/>
    <x v="0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3:51:45"/>
    <d v="2015-07-16T13:51:45"/>
    <x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6:21:14"/>
    <d v="2014-02-10T16:21:14"/>
    <x v="4"/>
    <x v="1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8:54:25"/>
    <d v="2014-12-24T23:00:00"/>
    <x v="3"/>
    <x v="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2:17:29"/>
    <d v="2011-12-23T12:17:29"/>
    <x v="6"/>
    <x v="4"/>
    <x v="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5:29:28"/>
    <d v="2009-10-12T14:59:00"/>
    <x v="8"/>
    <x v="1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5:15:51"/>
    <d v="2010-05-08T16:16:00"/>
    <x v="7"/>
    <x v="7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8T23:37:31"/>
    <d v="2011-07-08T23:37:31"/>
    <x v="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7:17:05"/>
    <d v="2012-03-18T06:17:05"/>
    <x v="5"/>
    <x v="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6:38:23"/>
    <d v="2015-01-17T06:38:23"/>
    <x v="3"/>
    <x v="1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7:36:27"/>
    <d v="2012-04-10T16:36:27"/>
    <x v="5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0:21:26"/>
    <d v="2015-12-24T20:21:26"/>
    <x v="0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7:15:20"/>
    <d v="2013-08-10T07:15:20"/>
    <x v="4"/>
    <x v="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7:00:57"/>
    <d v="2012-10-19T17:00:57"/>
    <x v="5"/>
    <x v="8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8:35:01"/>
    <d v="2012-05-25T08:14:00"/>
    <x v="5"/>
    <x v="7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09:09:30"/>
    <d v="2015-06-28T09:09:30"/>
    <x v="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0T22:13:59"/>
    <d v="2016-02-29T22:13:59"/>
    <x v="2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1:16:22"/>
    <d v="2013-04-06T00:16:22"/>
    <x v="4"/>
    <x v="7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1:48:47"/>
    <d v="2016-11-20T12:48:47"/>
    <x v="2"/>
    <x v="9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09:41:45"/>
    <d v="2016-08-15T01:00:00"/>
    <x v="2"/>
    <x v="3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8:44:07"/>
    <d v="2014-08-09T08:44:07"/>
    <x v="3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5:46:41"/>
    <d v="2015-12-29T05:46:41"/>
    <x v="0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2:41:20"/>
    <d v="2015-05-27T12:41:20"/>
    <x v="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8:46:01"/>
    <d v="2017-02-02T08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08:47:04"/>
    <d v="2015-09-06T08:46:00"/>
    <x v="0"/>
    <x v="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3:23:41"/>
    <d v="2012-12-05T03:23:41"/>
    <x v="5"/>
    <x v="4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0:51:01"/>
    <d v="2015-12-10T10:51:01"/>
    <x v="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0:13:39"/>
    <d v="2016-10-31T22:59:00"/>
    <x v="2"/>
    <x v="9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8:58:45"/>
    <d v="2016-03-20T17:58:45"/>
    <x v="2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1:11:16"/>
    <d v="2015-09-20T21:11:16"/>
    <x v="0"/>
    <x v="10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1:12:49"/>
    <d v="2016-06-01T11:12:49"/>
    <x v="2"/>
    <x v="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3:37:21"/>
    <d v="2014-09-13T03:37:21"/>
    <x v="3"/>
    <x v="3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8:12:24"/>
    <d v="2015-08-07T11:00:00"/>
    <x v="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2:56:06"/>
    <d v="2017-02-17T10:05:00"/>
    <x v="1"/>
    <x v="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6:05:07"/>
    <d v="2015-06-21T15:20:00"/>
    <x v="0"/>
    <x v="5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8:44:54"/>
    <d v="2017-01-10T23:00:00"/>
    <x v="2"/>
    <x v="1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8:11:08"/>
    <d v="2015-06-23T20:00:00"/>
    <x v="0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19:33:49"/>
    <d v="2016-12-17T00:59:00"/>
    <x v="2"/>
    <x v="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8:10:08"/>
    <d v="2016-05-12T18:10:08"/>
    <x v="2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4:26:05"/>
    <d v="2016-05-16T04:26:05"/>
    <x v="2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3:27:50"/>
    <d v="2015-11-01T17:00:00"/>
    <x v="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7:05:05"/>
    <d v="2017-01-06T07:05:05"/>
    <x v="2"/>
    <x v="1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2:16:47"/>
    <d v="2015-08-03T12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2:26:31"/>
    <d v="2015-11-04T13:26:31"/>
    <x v="0"/>
    <x v="9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3:04:23"/>
    <d v="2016-05-13T13:04:23"/>
    <x v="2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19:11:47"/>
    <d v="2016-07-04T19:11:47"/>
    <x v="2"/>
    <x v="0"/>
    <x v="1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3:36:46"/>
    <d v="2015-02-04T13:36:46"/>
    <x v="0"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19:07:14"/>
    <d v="2015-10-28T19:07:14"/>
    <x v="0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1:41:56"/>
    <d v="2016-05-03T10:41:56"/>
    <x v="2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0:12:42"/>
    <d v="2014-10-31T20:12:42"/>
    <x v="3"/>
    <x v="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09:46:00"/>
    <d v="2016-07-04T09:46:00"/>
    <x v="2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8:13:09"/>
    <d v="2015-11-15T09:13:09"/>
    <x v="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0:01:55"/>
    <d v="2015-10-17T10:01:55"/>
    <x v="0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0:42:44"/>
    <d v="2016-02-10T10:42:44"/>
    <x v="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5:40:48"/>
    <d v="2015-10-29T15:40:48"/>
    <x v="0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09:17:02"/>
    <d v="2015-07-08T09:17:02"/>
    <x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0:17:25"/>
    <d v="2017-01-30T23:00:0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0:37:04"/>
    <d v="2015-08-01T11:53:00"/>
    <x v="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08:48:16"/>
    <d v="2016-01-09T08:48:16"/>
    <x v="0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1:16:31"/>
    <d v="2014-11-14T12:16:31"/>
    <x v="3"/>
    <x v="9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0:26:12"/>
    <d v="2014-10-19T10:26:12"/>
    <x v="3"/>
    <x v="8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2:29:03"/>
    <d v="2016-06-12T02:29:03"/>
    <x v="2"/>
    <x v="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4:38:37"/>
    <d v="2016-01-06T14:38:37"/>
    <x v="0"/>
    <x v="1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6:36:43"/>
    <d v="2016-12-02T17:36:43"/>
    <x v="2"/>
    <x v="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15:11:45"/>
    <d v="2015-03-24T14:11:45"/>
    <x v="0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0:47:40"/>
    <d v="2015-12-13T00:47:40"/>
    <x v="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2:30:45"/>
    <d v="2014-12-17T12:30:45"/>
    <x v="3"/>
    <x v="4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09:48:33"/>
    <d v="2015-10-26T09:48:33"/>
    <x v="0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3:20:15"/>
    <d v="2016-12-18T03:20:15"/>
    <x v="2"/>
    <x v="4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19:40:47"/>
    <d v="2015-02-16T19:40:47"/>
    <x v="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6:37:55"/>
    <d v="2016-03-12T16:37:55"/>
    <x v="2"/>
    <x v="2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2:50:49"/>
    <d v="2015-07-10T12:50:49"/>
    <x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0:25:33"/>
    <d v="2016-07-14T10:25:33"/>
    <x v="2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14:13:14"/>
    <d v="2015-01-01T14:13:14"/>
    <x v="3"/>
    <x v="11"/>
    <x v="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6:07:03"/>
    <d v="2016-01-16T05:00:00"/>
    <x v="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4:20:12"/>
    <d v="2016-01-01T14:20:12"/>
    <x v="0"/>
    <x v="1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3:09:29"/>
    <d v="2016-02-18T13:09:29"/>
    <x v="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3:35:23"/>
    <d v="2015-07-26T21:59:00"/>
    <x v="0"/>
    <x v="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1:11:28"/>
    <d v="2015-11-04T12:11:28"/>
    <x v="0"/>
    <x v="9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19:12:11"/>
    <d v="2015-01-17T19:12:00"/>
    <x v="3"/>
    <x v="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4:38:27"/>
    <d v="2016-10-19T04:38:27"/>
    <x v="2"/>
    <x v="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0:37:23"/>
    <d v="2015-06-13T10:37:23"/>
    <x v="0"/>
    <x v="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5:19:12"/>
    <d v="2015-03-28T04:19:12"/>
    <x v="0"/>
    <x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8:08:22"/>
    <d v="2016-05-20T08:08:22"/>
    <x v="2"/>
    <x v="7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7:53:13"/>
    <d v="2015-09-07T07:53:13"/>
    <x v="0"/>
    <x v="10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4:27:03"/>
    <d v="2014-12-25T14:27:03"/>
    <x v="3"/>
    <x v="4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5:47:47"/>
    <d v="2016-09-22T15:47:47"/>
    <x v="2"/>
    <x v="1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2T18:18:24"/>
    <d v="2015-08-01T18:18:24"/>
    <x v="0"/>
    <x v="3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1:45:19"/>
    <d v="2015-03-15T12:00:00"/>
    <x v="0"/>
    <x v="2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6:31:27"/>
    <d v="2015-03-19T15:31:27"/>
    <x v="0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1:11:56"/>
    <d v="2015-03-16T10:11:56"/>
    <x v="0"/>
    <x v="2"/>
    <x v="0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3:22:57"/>
    <d v="2015-11-30T18:00:00"/>
    <x v="0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4:30:07"/>
    <d v="2015-02-15T14:30:07"/>
    <x v="0"/>
    <x v="1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2:10:33"/>
    <d v="2015-04-16T12:10:33"/>
    <x v="0"/>
    <x v="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2:28:06"/>
    <d v="2016-11-17T13:28:06"/>
    <x v="2"/>
    <x v="8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8:44:59"/>
    <d v="2015-07-08T08:44:59"/>
    <x v="0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7:18:51"/>
    <d v="2016-02-08T07:01:00"/>
    <x v="2"/>
    <x v="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7:02:10"/>
    <d v="2015-07-22T07:02:10"/>
    <x v="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2T23:34:20"/>
    <d v="2014-12-02T23:34:20"/>
    <x v="3"/>
    <x v="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0:15:45"/>
    <d v="2015-04-06T09:15:45"/>
    <x v="0"/>
    <x v="7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2:43:26"/>
    <d v="2016-04-16T12:43:26"/>
    <x v="2"/>
    <x v="7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19:40:38"/>
    <d v="2015-05-03T19:40:38"/>
    <x v="0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5:31:32"/>
    <d v="2016-11-02T15:31:32"/>
    <x v="2"/>
    <x v="9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0:55:35"/>
    <d v="2016-07-31T10:00:00"/>
    <x v="2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8:03:01"/>
    <d v="2014-12-04T18:03:01"/>
    <x v="3"/>
    <x v="4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3:30:02"/>
    <d v="2015-03-08T09:16:00"/>
    <x v="0"/>
    <x v="2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3:09:22"/>
    <d v="2015-05-09T13:09:22"/>
    <x v="0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4:35:39"/>
    <d v="2014-12-26T14:35:39"/>
    <x v="3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3:03:35"/>
    <d v="2015-06-18T13:03:35"/>
    <x v="0"/>
    <x v="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09:20:23"/>
    <d v="2014-08-14T09:20:23"/>
    <x v="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8T18:50:56"/>
    <d v="2014-08-27T18:50:56"/>
    <x v="3"/>
    <x v="3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2:35:08"/>
    <d v="2015-08-23T02:35:08"/>
    <x v="0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09:36:49"/>
    <d v="2015-05-24T09:00:00"/>
    <x v="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3:48:56"/>
    <d v="2015-11-22T14:48:56"/>
    <x v="0"/>
    <x v="9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6:06:20"/>
    <d v="2015-06-15T16:06:20"/>
    <x v="0"/>
    <x v="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8:49:04"/>
    <d v="2015-11-28T19:49:04"/>
    <x v="0"/>
    <x v="9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3:56:26"/>
    <d v="2015-04-22T13:56:26"/>
    <x v="0"/>
    <x v="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07:27:17"/>
    <d v="2016-01-19T07:27:17"/>
    <x v="0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2T18:45:46"/>
    <d v="2016-09-01T18:45:46"/>
    <x v="2"/>
    <x v="1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5:55:20"/>
    <d v="2015-09-30T22:59:00"/>
    <x v="0"/>
    <x v="1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4T19:29:00"/>
    <d v="2016-06-23T19:29:00"/>
    <x v="2"/>
    <x v="5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5T20:55:59"/>
    <d v="2015-09-24T20:55:59"/>
    <x v="0"/>
    <x v="1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3:01:47"/>
    <d v="2017-02-25T03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2:14:03"/>
    <d v="2015-05-08T02:14:03"/>
    <x v="0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3:26:43"/>
    <d v="2015-12-09T13:26:43"/>
    <x v="0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09:36:30"/>
    <d v="2014-11-25T10:36:30"/>
    <x v="3"/>
    <x v="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1:12:18"/>
    <d v="2014-08-25T11:12:18"/>
    <x v="3"/>
    <x v="3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7:42:17"/>
    <d v="2016-07-07T17:42:17"/>
    <x v="2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2:35:38"/>
    <d v="2016-07-01T12:35:38"/>
    <x v="2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7T18:13:17"/>
    <d v="2015-05-27T18:13:17"/>
    <x v="0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17:44:01"/>
    <d v="2015-05-14T17:44:01"/>
    <x v="0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15:29:37"/>
    <d v="2017-03-26T14:29:37"/>
    <x v="1"/>
    <x v="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7:25:39"/>
    <d v="2015-08-15T07:22:00"/>
    <x v="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1:21:51"/>
    <d v="2016-03-14T17:00:00"/>
    <x v="2"/>
    <x v="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0:37:37"/>
    <d v="2014-07-13T10:37:37"/>
    <x v="3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09:18:28"/>
    <d v="2016-05-14T09:18:28"/>
    <x v="2"/>
    <x v="6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8:52:01"/>
    <d v="2015-09-05T23:10:00"/>
    <x v="0"/>
    <x v="1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2:32:09"/>
    <d v="2016-05-28T12:32:09"/>
    <x v="2"/>
    <x v="6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09:49:25"/>
    <d v="2015-11-25T10:49:25"/>
    <x v="0"/>
    <x v="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1:11:02"/>
    <d v="2016-06-17T17:00:00"/>
    <x v="2"/>
    <x v="5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6:17:09"/>
    <d v="2015-02-26T16:17:09"/>
    <x v="0"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0:12:42"/>
    <d v="2015-04-11T20:12:42"/>
    <x v="0"/>
    <x v="7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4:55:50"/>
    <d v="2015-06-06T04:47:00"/>
    <x v="0"/>
    <x v="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17:05:18"/>
    <d v="2017-02-25T17:04:00"/>
    <x v="1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8:14:22"/>
    <d v="2017-03-25T07:14:22"/>
    <x v="1"/>
    <x v="1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7:59:55"/>
    <d v="2014-10-13T07:59:55"/>
    <x v="3"/>
    <x v="1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4:05:15"/>
    <d v="2016-11-24T17:00:00"/>
    <x v="2"/>
    <x v="4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7:40:48"/>
    <d v="2015-08-13T07:40:48"/>
    <x v="0"/>
    <x v="3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09:37:54"/>
    <d v="2015-08-19T09:37:54"/>
    <x v="0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09:24:35"/>
    <d v="2015-05-31T09:24:35"/>
    <x v="0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09:58:59"/>
    <d v="2014-10-28T19:00:00"/>
    <x v="3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8:37:54"/>
    <d v="2016-08-11T18:37:54"/>
    <x v="2"/>
    <x v="3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4:27:47"/>
    <d v="2014-08-11T14:27:47"/>
    <x v="3"/>
    <x v="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2:25:49"/>
    <d v="2016-03-17T11:25:49"/>
    <x v="2"/>
    <x v="2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0:38:28"/>
    <d v="2014-10-14T10:38:28"/>
    <x v="3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5:53:33"/>
    <d v="2014-09-16T15:53:33"/>
    <x v="3"/>
    <x v="1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8:53:04"/>
    <d v="2014-12-18T19:53:04"/>
    <x v="3"/>
    <x v="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8:25:11"/>
    <d v="2014-12-12T18:25:11"/>
    <x v="3"/>
    <x v="4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0:34:10"/>
    <d v="2016-12-01T11:34:10"/>
    <x v="2"/>
    <x v="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8:50:40"/>
    <d v="2015-08-20T08:50:40"/>
    <x v="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6:58:33"/>
    <d v="2015-07-08T16:58:33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6:58:32"/>
    <d v="2015-03-12T15:58:32"/>
    <x v="0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3:18:39"/>
    <d v="2016-04-17T12:18:39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4:17:52"/>
    <d v="2015-12-23T14:17:52"/>
    <x v="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1:51:29"/>
    <d v="2015-07-26T12:00:00"/>
    <x v="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8:14:55"/>
    <d v="2015-08-23T08:14:55"/>
    <x v="0"/>
    <x v="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1:47:59"/>
    <d v="2014-11-09T12:47:59"/>
    <x v="3"/>
    <x v="9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09:29:19"/>
    <d v="2016-10-23T09:29:19"/>
    <x v="2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4:30:47"/>
    <d v="2015-01-16T04:30:47"/>
    <x v="3"/>
    <x v="1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4:14:16"/>
    <d v="2015-07-18T14:14:16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09:59:35"/>
    <d v="2015-04-13T09:59:35"/>
    <x v="0"/>
    <x v="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1:04:21"/>
    <d v="2017-01-13T11:04:21"/>
    <x v="2"/>
    <x v="4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3:58:18"/>
    <d v="2014-08-17T13:58:18"/>
    <x v="3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2:57:43"/>
    <d v="2016-10-29T02:57:43"/>
    <x v="2"/>
    <x v="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3:57:02"/>
    <d v="2015-05-11T13:57:02"/>
    <x v="0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09:00:58"/>
    <d v="2016-07-06T09:00:58"/>
    <x v="2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1:02:00"/>
    <d v="2016-06-19T02:10:00"/>
    <x v="2"/>
    <x v="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0:37:32"/>
    <d v="2015-01-13T22:00:00"/>
    <x v="3"/>
    <x v="1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1-30T23:16:04"/>
    <d v="2014-12-31T22:59:00"/>
    <x v="3"/>
    <x v="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4:10:17"/>
    <d v="2014-09-01T14:10:17"/>
    <x v="3"/>
    <x v="3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0:47:07"/>
    <d v="2014-08-11T20:47:07"/>
    <x v="3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6:20:04"/>
    <d v="2015-01-01T00:59:00"/>
    <x v="3"/>
    <x v="11"/>
    <x v="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2:26:21"/>
    <d v="2015-02-07T12:26:21"/>
    <x v="0"/>
    <x v="1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3:41:35"/>
    <d v="2016-06-28T03:41:35"/>
    <x v="2"/>
    <x v="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3:02:18"/>
    <d v="2016-05-21T03:02:18"/>
    <x v="2"/>
    <x v="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0:41:49"/>
    <d v="2016-09-03T10:41:49"/>
    <x v="2"/>
    <x v="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6:02:11"/>
    <d v="2014-09-17T06:02:11"/>
    <x v="3"/>
    <x v="1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3:20:04"/>
    <d v="2016-10-26T13:20:04"/>
    <x v="2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2:22:02"/>
    <d v="2017-03-14T11:22:02"/>
    <x v="1"/>
    <x v="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5:36:04"/>
    <d v="2016-10-31T15:36:04"/>
    <x v="2"/>
    <x v="8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5:21:31"/>
    <d v="2014-07-24T21:00:00"/>
    <x v="3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4:47:52"/>
    <d v="2015-01-12T14:47:52"/>
    <x v="3"/>
    <x v="4"/>
    <x v="0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0:09:30"/>
    <d v="2015-08-03T10:09:30"/>
    <x v="0"/>
    <x v="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2:00:53"/>
    <d v="2017-02-05T12:00:53"/>
    <x v="2"/>
    <x v="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0:30:53"/>
    <d v="2015-10-14T20:30:53"/>
    <x v="0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0:01:37"/>
    <d v="2016-12-07T22:59:00"/>
    <x v="2"/>
    <x v="4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09:14:01"/>
    <d v="2016-09-09T00:00:00"/>
    <x v="2"/>
    <x v="3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8:40:46"/>
    <d v="2015-06-30T18:40:46"/>
    <x v="0"/>
    <x v="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3:01:03"/>
    <d v="2016-12-22T03:01:03"/>
    <x v="2"/>
    <x v="4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3:23:47"/>
    <d v="2015-04-30T13:23:47"/>
    <x v="0"/>
    <x v="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09:55:59"/>
    <d v="2017-02-01T09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6:30:20"/>
    <d v="2014-10-31T06:30:20"/>
    <x v="3"/>
    <x v="9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6:15:02"/>
    <d v="2014-07-25T16:15:02"/>
    <x v="3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6:33:09"/>
    <d v="2016-02-03T06:33:09"/>
    <x v="2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6:20:45"/>
    <d v="2014-09-17T20:00:00"/>
    <x v="3"/>
    <x v="1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5:39:08"/>
    <d v="2013-11-22T10:00:00"/>
    <x v="4"/>
    <x v="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0:31:21"/>
    <d v="2017-01-10T10:31:21"/>
    <x v="2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09:54:40"/>
    <d v="2014-07-23T09:54:40"/>
    <x v="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1:26:27"/>
    <d v="2016-11-24T12:26:27"/>
    <x v="2"/>
    <x v="9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6:49:09"/>
    <d v="2017-01-31T17:32:00"/>
    <x v="2"/>
    <x v="11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2:37:48"/>
    <d v="2017-02-19T22:37:48"/>
    <x v="2"/>
    <x v="11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5:47:58"/>
    <d v="2017-01-21T05:47:58"/>
    <x v="2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17:53:03"/>
    <d v="2016-12-14T12:39:00"/>
    <x v="2"/>
    <x v="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09:55:27"/>
    <d v="2017-01-01T09:55:27"/>
    <x v="2"/>
    <x v="4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7:56:40"/>
    <d v="2014-09-13T07:56:40"/>
    <x v="3"/>
    <x v="3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8:59:19"/>
    <d v="2014-12-04T18:59:19"/>
    <x v="3"/>
    <x v="4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17:38:22"/>
    <d v="2014-08-19T18:44:00"/>
    <x v="3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5:01:08"/>
    <d v="2016-12-14T06:01:08"/>
    <x v="2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0:20:32"/>
    <d v="2016-02-14T10:20:32"/>
    <x v="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6:42:12"/>
    <d v="2016-06-05T06:42:12"/>
    <x v="2"/>
    <x v="5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2:54:42"/>
    <d v="2017-02-28T12:54:42"/>
    <x v="2"/>
    <x v="11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0:10:40"/>
    <d v="2015-11-04T21:10:40"/>
    <x v="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09:48:27"/>
    <d v="2014-11-30T18:00:00"/>
    <x v="3"/>
    <x v="9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4:30:02"/>
    <d v="2014-09-05T14:30:02"/>
    <x v="3"/>
    <x v="1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4:17:27"/>
    <d v="2017-02-17T23:59:00"/>
    <x v="1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8:57:56"/>
    <d v="2016-02-22T18:57:56"/>
    <x v="2"/>
    <x v="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09:34:51"/>
    <d v="2012-01-29T09:34:51"/>
    <x v="5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7:43:27"/>
    <d v="2014-08-01T07:43:27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3:19:38"/>
    <d v="2012-04-08T12:19:38"/>
    <x v="5"/>
    <x v="7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3:35:49"/>
    <d v="2015-07-29T21:59:00"/>
    <x v="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09:19:23"/>
    <d v="2011-06-30T09:19:23"/>
    <x v="6"/>
    <x v="5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09:01:52"/>
    <d v="2015-12-13T09:01:52"/>
    <x v="0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19:01:27"/>
    <d v="2013-04-11T19:01:27"/>
    <x v="4"/>
    <x v="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8:29:09"/>
    <d v="2013-01-14T15:20:00"/>
    <x v="5"/>
    <x v="11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4:05:57"/>
    <d v="2011-08-21T14:05:57"/>
    <x v="6"/>
    <x v="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2:27:41"/>
    <d v="2012-09-18T22:27:41"/>
    <x v="5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1:53:11"/>
    <d v="2011-12-07T11:53:11"/>
    <x v="6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3:05:47"/>
    <d v="2012-01-22T00:00:00"/>
    <x v="6"/>
    <x v="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4:11:01"/>
    <d v="2013-09-29T04:11:01"/>
    <x v="4"/>
    <x v="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4:04:52"/>
    <d v="2013-12-20T04:04:52"/>
    <x v="4"/>
    <x v="4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1:57:00"/>
    <d v="2015-05-08T23:00:00"/>
    <x v="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8:42:26"/>
    <d v="2014-12-03T18:39:00"/>
    <x v="3"/>
    <x v="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1:37:20"/>
    <d v="2013-11-20T22:59:00"/>
    <x v="4"/>
    <x v="4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0:36:27"/>
    <d v="2014-02-14T14:00:00"/>
    <x v="3"/>
    <x v="1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8:29:54"/>
    <d v="2014-11-30T22:59:00"/>
    <x v="3"/>
    <x v="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6:03:49"/>
    <d v="2014-08-11T06:03:49"/>
    <x v="3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1:31:22"/>
    <d v="2015-06-20T21:31:22"/>
    <x v="0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09:33:26"/>
    <d v="2013-06-11T09:33:26"/>
    <x v="4"/>
    <x v="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6:01:52"/>
    <d v="2014-03-21T15:01:52"/>
    <x v="3"/>
    <x v="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1:01:25"/>
    <d v="2012-04-16T15:00:00"/>
    <x v="5"/>
    <x v="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6:58:23"/>
    <d v="2012-12-13T16:58:23"/>
    <x v="5"/>
    <x v="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7:44:05"/>
    <d v="2013-05-03T07:44:05"/>
    <x v="4"/>
    <x v="6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19:01:49"/>
    <d v="2012-09-22T21:59:00"/>
    <x v="5"/>
    <x v="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7:10:19"/>
    <d v="2015-01-15T04:54:00"/>
    <x v="3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4:19:26"/>
    <d v="2014-08-10T14:19:26"/>
    <x v="3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6:35:30"/>
    <d v="2017-01-28T16:35:30"/>
    <x v="2"/>
    <x v="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5:04:32"/>
    <d v="2013-02-24T15:04:32"/>
    <x v="4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09:07:55"/>
    <d v="2011-08-04T09:07:55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4:06:57"/>
    <d v="2016-10-16T05:00:00"/>
    <x v="2"/>
    <x v="8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8:09:51"/>
    <d v="2015-02-14T08:09:51"/>
    <x v="0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1:58:41"/>
    <d v="2013-01-05T11:58:41"/>
    <x v="5"/>
    <x v="1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8:31:17"/>
    <d v="2013-05-19T18:41:00"/>
    <x v="4"/>
    <x v="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2:24:19"/>
    <d v="2011-04-18T11:24:19"/>
    <x v="6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19:18:34"/>
    <d v="2012-12-05T19:18:34"/>
    <x v="5"/>
    <x v="4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4:04:28"/>
    <d v="2010-10-08T14:04:28"/>
    <x v="7"/>
    <x v="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1:55:39"/>
    <d v="2014-07-09T01:55:39"/>
    <x v="3"/>
    <x v="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2:20:13"/>
    <d v="2016-11-26T13:20:13"/>
    <x v="2"/>
    <x v="9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2:02:06"/>
    <d v="2014-02-02T12:02:06"/>
    <x v="3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14:36:10"/>
    <d v="2016-12-04T00:00:00"/>
    <x v="2"/>
    <x v="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4:43:28"/>
    <d v="2013-08-15T04:43:28"/>
    <x v="4"/>
    <x v="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0T22:09:21"/>
    <d v="2015-09-09T22:09:21"/>
    <x v="0"/>
    <x v="1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7:01:24"/>
    <d v="2014-10-19T07:01:24"/>
    <x v="3"/>
    <x v="8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2:48:03"/>
    <d v="2015-02-16T12:48:03"/>
    <x v="0"/>
    <x v="1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1:26:50"/>
    <d v="2015-05-20T21:26:50"/>
    <x v="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5T22:58:10"/>
    <d v="2013-12-15T22:58:10"/>
    <x v="4"/>
    <x v="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7:54:54"/>
    <d v="2013-12-26T17:54:54"/>
    <x v="4"/>
    <x v="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17:59:29"/>
    <d v="2013-02-24T17:59:29"/>
    <x v="4"/>
    <x v="1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3:46:42"/>
    <d v="2016-01-30T13:46:42"/>
    <x v="0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19:21:59"/>
    <d v="2009-10-31T21:59:00"/>
    <x v="8"/>
    <x v="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1:39:45"/>
    <d v="2015-05-10T17:01:00"/>
    <x v="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2:43:38"/>
    <d v="2014-02-23T12:43:38"/>
    <x v="3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19:26:35"/>
    <d v="2011-12-15T19:26:35"/>
    <x v="6"/>
    <x v="4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0:27:25"/>
    <d v="2015-10-10T23:00:00"/>
    <x v="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7:32:57"/>
    <d v="2013-07-31T17:32:57"/>
    <x v="4"/>
    <x v="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0:51:20"/>
    <d v="2014-04-30T10:51:20"/>
    <x v="3"/>
    <x v="7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0:25:05"/>
    <d v="2010-10-14T22:00:00"/>
    <x v="7"/>
    <x v="8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0:10:25"/>
    <d v="2011-05-03T10:10:25"/>
    <x v="6"/>
    <x v="6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8:01:14"/>
    <d v="2013-06-07T18:01:14"/>
    <x v="4"/>
    <x v="5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2:11:42"/>
    <d v="2012-08-25T12:11:42"/>
    <x v="5"/>
    <x v="3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2:34:09"/>
    <d v="2012-04-27T16:00:00"/>
    <x v="5"/>
    <x v="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1:35:19"/>
    <d v="2014-03-16T20:35:19"/>
    <x v="3"/>
    <x v="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8:15:15"/>
    <d v="2013-02-28T08:15:15"/>
    <x v="4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19:20:34"/>
    <d v="2012-05-11T09:47:00"/>
    <x v="5"/>
    <x v="7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09:03:46"/>
    <d v="2013-11-01T09:03:46"/>
    <x v="4"/>
    <x v="9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8:09:48"/>
    <d v="2012-07-06T21:59:00"/>
    <x v="5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2:28:00"/>
    <d v="2013-01-21T01:59:00"/>
    <x v="4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19:08:59"/>
    <d v="2013-01-31T19:08:59"/>
    <x v="4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2:44:06"/>
    <d v="2013-11-12T23:59:00"/>
    <x v="4"/>
    <x v="9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4:58:03"/>
    <d v="2013-11-07T15:58:03"/>
    <x v="4"/>
    <x v="9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1:47:24"/>
    <d v="2013-07-02T22:59:00"/>
    <x v="4"/>
    <x v="0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0:45:37"/>
    <d v="2011-09-05T11:06:00"/>
    <x v="6"/>
    <x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8:42:46"/>
    <d v="2012-04-06T22:59:00"/>
    <x v="5"/>
    <x v="2"/>
    <x v="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5:11:25"/>
    <d v="2013-09-15T15:10:00"/>
    <x v="4"/>
    <x v="1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7:51:28"/>
    <d v="2012-04-28T22:00:00"/>
    <x v="5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8:09:47"/>
    <d v="2014-09-30T08:09:47"/>
    <x v="3"/>
    <x v="1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0:00:46"/>
    <d v="2012-04-27T10:00:46"/>
    <x v="5"/>
    <x v="7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4:24:14"/>
    <d v="2014-09-11T04:24:14"/>
    <x v="3"/>
    <x v="1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3:05:20"/>
    <d v="2011-07-01T13:05:20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8:32:04"/>
    <d v="2012-09-16T22:05:00"/>
    <x v="5"/>
    <x v="1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6:47:58"/>
    <d v="2011-05-28T19:00:00"/>
    <x v="6"/>
    <x v="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0:32:06"/>
    <d v="2011-07-22T21:59:00"/>
    <x v="6"/>
    <x v="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3:45:12"/>
    <d v="2011-07-16T17:00:00"/>
    <x v="6"/>
    <x v="5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0:35:39"/>
    <d v="2011-09-07T10:35:39"/>
    <x v="6"/>
    <x v="1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09:05:11"/>
    <d v="2017-02-28T20:00:00"/>
    <x v="1"/>
    <x v="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0:24:46"/>
    <d v="2014-12-21T22:59:00"/>
    <x v="3"/>
    <x v="4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4:00:30"/>
    <d v="2014-01-19T14:00:30"/>
    <x v="4"/>
    <x v="1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19:21:02"/>
    <d v="2012-08-31T19:21:02"/>
    <x v="5"/>
    <x v="1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09:26:42"/>
    <d v="2013-07-10T10:52:00"/>
    <x v="4"/>
    <x v="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8:25:52"/>
    <d v="2013-03-01T07:58:00"/>
    <x v="4"/>
    <x v="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7:02:45"/>
    <d v="2012-07-20T17:02:45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1:50:01"/>
    <d v="2011-05-31T12:04:00"/>
    <x v="6"/>
    <x v="5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6:01:43"/>
    <d v="2014-11-01T16:01:43"/>
    <x v="3"/>
    <x v="9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4:54:03"/>
    <d v="2013-04-09T00:30:00"/>
    <x v="4"/>
    <x v="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8:23:31"/>
    <d v="2012-03-10T22:59:00"/>
    <x v="5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5:11:21"/>
    <d v="2012-08-07T11:01:00"/>
    <x v="5"/>
    <x v="3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7:57:34"/>
    <d v="2013-12-20T22:44:00"/>
    <x v="4"/>
    <x v="1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4:12:22"/>
    <d v="2014-06-08T23:00:00"/>
    <x v="3"/>
    <x v="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6:07:45"/>
    <d v="2015-05-03T22:01:00"/>
    <x v="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6:44:10"/>
    <d v="2012-10-05T16:44:10"/>
    <x v="5"/>
    <x v="8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7:20:52"/>
    <d v="2015-03-22T16:20:52"/>
    <x v="0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2T23:48:38"/>
    <d v="2010-04-18T00:59:00"/>
    <x v="7"/>
    <x v="7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1:21:24"/>
    <d v="2012-10-29T01:21:24"/>
    <x v="5"/>
    <x v="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8:55:30"/>
    <d v="2012-03-25T17:55:30"/>
    <x v="5"/>
    <x v="7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5:21:47"/>
    <d v="2012-02-14T13:49:00"/>
    <x v="5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19:13:02"/>
    <d v="2012-06-25T10:24:00"/>
    <x v="5"/>
    <x v="0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3:14:00"/>
    <d v="2016-07-13T13:14:00"/>
    <x v="2"/>
    <x v="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6:37:05"/>
    <d v="2013-03-22T05:37:05"/>
    <x v="4"/>
    <x v="2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09:31:34"/>
    <d v="2012-04-27T09:31:34"/>
    <x v="5"/>
    <x v="7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0:12:15"/>
    <d v="2012-01-21T02:13:00"/>
    <x v="6"/>
    <x v="4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5:04:35"/>
    <d v="2014-04-19T15:04:35"/>
    <x v="3"/>
    <x v="7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3:44:52"/>
    <d v="2013-06-30T21:59:00"/>
    <x v="4"/>
    <x v="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4:59:18"/>
    <d v="2012-05-18T21:00:00"/>
    <x v="5"/>
    <x v="6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19:21:58"/>
    <d v="2013-10-06T19:21:58"/>
    <x v="4"/>
    <x v="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7:57:42"/>
    <d v="2014-05-01T17:57:42"/>
    <x v="3"/>
    <x v="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5:33:05"/>
    <d v="2012-01-17T15:33:05"/>
    <x v="6"/>
    <x v="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2:19:16"/>
    <d v="2012-09-22T12:19:16"/>
    <x v="5"/>
    <x v="1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4T23:26:27"/>
    <d v="2016-09-23T23:26:27"/>
    <x v="2"/>
    <x v="1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4:07:43"/>
    <d v="2014-11-10T15:07:43"/>
    <x v="3"/>
    <x v="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8:13:03"/>
    <d v="2013-10-13T21:59:00"/>
    <x v="4"/>
    <x v="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0:11:20"/>
    <d v="2016-12-08T02:00:00"/>
    <x v="2"/>
    <x v="4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0:25:52"/>
    <d v="2014-10-31T22:59:00"/>
    <x v="3"/>
    <x v="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2:56:36"/>
    <d v="2016-09-04T21:59:00"/>
    <x v="2"/>
    <x v="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3:24:15"/>
    <d v="2014-03-10T08:00:00"/>
    <x v="3"/>
    <x v="2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3:09:36"/>
    <d v="2015-07-10T13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3:00:33"/>
    <d v="2015-04-14T13:00:33"/>
    <x v="0"/>
    <x v="7"/>
    <x v="1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1:34:24"/>
    <d v="2015-03-15T20:34:24"/>
    <x v="0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3:51:57"/>
    <d v="2016-04-24T22:59:00"/>
    <x v="2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5:07:33"/>
    <d v="2016-07-31T13:45:00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3:19:55"/>
    <d v="2016-10-24T15:00:00"/>
    <x v="2"/>
    <x v="9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3:58:29"/>
    <d v="2015-02-16T13:58:29"/>
    <x v="0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7T23:05:46"/>
    <d v="2016-12-27T23:05:46"/>
    <x v="2"/>
    <x v="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1:00:17"/>
    <d v="2016-07-23T21:00:17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1:29:16"/>
    <d v="2016-10-25T13:00:00"/>
    <x v="2"/>
    <x v="1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7:57:11"/>
    <d v="2015-11-25T08:57:11"/>
    <x v="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1:53:38"/>
    <d v="2015-04-15T16:59:00"/>
    <x v="0"/>
    <x v="7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3:41:08"/>
    <d v="2015-06-03T18:00:00"/>
    <x v="0"/>
    <x v="5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5:35:13"/>
    <d v="2013-11-22T06:35:13"/>
    <x v="4"/>
    <x v="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7:10:04"/>
    <d v="2016-09-16T17:10:04"/>
    <x v="2"/>
    <x v="1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7:19:08"/>
    <d v="2013-11-11T08:19:08"/>
    <x v="4"/>
    <x v="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0:49:26"/>
    <d v="2012-02-11T20:49:26"/>
    <x v="5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0:33:58"/>
    <d v="2013-10-16T03:59:00"/>
    <x v="4"/>
    <x v="8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2:33:17"/>
    <d v="2013-01-16T12:33:17"/>
    <x v="5"/>
    <x v="4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09:18:38"/>
    <d v="2015-02-28T09:10:00"/>
    <x v="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0:31:46"/>
    <d v="2009-11-30T22:59:00"/>
    <x v="8"/>
    <x v="9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8:39:58"/>
    <d v="2014-01-06T18:39:58"/>
    <x v="4"/>
    <x v="1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4:17:37"/>
    <d v="2013-04-08T13:17:37"/>
    <x v="4"/>
    <x v="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8:32:03"/>
    <d v="2013-08-31T18:32:03"/>
    <x v="4"/>
    <x v="1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7:28:15"/>
    <d v="2013-11-29T08:28:15"/>
    <x v="4"/>
    <x v="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3:48:47"/>
    <d v="2011-03-10T13:48:47"/>
    <x v="6"/>
    <x v="1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2:00:40"/>
    <d v="2012-11-10T23:00:40"/>
    <x v="5"/>
    <x v="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8:00:34"/>
    <d v="2013-05-04T08:00:34"/>
    <x v="4"/>
    <x v="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1:22:11"/>
    <d v="2015-09-21T11:22:11"/>
    <x v="0"/>
    <x v="8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5:55:27"/>
    <d v="2013-02-04T05:55:27"/>
    <x v="4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2:56:00"/>
    <d v="2013-12-19T12:56:00"/>
    <x v="4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2T23:35:24"/>
    <d v="2010-12-22T23:35:24"/>
    <x v="7"/>
    <x v="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3:55:05"/>
    <d v="2012-05-29T13:55:05"/>
    <x v="5"/>
    <x v="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1:42:18"/>
    <d v="2012-10-30T01:42:18"/>
    <x v="5"/>
    <x v="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0:01:26"/>
    <d v="2012-01-14T00:01:26"/>
    <x v="6"/>
    <x v="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4:39:10"/>
    <d v="2011-09-06T14:39:10"/>
    <x v="6"/>
    <x v="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6:27:15"/>
    <d v="2016-03-02T16:27:15"/>
    <x v="2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3:15:46"/>
    <d v="2012-05-11T20:31:00"/>
    <x v="5"/>
    <x v="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6:35:11"/>
    <d v="2016-12-30T16:35:11"/>
    <x v="2"/>
    <x v="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4:53:33"/>
    <d v="2016-09-15T14:53:33"/>
    <x v="2"/>
    <x v="1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17:00:55"/>
    <d v="2012-05-27T17:00:55"/>
    <x v="5"/>
    <x v="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2:04:45"/>
    <d v="2011-09-01T00:00:00"/>
    <x v="6"/>
    <x v="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2:49:03"/>
    <d v="2014-10-05T12:49:03"/>
    <x v="3"/>
    <x v="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0:46:19"/>
    <d v="2013-11-21T11:46:19"/>
    <x v="4"/>
    <x v="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8:45:30"/>
    <d v="2014-08-20T18:45:30"/>
    <x v="3"/>
    <x v="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2:48:03"/>
    <d v="2010-07-31T22:00:00"/>
    <x v="7"/>
    <x v="5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5:32:43"/>
    <d v="2015-04-01T14:32:43"/>
    <x v="0"/>
    <x v="7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7:33:30"/>
    <d v="2016-06-05T17:33:30"/>
    <x v="2"/>
    <x v="5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1:03:49"/>
    <d v="2010-10-24T21:03:49"/>
    <x v="7"/>
    <x v="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4:57:06"/>
    <d v="2015-08-27T22:00:00"/>
    <x v="0"/>
    <x v="1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0:31:48"/>
    <d v="2012-11-28T11:31:48"/>
    <x v="5"/>
    <x v="9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2:11:50"/>
    <d v="2012-01-15T12:11:50"/>
    <x v="6"/>
    <x v="11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0:22:42"/>
    <d v="2011-05-27T20:22:42"/>
    <x v="6"/>
    <x v="6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4:23:22"/>
    <d v="2016-03-30T13:23:22"/>
    <x v="2"/>
    <x v="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3:28:34"/>
    <d v="2010-06-08T13:11:00"/>
    <x v="7"/>
    <x v="6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7:10:22"/>
    <d v="2014-08-30T09:30:00"/>
    <x v="3"/>
    <x v="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3:06:20"/>
    <d v="2012-09-22T20:25:00"/>
    <x v="5"/>
    <x v="1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19:55:37"/>
    <d v="2016-01-02T19:55:37"/>
    <x v="0"/>
    <x v="1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4T23:45:26"/>
    <d v="2011-01-23T23:45:26"/>
    <x v="7"/>
    <x v="4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0T22:33:10"/>
    <d v="2014-03-12T21:33:10"/>
    <x v="3"/>
    <x v="2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1T22:37:03"/>
    <d v="2011-09-10T22:37:03"/>
    <x v="6"/>
    <x v="1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3:14:15"/>
    <d v="2010-07-26T22:59:00"/>
    <x v="7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0:34:00"/>
    <d v="2012-07-22T22:00:00"/>
    <x v="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7:05:19"/>
    <d v="2017-03-03T07:05:19"/>
    <x v="1"/>
    <x v="1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2T18:07:25"/>
    <d v="2014-01-23T18:07:25"/>
    <x v="3"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0:37:27"/>
    <d v="2012-12-10T21:37:27"/>
    <x v="5"/>
    <x v="9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1:20:19"/>
    <d v="2012-05-04T21:20:19"/>
    <x v="5"/>
    <x v="6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2:19:07"/>
    <d v="2012-08-25T12:19:07"/>
    <x v="5"/>
    <x v="3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0:18:34"/>
    <d v="2012-02-29T22:59:00"/>
    <x v="5"/>
    <x v="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14:28:54"/>
    <d v="2010-10-21T23:00:00"/>
    <x v="7"/>
    <x v="8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6:38:50"/>
    <d v="2014-07-13T20:30:00"/>
    <x v="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5:59:21"/>
    <d v="2014-12-01T16:59:21"/>
    <x v="3"/>
    <x v="4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09:24:05"/>
    <d v="2012-12-19T09:24:05"/>
    <x v="5"/>
    <x v="4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0:07:02"/>
    <d v="2013-11-14T11:07:02"/>
    <x v="4"/>
    <x v="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2:06:16"/>
    <d v="2011-12-11T23:06:16"/>
    <x v="6"/>
    <x v="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6:43:13"/>
    <d v="2014-10-01T06:43:13"/>
    <x v="3"/>
    <x v="1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7:02:03"/>
    <d v="2014-11-21T18:02:03"/>
    <x v="3"/>
    <x v="9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6:37:49"/>
    <d v="2013-02-13T16:37:49"/>
    <x v="4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5:08:31"/>
    <d v="2013-11-27T16:08:31"/>
    <x v="4"/>
    <x v="9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8T18:28:50"/>
    <d v="2010-07-08T16:40:00"/>
    <x v="7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3:44:55"/>
    <d v="2012-05-14T13:44:55"/>
    <x v="5"/>
    <x v="6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4:41:53"/>
    <d v="2012-11-17T18:00:00"/>
    <x v="5"/>
    <x v="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09T23:42:49"/>
    <d v="2012-04-08T22:42:49"/>
    <x v="5"/>
    <x v="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5:58:26"/>
    <d v="2010-06-25T15:32:00"/>
    <x v="7"/>
    <x v="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2:38:22"/>
    <d v="2014-03-16T16:00:00"/>
    <x v="3"/>
    <x v="2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7:15:45"/>
    <d v="2013-03-22T16:15:45"/>
    <x v="4"/>
    <x v="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2:03:29"/>
    <d v="2014-05-11T22:03:29"/>
    <x v="3"/>
    <x v="7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1:41:24"/>
    <d v="2014-05-04T00:00:00"/>
    <x v="3"/>
    <x v="6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2:00:29"/>
    <d v="2016-01-29T02:00:29"/>
    <x v="0"/>
    <x v="1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5T18:34:49"/>
    <d v="2012-01-18T14:00:00"/>
    <x v="6"/>
    <x v="1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3:09:17"/>
    <d v="2013-11-03T14:09:17"/>
    <x v="4"/>
    <x v="9"/>
    <x v="1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5:30:48"/>
    <d v="2012-09-02T05:30:48"/>
    <x v="5"/>
    <x v="1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2:18:58"/>
    <d v="2013-06-30T13:58:00"/>
    <x v="4"/>
    <x v="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8:12:06"/>
    <d v="2015-08-10T18:12:06"/>
    <x v="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0:19:05"/>
    <d v="2017-02-09T20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4:14:20"/>
    <d v="2016-02-18T14:14:20"/>
    <x v="2"/>
    <x v="1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0:01:45"/>
    <d v="2016-11-29T11:01:45"/>
    <x v="2"/>
    <x v="9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8:00:50"/>
    <d v="2016-04-18T08:00:00"/>
    <x v="2"/>
    <x v="7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4:57:06"/>
    <d v="2017-02-18T17:59:00"/>
    <x v="2"/>
    <x v="11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2:00:48"/>
    <d v="2016-09-09T12:00:48"/>
    <x v="2"/>
    <x v="1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2:45:06"/>
    <d v="2016-06-30T12:45:06"/>
    <x v="2"/>
    <x v="5"/>
    <x v="0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3:52:44"/>
    <d v="2016-03-12T13:52:44"/>
    <x v="2"/>
    <x v="2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19:02:56"/>
    <d v="2016-02-20T19:02:56"/>
    <x v="0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2:01:01"/>
    <d v="2016-01-17T12:01:01"/>
    <x v="0"/>
    <x v="1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09:41:12"/>
    <d v="2016-06-04T09:41:12"/>
    <x v="2"/>
    <x v="6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8:43:32"/>
    <d v="2016-11-18T09:43:32"/>
    <x v="2"/>
    <x v="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1:56:39"/>
    <d v="2015-01-24T21:56:39"/>
    <x v="3"/>
    <x v="1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4:00:39"/>
    <d v="2015-08-20T14:00:39"/>
    <x v="0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1:05:00"/>
    <d v="2016-09-13T01:05:00"/>
    <x v="2"/>
    <x v="10"/>
    <x v="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5:55:59"/>
    <d v="2015-04-26T14:55:59"/>
    <x v="0"/>
    <x v="2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7:15:33"/>
    <d v="2016-11-17T08:15:33"/>
    <x v="2"/>
    <x v="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3:16:03"/>
    <d v="2015-04-09T22:59:00"/>
    <x v="0"/>
    <x v="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2:11:05"/>
    <d v="2015-01-18T22:11:05"/>
    <x v="3"/>
    <x v="1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09:02:35"/>
    <d v="2017-03-14T08:02:35"/>
    <x v="1"/>
    <x v="1"/>
    <x v="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0:38:55"/>
    <d v="2017-02-20T13:00:00"/>
    <x v="1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1:05:53"/>
    <d v="2016-02-11T11:05:53"/>
    <x v="2"/>
    <x v="1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09:15:19"/>
    <d v="2016-10-17T09:15:19"/>
    <x v="2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09:05:19"/>
    <d v="2015-09-01T09:05:19"/>
    <x v="0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8:24:06"/>
    <d v="2016-10-25T21:59:00"/>
    <x v="2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09:15:32"/>
    <d v="2016-10-06T09:15:32"/>
    <x v="2"/>
    <x v="8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0:06:14"/>
    <d v="2016-04-21T23:06:14"/>
    <x v="2"/>
    <x v="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4:20:34"/>
    <d v="2014-08-15T14:20:34"/>
    <x v="3"/>
    <x v="3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1:16:47"/>
    <d v="2017-02-09T01:16:47"/>
    <x v="1"/>
    <x v="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6T23:17:33"/>
    <d v="2017-01-22T22:59:00"/>
    <x v="2"/>
    <x v="1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1:01:00"/>
    <d v="2015-06-01T11:01:00"/>
    <x v="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4:46:38"/>
    <d v="2014-09-04T00:59:00"/>
    <x v="3"/>
    <x v="1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8:21:33"/>
    <d v="2015-11-08T19:21:33"/>
    <x v="0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1:59:16"/>
    <d v="2016-03-25T10:59:16"/>
    <x v="2"/>
    <x v="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0:43:05"/>
    <d v="2016-06-28T10:43:05"/>
    <x v="2"/>
    <x v="6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19:24:57"/>
    <d v="2015-08-13T19:24:57"/>
    <x v="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6:36:37"/>
    <d v="2016-02-21T16:36:37"/>
    <x v="2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1:25:01"/>
    <d v="2016-02-25T01:25:01"/>
    <x v="2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4:00:28"/>
    <d v="2016-06-20T12:59:00"/>
    <x v="2"/>
    <x v="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5:42:02"/>
    <d v="2014-11-30T16:42:02"/>
    <x v="3"/>
    <x v="9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6:43:42"/>
    <d v="2014-08-09T16:43:42"/>
    <x v="3"/>
    <x v="3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2:04:46"/>
    <d v="2016-10-02T12:04:46"/>
    <x v="2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0:01:25"/>
    <d v="2016-08-23T14:54:00"/>
    <x v="2"/>
    <x v="3"/>
    <x v="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0:46:48"/>
    <d v="2015-03-27T19:46:48"/>
    <x v="0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7:13:30"/>
    <d v="2015-12-31T17:00:00"/>
    <x v="0"/>
    <x v="1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2:25:00"/>
    <d v="2016-01-09T18:00:00"/>
    <x v="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1:04:10"/>
    <d v="2014-06-23T01:04:10"/>
    <x v="3"/>
    <x v="5"/>
    <x v="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2:33:45"/>
    <d v="2016-10-01T02:33:45"/>
    <x v="2"/>
    <x v="8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6:24:55"/>
    <d v="2016-09-28T16:24:55"/>
    <x v="2"/>
    <x v="1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2:49:24"/>
    <d v="2014-09-03T12:49:24"/>
    <x v="3"/>
    <x v="10"/>
    <x v="1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2:09:48"/>
    <d v="2016-07-12T12:51:00"/>
    <x v="2"/>
    <x v="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6:11:59"/>
    <d v="2016-05-07T15:11:59"/>
    <x v="2"/>
    <x v="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7:09:28"/>
    <d v="2016-11-11T23:00:00"/>
    <x v="2"/>
    <x v="9"/>
    <x v="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0:18:50"/>
    <d v="2014-11-30T16:59:00"/>
    <x v="3"/>
    <x v="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6:34:40"/>
    <d v="2014-11-29T10:00:00"/>
    <x v="3"/>
    <x v="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4:47:40"/>
    <d v="2014-07-27T09:27:00"/>
    <x v="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0:28:17"/>
    <d v="2014-11-27T21:28:17"/>
    <x v="3"/>
    <x v="9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2:03:21"/>
    <d v="2015-11-18T23:03:21"/>
    <x v="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1:11:30"/>
    <d v="2014-11-13T02:02:00"/>
    <x v="3"/>
    <x v="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19:26:00"/>
    <d v="2017-03-14T18:26:00"/>
    <x v="1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1:16:53"/>
    <d v="2017-01-30T11:16:53"/>
    <x v="2"/>
    <x v="1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0:25:14"/>
    <d v="2015-12-16T23:59:00"/>
    <x v="0"/>
    <x v="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1:01:01"/>
    <d v="2017-03-16T10:01:01"/>
    <x v="1"/>
    <x v="2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1:00:27"/>
    <d v="2016-02-18T11:00:27"/>
    <x v="2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8:59:43"/>
    <d v="2015-10-30T08:59:43"/>
    <x v="0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8:57:52"/>
    <d v="2014-12-12T01:11:00"/>
    <x v="3"/>
    <x v="1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8:00:23"/>
    <d v="2016-12-14T09:00:23"/>
    <x v="2"/>
    <x v="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3:25:15"/>
    <d v="2016-12-28T13:25:15"/>
    <x v="2"/>
    <x v="4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8:30:46"/>
    <d v="2016-06-19T08:30:46"/>
    <x v="2"/>
    <x v="5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3:54:22"/>
    <d v="2016-09-04T20:59:00"/>
    <x v="2"/>
    <x v="3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5:33:15"/>
    <d v="2014-12-18T15:33:15"/>
    <x v="3"/>
    <x v="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4:34:12"/>
    <d v="2017-01-24T04:34:12"/>
    <x v="2"/>
    <x v="1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4:00:56"/>
    <d v="2015-12-29T14:00:00"/>
    <x v="0"/>
    <x v="11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8:03:35"/>
    <d v="2014-12-31T18:03:35"/>
    <x v="3"/>
    <x v="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5:04:55"/>
    <d v="2015-11-25T16:04:55"/>
    <x v="0"/>
    <x v="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0:34:16"/>
    <d v="2016-04-06T19:34:16"/>
    <x v="2"/>
    <x v="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0:12:15"/>
    <d v="2015-11-21T11:12:15"/>
    <x v="0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5:48:53"/>
    <d v="2016-07-14T05:48:53"/>
    <x v="2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7:22:29"/>
    <d v="2015-02-04T17:22:29"/>
    <x v="0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19:40:09"/>
    <d v="2015-06-01T18:47:00"/>
    <x v="0"/>
    <x v="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0:02:51"/>
    <d v="2015-10-16T22:00:00"/>
    <x v="0"/>
    <x v="8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09:31:17"/>
    <d v="2015-05-17T09:31:17"/>
    <x v="0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6:04:21"/>
    <d v="2015-06-20T16:04:21"/>
    <x v="0"/>
    <x v="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7:56:03"/>
    <d v="2016-01-31T07:56:03"/>
    <x v="2"/>
    <x v="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4:00:37"/>
    <d v="2015-03-16T13:00:37"/>
    <x v="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3:46:56"/>
    <d v="2016-03-31T02:46:56"/>
    <x v="2"/>
    <x v="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8:49:07"/>
    <d v="2014-10-22T18:49:07"/>
    <x v="3"/>
    <x v="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09:03:25"/>
    <d v="2017-03-06T14:00:00"/>
    <x v="1"/>
    <x v="1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1:05:07"/>
    <d v="2015-04-04T15:59:00"/>
    <x v="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5:35:49"/>
    <d v="2016-09-12T05:35:49"/>
    <x v="2"/>
    <x v="1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2:20:10"/>
    <d v="2015-12-16T12:20:10"/>
    <x v="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0:00:25"/>
    <d v="2016-06-23T10:00:25"/>
    <x v="2"/>
    <x v="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1:34:40"/>
    <d v="2016-12-12T11:34:40"/>
    <x v="2"/>
    <x v="4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2:00:04"/>
    <d v="2016-08-04T21:59:00"/>
    <x v="2"/>
    <x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09:23:40"/>
    <d v="2015-02-11T09:23:40"/>
    <x v="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4:46:30"/>
    <d v="2013-01-07T02:00:00"/>
    <x v="5"/>
    <x v="1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3:44:22"/>
    <d v="2015-05-17T23:00:00"/>
    <x v="0"/>
    <x v="6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7T23:33:43"/>
    <d v="2016-03-18T22:33:43"/>
    <x v="2"/>
    <x v="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0:37:26"/>
    <d v="2016-12-13T01:59:00"/>
    <x v="2"/>
    <x v="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1:00:09"/>
    <d v="2016-08-27T11:00:09"/>
    <x v="2"/>
    <x v="3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0T19:26:32"/>
    <d v="2014-07-30T19:26:32"/>
    <x v="3"/>
    <x v="3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0:42:28"/>
    <d v="2014-09-12T04:00:00"/>
    <x v="3"/>
    <x v="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0:04:15"/>
    <d v="2015-05-20T00:04:15"/>
    <x v="0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6:13:21"/>
    <d v="2015-03-05T14:27:00"/>
    <x v="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4:59:10"/>
    <d v="2014-08-23T14:59:10"/>
    <x v="3"/>
    <x v="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14:26:00"/>
    <d v="2015-12-26T14:26:00"/>
    <x v="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3:38:35"/>
    <d v="2014-11-05T14:38:35"/>
    <x v="3"/>
    <x v="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19:16:29"/>
    <d v="2016-09-24T19:16:29"/>
    <x v="2"/>
    <x v="10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04:20:45"/>
    <d v="2016-02-12T04:20:45"/>
    <x v="2"/>
    <x v="1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3:07:57"/>
    <d v="2015-09-14T13:07:57"/>
    <x v="0"/>
    <x v="1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29T18:20:25"/>
    <d v="2014-08-26T18:20:25"/>
    <x v="3"/>
    <x v="3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3:08:15"/>
    <d v="2016-06-06T14:09:00"/>
    <x v="2"/>
    <x v="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2:08:52"/>
    <d v="2017-03-05T22:08:52"/>
    <x v="1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14:26:39"/>
    <d v="2014-08-10T16:00:00"/>
    <x v="3"/>
    <x v="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17:49:05"/>
    <d v="2016-03-07T17:49:05"/>
    <x v="2"/>
    <x v="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1:16:17"/>
    <d v="2015-04-24T10:16:17"/>
    <x v="0"/>
    <x v="2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14:54:43"/>
    <d v="2016-12-04T15:54:43"/>
    <x v="2"/>
    <x v="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15:37:23"/>
    <d v="2015-03-25T18:00:00"/>
    <x v="0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2:57:36"/>
    <d v="2015-03-13T11:57:36"/>
    <x v="0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5:54:53"/>
    <d v="2015-04-15T15:54:53"/>
    <x v="0"/>
    <x v="7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0:38:28"/>
    <d v="2016-05-01T19:00:00"/>
    <x v="2"/>
    <x v="7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3:22:21"/>
    <d v="2016-07-12T13:22:21"/>
    <x v="2"/>
    <x v="3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7-31T18:44:22"/>
    <d v="2016-08-30T18:44:22"/>
    <x v="2"/>
    <x v="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2T23:28:23"/>
    <d v="2013-07-06T23:28:23"/>
    <x v="4"/>
    <x v="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3:08:42"/>
    <d v="2014-02-19T03:08:42"/>
    <x v="3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7:06:22"/>
    <d v="2013-08-04T17:06:22"/>
    <x v="4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4:32:11"/>
    <d v="2013-12-21T14:32:11"/>
    <x v="4"/>
    <x v="4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2:54:24"/>
    <d v="2016-04-10T01:54:24"/>
    <x v="2"/>
    <x v="7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4T23:30:59"/>
    <d v="2013-11-26T00:30:59"/>
    <x v="4"/>
    <x v="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8:17:02"/>
    <d v="2012-09-30T18:17:02"/>
    <x v="5"/>
    <x v="8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2:04:53"/>
    <d v="2015-11-17T13:04:53"/>
    <x v="0"/>
    <x v="9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3:58:17"/>
    <d v="2014-02-05T13:58:17"/>
    <x v="3"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7:09:01"/>
    <d v="2011-10-16T17:09:01"/>
    <x v="6"/>
    <x v="8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2:09:05"/>
    <d v="2014-01-03T22:09:05"/>
    <x v="4"/>
    <x v="1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5:41:56"/>
    <d v="2012-05-06T15:41:56"/>
    <x v="5"/>
    <x v="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3:04:10"/>
    <d v="2014-09-11T03:04:10"/>
    <x v="3"/>
    <x v="3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2:00:11"/>
    <d v="2016-01-13T22:00:11"/>
    <x v="0"/>
    <x v="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2:42:01"/>
    <d v="2011-07-21T22:42:01"/>
    <x v="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7:35:36"/>
    <d v="2016-05-14T07:35:36"/>
    <x v="2"/>
    <x v="6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1:18:53"/>
    <d v="2014-05-10T21:18:53"/>
    <x v="3"/>
    <x v="6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6:14:52"/>
    <d v="2015-01-28T16:14:52"/>
    <x v="3"/>
    <x v="1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5:44:48"/>
    <d v="2012-08-10T15:44:48"/>
    <x v="5"/>
    <x v="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09:49:43"/>
    <d v="2014-08-02T09:49:43"/>
    <x v="3"/>
    <x v="0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15:53:24"/>
    <d v="2014-08-08T15:53:24"/>
    <x v="3"/>
    <x v="3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0:06:15"/>
    <d v="2016-03-14T09:06:15"/>
    <x v="2"/>
    <x v="2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4:48:11"/>
    <d v="2014-08-24T14:48:11"/>
    <x v="3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1:08:07"/>
    <d v="2014-06-15T11:08:07"/>
    <x v="3"/>
    <x v="5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3:11:07"/>
    <d v="2014-04-24T13:11:07"/>
    <x v="3"/>
    <x v="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2:32:55"/>
    <d v="2015-06-25T22:32:55"/>
    <x v="0"/>
    <x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2:27:33"/>
    <d v="2015-05-28T22:27:33"/>
    <x v="0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3:41:12"/>
    <d v="2016-04-10T12:41:12"/>
    <x v="2"/>
    <x v="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8:37:18"/>
    <d v="2013-01-05T18:37:18"/>
    <x v="5"/>
    <x v="1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7:22:17"/>
    <d v="2016-02-11T17:22:17"/>
    <x v="2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1:07:13"/>
    <d v="2011-10-09T11:07:13"/>
    <x v="6"/>
    <x v="8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6:53:40"/>
    <d v="2013-08-30T06:53:40"/>
    <x v="4"/>
    <x v="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6:25:54"/>
    <d v="2014-10-03T21:30:00"/>
    <x v="3"/>
    <x v="8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3:01:17"/>
    <d v="2014-03-02T13:01:17"/>
    <x v="3"/>
    <x v="1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2:18:15"/>
    <d v="2014-04-13T12:18:15"/>
    <x v="3"/>
    <x v="7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4:04:28"/>
    <d v="2015-05-13T14:04:28"/>
    <x v="0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0:39:31"/>
    <d v="2016-02-13T20:39:31"/>
    <x v="2"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2:32:18"/>
    <d v="2016-07-14T12:12:00"/>
    <x v="2"/>
    <x v="0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19:05:25"/>
    <d v="2013-12-08T23:59:00"/>
    <x v="4"/>
    <x v="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8T23:19:50"/>
    <d v="2016-06-17T23:19:50"/>
    <x v="2"/>
    <x v="6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3:50:21"/>
    <d v="2014-06-11T03:50:21"/>
    <x v="3"/>
    <x v="5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1:15:27"/>
    <d v="2014-03-23T20:15:27"/>
    <x v="3"/>
    <x v="2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1:46:15"/>
    <d v="2012-04-04T10:46:15"/>
    <x v="5"/>
    <x v="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14:40:24"/>
    <d v="2014-07-23T14:40:24"/>
    <x v="3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09:17:15"/>
    <d v="2012-04-13T08:17:15"/>
    <x v="5"/>
    <x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2:03:10"/>
    <d v="2016-11-18T13:03:10"/>
    <x v="2"/>
    <x v="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6:23:42"/>
    <d v="2012-12-07T16:23:42"/>
    <x v="5"/>
    <x v="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2:53:10"/>
    <d v="2016-01-07T22:53:10"/>
    <x v="0"/>
    <x v="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2:13:31"/>
    <d v="2015-01-19T02:30:00"/>
    <x v="3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7:27:00"/>
    <d v="2014-08-14T17:27:00"/>
    <x v="3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2:18:07"/>
    <d v="2013-10-09T02:18:07"/>
    <x v="4"/>
    <x v="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0:41:35"/>
    <d v="2016-03-30T09:41:35"/>
    <x v="2"/>
    <x v="2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4:20:08"/>
    <d v="2012-06-09T14:20:08"/>
    <x v="5"/>
    <x v="6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8:21:53"/>
    <d v="2015-12-25T08:21:53"/>
    <x v="0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1:59:39"/>
    <d v="2014-04-04T20:59:39"/>
    <x v="3"/>
    <x v="7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3:01:04"/>
    <d v="2014-04-06T13:01:04"/>
    <x v="3"/>
    <x v="7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14:56:40"/>
    <d v="2011-10-28T14:56:40"/>
    <x v="6"/>
    <x v="8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6:25:16"/>
    <d v="2016-03-13T15:25:16"/>
    <x v="2"/>
    <x v="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0:53:45"/>
    <d v="2013-05-30T10:53:45"/>
    <x v="4"/>
    <x v="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6:34:08"/>
    <d v="2014-04-19T06:34:08"/>
    <x v="3"/>
    <x v="7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0:00:51"/>
    <d v="2015-04-30T10:00:51"/>
    <x v="0"/>
    <x v="7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08:58:50"/>
    <d v="2015-09-25T08:58:50"/>
    <x v="0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1:51:34"/>
    <d v="2016-07-14T01:51:34"/>
    <x v="2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4:30:00"/>
    <d v="2014-11-14T15:30:00"/>
    <x v="3"/>
    <x v="9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09:35:17"/>
    <d v="2014-08-07T09:35:17"/>
    <x v="3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0:21:33"/>
    <d v="2016-06-05T00:21:33"/>
    <x v="2"/>
    <x v="5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7:55:00"/>
    <d v="2014-11-25T18:55:00"/>
    <x v="3"/>
    <x v="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15:47:48"/>
    <d v="2015-12-24T15:47:48"/>
    <x v="0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0:46:11"/>
    <d v="2016-12-31T20:46:11"/>
    <x v="2"/>
    <x v="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3:46:21"/>
    <d v="2014-07-31T03:46:21"/>
    <x v="3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0:50:28"/>
    <d v="2014-11-28T22:33:00"/>
    <x v="3"/>
    <x v="4"/>
    <x v="1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7:44:54"/>
    <d v="2016-08-06T17:44:54"/>
    <x v="2"/>
    <x v="3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0:07:09"/>
    <d v="2015-12-19T10:07:09"/>
    <x v="0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3:40:21"/>
    <d v="2016-04-23T13:40:21"/>
    <x v="2"/>
    <x v="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5:45:31"/>
    <d v="2017-01-21T15:45:31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2:20:26"/>
    <d v="2015-01-01T02:20:26"/>
    <x v="3"/>
    <x v="1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05:05:21"/>
    <d v="2015-08-06T05:05:21"/>
    <x v="0"/>
    <x v="3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0:47:30"/>
    <d v="2015-07-09T10:47:30"/>
    <x v="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7T18:08:47"/>
    <d v="2015-02-16T18:08:47"/>
    <x v="0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2:38:46"/>
    <d v="2015-12-16T22:38:46"/>
    <x v="0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29T22:22:00"/>
    <d v="2015-04-28T22:22:00"/>
    <x v="0"/>
    <x v="7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1:56:32"/>
    <d v="2014-10-02T11:56:32"/>
    <x v="3"/>
    <x v="1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6:52:53"/>
    <d v="2014-05-02T16:52:53"/>
    <x v="3"/>
    <x v="7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17:19:43"/>
    <d v="2014-10-19T17:19:43"/>
    <x v="3"/>
    <x v="1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2:06:21"/>
    <d v="2016-11-30T23:06:21"/>
    <x v="2"/>
    <x v="9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1:02:46"/>
    <d v="2016-06-16T11:02:46"/>
    <x v="2"/>
    <x v="5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6:54:35"/>
    <d v="2016-01-08T16:54:35"/>
    <x v="0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7T20:27:43"/>
    <d v="2015-09-06T20:27:43"/>
    <x v="0"/>
    <x v="10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1:01:52"/>
    <d v="2015-05-15T11:01:52"/>
    <x v="0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1:08:25"/>
    <d v="2015-06-18T11:08:25"/>
    <x v="0"/>
    <x v="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0:36:46"/>
    <d v="2015-09-05T20:36:46"/>
    <x v="0"/>
    <x v="1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2:20:08"/>
    <d v="2014-08-14T12:20:08"/>
    <x v="3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4T19:42:42"/>
    <d v="2015-02-23T19:42:42"/>
    <x v="0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09:04:40"/>
    <d v="2014-12-05T10:04:40"/>
    <x v="3"/>
    <x v="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0:12:08"/>
    <d v="2014-12-08T20:12:08"/>
    <x v="3"/>
    <x v="4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1:26:05"/>
    <d v="2015-06-30T09:45:00"/>
    <x v="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1:43:06"/>
    <d v="2015-03-27T20:43:06"/>
    <x v="0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09:06:29"/>
    <d v="2015-05-19T09:06:29"/>
    <x v="0"/>
    <x v="6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0:24:24"/>
    <d v="2014-09-25T10:24:24"/>
    <x v="3"/>
    <x v="1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1:22:00"/>
    <d v="2014-08-09T11:22:00"/>
    <x v="3"/>
    <x v="3"/>
    <x v="1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1:23:02"/>
    <d v="2016-06-18T11:23:02"/>
    <x v="2"/>
    <x v="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1T23:08:50"/>
    <d v="2014-07-05T23:08:50"/>
    <x v="3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5:39:02"/>
    <d v="2015-06-25T22:00:00"/>
    <x v="0"/>
    <x v="5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1:38:15"/>
    <d v="2014-09-12T11:38:15"/>
    <x v="3"/>
    <x v="1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19:17:45"/>
    <d v="2016-09-21T19:17:45"/>
    <x v="2"/>
    <x v="1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2:29:23"/>
    <d v="2015-02-22T02:29:23"/>
    <x v="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5:26:11"/>
    <d v="2015-05-30T15:26:11"/>
    <x v="0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3:18:47"/>
    <d v="2014-11-13T14:18:47"/>
    <x v="3"/>
    <x v="9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0:22:32"/>
    <d v="2014-08-20T10:22:32"/>
    <x v="3"/>
    <x v="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2:27:37"/>
    <d v="2015-08-02T22:27:37"/>
    <x v="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4:12:07"/>
    <d v="2016-05-08T14:12:07"/>
    <x v="2"/>
    <x v="6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1:28:59"/>
    <d v="2015-07-15T11:28:59"/>
    <x v="0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8:28:18"/>
    <d v="2017-03-06T07:00:00"/>
    <x v="1"/>
    <x v="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09:51:36"/>
    <d v="2014-10-15T09:51:36"/>
    <x v="3"/>
    <x v="8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5:44:12"/>
    <d v="2014-08-16T15:44:12"/>
    <x v="3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1:17:07"/>
    <d v="2015-10-28T11:17:07"/>
    <x v="0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3:21:54"/>
    <d v="2014-06-28T13:21:54"/>
    <x v="3"/>
    <x v="5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2:08:41"/>
    <d v="2015-03-01T02:08:41"/>
    <x v="0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3:51:28"/>
    <d v="2017-01-12T10:42:00"/>
    <x v="2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4:40:23"/>
    <d v="2016-11-01T21:59:00"/>
    <x v="2"/>
    <x v="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8:23:31"/>
    <d v="2017-02-06T08:23:31"/>
    <x v="1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4:45:49"/>
    <d v="2015-06-07T22:00:00"/>
    <x v="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4:43:15"/>
    <d v="2015-06-01T16:42:00"/>
    <x v="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5:28:43"/>
    <d v="2015-05-17T12:00:00"/>
    <x v="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0:49:00"/>
    <d v="2016-12-28T10:49:00"/>
    <x v="2"/>
    <x v="1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7:29:55"/>
    <d v="2016-06-29T17:29:55"/>
    <x v="2"/>
    <x v="0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09:58:45"/>
    <d v="2014-08-31T09:58:45"/>
    <x v="3"/>
    <x v="1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8:29:20"/>
    <d v="2016-03-20T07:29:20"/>
    <x v="2"/>
    <x v="2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6:09:38"/>
    <d v="2017-02-11T06:09:38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2:37:33"/>
    <d v="2016-04-09T11:37:33"/>
    <x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5:42:59"/>
    <d v="2015-04-08T05:42:59"/>
    <x v="0"/>
    <x v="7"/>
    <x v="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2:20:53"/>
    <d v="2015-12-20T03:00:00"/>
    <x v="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3:38:59"/>
    <d v="2015-12-18T13:38:59"/>
    <x v="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09:57:14"/>
    <d v="2016-06-12T23:59:00"/>
    <x v="2"/>
    <x v="5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8:51:26"/>
    <d v="2015-12-30T21:00:00"/>
    <x v="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2:30:00"/>
    <d v="2015-07-08T12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5:27:36"/>
    <d v="2015-04-16T05:27:36"/>
    <x v="0"/>
    <x v="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8:34:06"/>
    <d v="2016-07-15T08:34:06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0:55:54"/>
    <d v="2015-06-27T00:55:54"/>
    <x v="0"/>
    <x v="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8:45:27"/>
    <d v="2015-05-31T08:45:27"/>
    <x v="0"/>
    <x v="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1:57:13"/>
    <d v="2015-12-03T23:00:00"/>
    <x v="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6:09:11"/>
    <d v="2015-06-13T06:09:11"/>
    <x v="0"/>
    <x v="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2:37:33"/>
    <d v="2017-03-11T07:29:00"/>
    <x v="1"/>
    <x v="2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4:19:33"/>
    <d v="2016-03-31T04:00:00"/>
    <x v="2"/>
    <x v="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1:01:04"/>
    <d v="2016-03-24T10:01:04"/>
    <x v="2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4:18:25"/>
    <d v="2017-02-25T14:18:25"/>
    <x v="1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6:36:12"/>
    <d v="2015-05-31T15:00:00"/>
    <x v="0"/>
    <x v="5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4:47:41"/>
    <d v="2016-06-09T14:47:41"/>
    <x v="2"/>
    <x v="5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6:48:15"/>
    <d v="2015-11-26T19:00:00"/>
    <x v="0"/>
    <x v="4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2:08:20"/>
    <d v="2017-01-31T12:08:20"/>
    <x v="2"/>
    <x v="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4:10:05"/>
    <d v="2015-06-09T14:10:05"/>
    <x v="0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6:09:16"/>
    <d v="2014-05-30T16:09:16"/>
    <x v="3"/>
    <x v="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8:47:37"/>
    <d v="2015-10-02T17:03:00"/>
    <x v="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3:25:40"/>
    <d v="2016-07-14T13:25:40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09:53:20"/>
    <d v="2015-10-31T21:00:00"/>
    <x v="0"/>
    <x v="9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5:05:13"/>
    <d v="2016-10-20T05:05:13"/>
    <x v="2"/>
    <x v="8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09:05:12"/>
    <d v="2015-08-25T09:05:12"/>
    <x v="0"/>
    <x v="3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5:24:48"/>
    <d v="2016-12-03T18:00:00"/>
    <x v="2"/>
    <x v="4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1:17:27"/>
    <d v="2016-03-31T22:00:00"/>
    <x v="2"/>
    <x v="7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2:15:09"/>
    <d v="2016-11-09T23:15:09"/>
    <x v="2"/>
    <x v="9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7:11:42"/>
    <d v="2014-06-06T07:11:42"/>
    <x v="3"/>
    <x v="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5:44:38"/>
    <d v="2013-10-22T15:44:38"/>
    <x v="4"/>
    <x v="1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4:59:41"/>
    <d v="2014-04-20T19:00:00"/>
    <x v="3"/>
    <x v="7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16:03:36"/>
    <d v="2014-08-07T01:00:00"/>
    <x v="3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1:30:08"/>
    <d v="2011-09-28T11:30:08"/>
    <x v="6"/>
    <x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5:02:07"/>
    <d v="2012-04-16T10:00:00"/>
    <x v="5"/>
    <x v="7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17:20:30"/>
    <d v="2011-02-24T17:20:30"/>
    <x v="6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16:36:08"/>
    <d v="2015-08-27T19:00:00"/>
    <x v="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4:21:10"/>
    <d v="2013-10-06T14:21:10"/>
    <x v="4"/>
    <x v="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6:46:14"/>
    <d v="2012-02-21T16:46:14"/>
    <x v="5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2:55:42"/>
    <d v="2015-02-02T12:55:42"/>
    <x v="0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1:14:59"/>
    <d v="2013-12-14T21:14:59"/>
    <x v="4"/>
    <x v="4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0:19:24"/>
    <d v="2012-07-28T10:00:00"/>
    <x v="5"/>
    <x v="3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0:47:45"/>
    <d v="2012-08-24T00:47:45"/>
    <x v="5"/>
    <x v="1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8:38:56"/>
    <d v="2011-08-06T08:38:56"/>
    <x v="6"/>
    <x v="3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17:06:07"/>
    <d v="2012-01-05T17:06:07"/>
    <x v="6"/>
    <x v="1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8:57:37"/>
    <d v="2013-07-12T15:51:00"/>
    <x v="4"/>
    <x v="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4:06:20"/>
    <d v="2014-11-02T23:59:00"/>
    <x v="3"/>
    <x v="9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1:58:22"/>
    <d v="2011-09-11T07:18:00"/>
    <x v="6"/>
    <x v="1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5:06:11"/>
    <d v="2011-07-08T15:00:00"/>
    <x v="6"/>
    <x v="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3:48:43"/>
    <d v="2013-04-22T15:00:00"/>
    <x v="4"/>
    <x v="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8:23:54"/>
    <d v="2014-06-14T08:23:54"/>
    <x v="3"/>
    <x v="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19:02:29"/>
    <d v="2011-12-05T20:02:29"/>
    <x v="6"/>
    <x v="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1:00:55"/>
    <d v="2013-05-06T01:00:55"/>
    <x v="4"/>
    <x v="6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09:45:53"/>
    <d v="2014-06-13T00:59:00"/>
    <x v="3"/>
    <x v="5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1:46:51"/>
    <d v="2012-07-07T11:46:51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09:25:31"/>
    <d v="2014-09-06T09:25:31"/>
    <x v="3"/>
    <x v="3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3:32:47"/>
    <d v="2011-09-25T13:32:47"/>
    <x v="6"/>
    <x v="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7:42:49"/>
    <d v="2013-10-24T17:42:49"/>
    <x v="4"/>
    <x v="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2:48:27"/>
    <d v="2014-09-03T12:48:27"/>
    <x v="3"/>
    <x v="1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8:54:46"/>
    <d v="2010-12-31T22:59:00"/>
    <x v="7"/>
    <x v="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4:17:32"/>
    <d v="2013-12-01T15:17:32"/>
    <x v="4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6:03:51"/>
    <d v="2012-02-12T16:03:51"/>
    <x v="5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0:03:10"/>
    <d v="2011-04-02T19:03:10"/>
    <x v="6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8:40:12"/>
    <d v="2013-08-31T08:40:12"/>
    <x v="4"/>
    <x v="1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7:17:44"/>
    <d v="2014-06-08T21:59:00"/>
    <x v="3"/>
    <x v="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4:13:40"/>
    <d v="2014-02-26T14:13:40"/>
    <x v="3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2:13:47"/>
    <d v="2014-01-29T02:13:47"/>
    <x v="4"/>
    <x v="11"/>
    <x v="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2:18:12"/>
    <d v="2014-02-16T12:18:12"/>
    <x v="3"/>
    <x v="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0:01:10"/>
    <d v="2014-03-28T19:00:00"/>
    <x v="3"/>
    <x v="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09:54:43"/>
    <d v="2013-10-29T09:54:43"/>
    <x v="4"/>
    <x v="8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09:43:35"/>
    <d v="2010-11-30T09:43:35"/>
    <x v="7"/>
    <x v="9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5:02:25"/>
    <d v="2014-01-11T15:02:25"/>
    <x v="4"/>
    <x v="1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8:02:38"/>
    <d v="2013-07-24T08:02:38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4:17:27"/>
    <d v="2013-09-20T14:17:27"/>
    <x v="4"/>
    <x v="1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3:45:12"/>
    <d v="2016-04-15T18:00:00"/>
    <x v="2"/>
    <x v="7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4:34:02"/>
    <d v="2012-03-25T13:34:02"/>
    <x v="5"/>
    <x v="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0:24:19"/>
    <d v="2013-11-13T11:24:19"/>
    <x v="4"/>
    <x v="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1:52:59"/>
    <d v="2010-06-14T22:00:00"/>
    <x v="7"/>
    <x v="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1:31:31"/>
    <d v="2014-08-31T11:31:31"/>
    <x v="3"/>
    <x v="1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0:33:45"/>
    <d v="2012-08-30T10:33:45"/>
    <x v="5"/>
    <x v="3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4:49:47"/>
    <d v="2013-08-07T14:49:47"/>
    <x v="4"/>
    <x v="3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0:54:07"/>
    <d v="2009-08-31T22:00:00"/>
    <x v="8"/>
    <x v="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7:29:07"/>
    <d v="2012-09-04T07:29:07"/>
    <x v="5"/>
    <x v="3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7:19:26"/>
    <d v="2014-06-24T20:00:00"/>
    <x v="3"/>
    <x v="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0:22:50"/>
    <d v="2014-03-23T19:22:50"/>
    <x v="3"/>
    <x v="2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2:10:54"/>
    <d v="2011-03-01T12:10:54"/>
    <x v="7"/>
    <x v="11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1:50:36"/>
    <d v="2013-07-28T11:50:36"/>
    <x v="4"/>
    <x v="3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5:24:15"/>
    <d v="2013-12-08T22:59:00"/>
    <x v="4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1:13:09"/>
    <d v="2013-03-10T22:00:00"/>
    <x v="4"/>
    <x v="2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7T23:38:02"/>
    <d v="2016-12-31T10:59:00"/>
    <x v="2"/>
    <x v="1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7:59:35"/>
    <d v="2015-06-20T07:59:35"/>
    <x v="0"/>
    <x v="0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3:13:47"/>
    <d v="2015-02-17T08:00:00"/>
    <x v="0"/>
    <x v="2"/>
    <x v="1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8:54:16"/>
    <d v="2015-06-12T08:54:16"/>
    <x v="0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1:42:43"/>
    <d v="2016-08-09T22:00:00"/>
    <x v="2"/>
    <x v="3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1:14:05"/>
    <d v="2017-01-03T21:14:05"/>
    <x v="2"/>
    <x v="1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8:45:31"/>
    <d v="2015-04-23T00:59:00"/>
    <x v="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09:39:51"/>
    <d v="2015-04-07T01:00:00"/>
    <x v="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2:20:28"/>
    <d v="2015-10-06T16:59:00"/>
    <x v="0"/>
    <x v="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0:49:31"/>
    <d v="2015-11-14T11:49:31"/>
    <x v="0"/>
    <x v="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4:53:17"/>
    <d v="2015-10-19T05:00:00"/>
    <x v="0"/>
    <x v="9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7:44:57"/>
    <d v="2015-07-29T11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19:12:53"/>
    <d v="2016-03-13T18:12:53"/>
    <x v="2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1:55:58"/>
    <d v="2016-05-01T11:55:58"/>
    <x v="2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0:20:32"/>
    <d v="2016-04-28T10:20:32"/>
    <x v="2"/>
    <x v="7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3:32:39"/>
    <d v="2015-07-14T13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0:12:18"/>
    <d v="2016-06-01T12:57:00"/>
    <x v="2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1:59:38"/>
    <d v="2015-07-20T21:00:00"/>
    <x v="0"/>
    <x v="3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19:23:31"/>
    <d v="2016-11-30T20:23:31"/>
    <x v="2"/>
    <x v="9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4:35:20"/>
    <d v="2016-07-31T05:00:00"/>
    <x v="2"/>
    <x v="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2:40:05"/>
    <d v="2017-03-12T21:40:05"/>
    <x v="1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09:58:28"/>
    <d v="2016-07-21T11:30:00"/>
    <x v="2"/>
    <x v="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4:58:54"/>
    <d v="2014-12-04T04:58:54"/>
    <x v="3"/>
    <x v="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6:04:39"/>
    <d v="2016-02-17T06:04:39"/>
    <x v="2"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8:43:32"/>
    <d v="2016-10-08T08:43:32"/>
    <x v="2"/>
    <x v="1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5:11:08"/>
    <d v="2015-10-15T15:11:08"/>
    <x v="0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0:00:50"/>
    <d v="2016-08-19T10:00:50"/>
    <x v="2"/>
    <x v="3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3:15:19"/>
    <d v="2016-11-30T14:15:19"/>
    <x v="2"/>
    <x v="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0:52:02"/>
    <d v="2015-04-18T10:52:02"/>
    <x v="0"/>
    <x v="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1:01:54"/>
    <d v="2016-03-03T11:01:54"/>
    <x v="2"/>
    <x v="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0:04:20"/>
    <d v="2016-10-21T10:04:20"/>
    <x v="2"/>
    <x v="1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5:57:28"/>
    <d v="2015-11-05T19:00:00"/>
    <x v="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7:05:09"/>
    <d v="2016-02-28T17:05:09"/>
    <x v="2"/>
    <x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29T23:39:06"/>
    <d v="2016-07-21T08:00:00"/>
    <x v="2"/>
    <x v="5"/>
    <x v="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19:02:52"/>
    <d v="2015-01-10T19:02:52"/>
    <x v="3"/>
    <x v="1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3:29:25"/>
    <d v="2014-07-11T10:00:00"/>
    <x v="3"/>
    <x v="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0:34:06"/>
    <d v="2016-12-30T17:00:00"/>
    <x v="2"/>
    <x v="1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1:58:57"/>
    <d v="2016-12-23T11:58:57"/>
    <x v="2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09:45:25"/>
    <d v="2015-05-21T09:45:25"/>
    <x v="0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0:45:46"/>
    <d v="2016-04-26T00:55:00"/>
    <x v="2"/>
    <x v="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09:12:32"/>
    <d v="2016-10-13T09:12:32"/>
    <x v="2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0:03:55"/>
    <d v="2016-12-29T20:03:55"/>
    <x v="2"/>
    <x v="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3:00:28"/>
    <d v="2015-01-15T13:00:28"/>
    <x v="3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0:17:15"/>
    <d v="2015-05-29T10:17:15"/>
    <x v="0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09:25:34"/>
    <d v="2016-10-14T09:25:34"/>
    <x v="2"/>
    <x v="1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2T23:19:05"/>
    <d v="2014-12-02T00:19:05"/>
    <x v="3"/>
    <x v="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0:38:29"/>
    <d v="2016-07-01T22:00:00"/>
    <x v="2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6:05:54"/>
    <d v="2016-08-17T06:05:54"/>
    <x v="2"/>
    <x v="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7T19:26:48"/>
    <d v="2017-01-26T19:26:48"/>
    <x v="2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5T20:33:45"/>
    <d v="2014-07-15T20:33:45"/>
    <x v="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2:34:47"/>
    <d v="2016-03-11T12:34:47"/>
    <x v="2"/>
    <x v="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6:28:22"/>
    <d v="2015-12-05T16:28:22"/>
    <x v="0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4:43:48"/>
    <d v="2014-12-17T14:43:48"/>
    <x v="3"/>
    <x v="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7:51:19"/>
    <d v="2017-03-03T07:51:19"/>
    <x v="1"/>
    <x v="2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3:17:13"/>
    <d v="2015-08-02T13:17:13"/>
    <x v="0"/>
    <x v="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09:31:55"/>
    <d v="2014-12-08T10:31:55"/>
    <x v="3"/>
    <x v="9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08:17:33"/>
    <d v="2014-08-15T08:17:33"/>
    <x v="3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8:58:37"/>
    <d v="2016-10-01T08:58:37"/>
    <x v="2"/>
    <x v="1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3:35:39"/>
    <d v="2015-07-17T13:35:39"/>
    <x v="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6:38:03"/>
    <d v="2016-08-18T21:59:00"/>
    <x v="2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2:57:19"/>
    <d v="2016-06-30T12:57:19"/>
    <x v="2"/>
    <x v="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3:32:39"/>
    <d v="2014-07-14T13:32:39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19:49:11"/>
    <d v="2013-06-26T19:49:11"/>
    <x v="4"/>
    <x v="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09:18:45"/>
    <d v="2015-03-07T09:18:45"/>
    <x v="0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6:08:53"/>
    <d v="2014-12-18T06:08:53"/>
    <x v="3"/>
    <x v="4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1:58:55"/>
    <d v="2015-12-16T00:59:00"/>
    <x v="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8:18:54"/>
    <d v="2015-12-25T18:18:54"/>
    <x v="0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1:45:44"/>
    <d v="2016-02-12T11:45:44"/>
    <x v="2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7:52:46"/>
    <d v="2015-09-04T21:59:00"/>
    <x v="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0:49:48"/>
    <d v="2013-03-10T18:00:00"/>
    <x v="4"/>
    <x v="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3:22:59"/>
    <d v="2016-06-11T13:22:59"/>
    <x v="2"/>
    <x v="5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0:06:45"/>
    <d v="2012-11-30T04:00:00"/>
    <x v="5"/>
    <x v="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8:56:00"/>
    <d v="2013-07-04T18:56:00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7:05:37"/>
    <d v="2013-02-28T23:59:00"/>
    <x v="4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7:42:03"/>
    <d v="2011-06-25T07:42:03"/>
    <x v="6"/>
    <x v="5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3:33:10"/>
    <d v="2011-07-06T13:33:10"/>
    <x v="6"/>
    <x v="5"/>
    <x v="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5:37:00"/>
    <d v="2012-08-02T15:37:00"/>
    <x v="5"/>
    <x v="3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1:12:52"/>
    <d v="2014-06-21T11:12:52"/>
    <x v="3"/>
    <x v="5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6:25:31"/>
    <d v="2013-09-07T16:25:31"/>
    <x v="4"/>
    <x v="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4:15:27"/>
    <d v="2016-02-15T01:59:00"/>
    <x v="2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0:41:46"/>
    <d v="2015-01-07T10:41:46"/>
    <x v="3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1:35:52"/>
    <d v="2015-03-16T10:35:52"/>
    <x v="0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7:54:23"/>
    <d v="2014-11-26T18:54:23"/>
    <x v="3"/>
    <x v="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8:04:10"/>
    <d v="2015-11-13T19:04:10"/>
    <x v="0"/>
    <x v="9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2:34:54"/>
    <d v="2015-06-14T22:34:54"/>
    <x v="0"/>
    <x v="5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8:15:46"/>
    <d v="2014-04-11T08:15:46"/>
    <x v="3"/>
    <x v="7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8:04:50"/>
    <d v="2013-10-15T18:04:50"/>
    <x v="4"/>
    <x v="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2:12:22"/>
    <d v="2015-05-07T12:12:22"/>
    <x v="0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1:45:32"/>
    <d v="2012-07-12T11:45:32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6:50:33"/>
    <d v="2016-12-30T16:50:33"/>
    <x v="2"/>
    <x v="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1:53:08"/>
    <d v="2016-03-24T20:53:08"/>
    <x v="2"/>
    <x v="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19:35:19"/>
    <d v="2017-01-14T19:35:19"/>
    <x v="2"/>
    <x v="1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0:03:26"/>
    <d v="2016-12-03T11:03:26"/>
    <x v="2"/>
    <x v="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1T23:16:10"/>
    <d v="2017-02-02T22:11:00"/>
    <x v="1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2:13:30"/>
    <d v="2016-08-01T12:13:30"/>
    <x v="2"/>
    <x v="3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5:47:56"/>
    <d v="2015-06-05T05:47:56"/>
    <x v="0"/>
    <x v="5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2:18:26"/>
    <d v="2015-06-08T20:00:00"/>
    <x v="0"/>
    <x v="5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8T23:08:45"/>
    <d v="2016-12-28T23:08:45"/>
    <x v="2"/>
    <x v="4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3:12:16"/>
    <d v="2013-05-06T13:12:16"/>
    <x v="4"/>
    <x v="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19:47:58"/>
    <d v="2016-12-22T19:47:58"/>
    <x v="2"/>
    <x v="1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1:38:42"/>
    <d v="2015-07-05T11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0:32:01"/>
    <d v="2016-04-29T06:11:00"/>
    <x v="2"/>
    <x v="7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09:31:29"/>
    <d v="2015-07-29T09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6:06:35"/>
    <d v="2015-06-02T22:30:00"/>
    <x v="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8:45:17"/>
    <d v="2016-10-17T10:14:00"/>
    <x v="2"/>
    <x v="8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5:32:37"/>
    <d v="2016-08-13T05:32:37"/>
    <x v="2"/>
    <x v="3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3:16:46"/>
    <d v="2015-04-27T11:12:00"/>
    <x v="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09:36:58"/>
    <d v="2015-08-21T22:59:00"/>
    <x v="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1:43:06"/>
    <d v="2016-03-02T21:43:06"/>
    <x v="2"/>
    <x v="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0:22:03"/>
    <d v="2016-08-01T10:22:03"/>
    <x v="2"/>
    <x v="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1:28:46"/>
    <d v="2017-02-28T21:00:00"/>
    <x v="1"/>
    <x v="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5:48:01"/>
    <d v="2017-01-14T15:48:01"/>
    <x v="2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7:58:02"/>
    <d v="2015-02-13T17:58:02"/>
    <x v="0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6:01:50"/>
    <d v="2016-10-27T15:19:00"/>
    <x v="2"/>
    <x v="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4:58:54"/>
    <d v="2016-07-05T14:58:54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8:06:13"/>
    <d v="2014-10-06T18:06:13"/>
    <x v="3"/>
    <x v="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2:11:13"/>
    <d v="2016-06-11T23:30:00"/>
    <x v="2"/>
    <x v="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7:54:34"/>
    <d v="2013-05-26T17:54:34"/>
    <x v="4"/>
    <x v="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19:16:51"/>
    <d v="2015-04-30T18:16:51"/>
    <x v="0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19:30:35"/>
    <d v="2013-07-25T19:30:35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6:14:45"/>
    <d v="2015-02-22T06:14:45"/>
    <x v="0"/>
    <x v="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0:20:01"/>
    <d v="2014-11-28T11:20:01"/>
    <x v="3"/>
    <x v="9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4:23:27"/>
    <d v="2015-12-12T04:00:00"/>
    <x v="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6:52:58"/>
    <d v="2014-08-12T06:52:58"/>
    <x v="3"/>
    <x v="3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4:55:56"/>
    <d v="2015-11-13T15:55:56"/>
    <x v="0"/>
    <x v="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1T21:12:15"/>
    <d v="2014-12-31T22:12:15"/>
    <x v="3"/>
    <x v="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1:38:40"/>
    <d v="2016-06-03T01:38:40"/>
    <x v="2"/>
    <x v="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19:25:00"/>
    <d v="2015-02-05T19:25:00"/>
    <x v="0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19:31:39"/>
    <d v="2014-12-03T19:31:39"/>
    <x v="3"/>
    <x v="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4:29:30"/>
    <d v="2016-02-20T04:29:30"/>
    <x v="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0:04:27"/>
    <d v="2017-01-03T00:04:27"/>
    <x v="2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0:13:11"/>
    <d v="2015-08-16T10:13:11"/>
    <x v="0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16:13:39"/>
    <d v="2015-11-21T17:13:39"/>
    <x v="0"/>
    <x v="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1:36:14"/>
    <d v="2015-09-15T05:11:00"/>
    <x v="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4:57:14"/>
    <d v="2016-02-25T04:57:14"/>
    <x v="2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4:56:59"/>
    <d v="2016-10-09T04:56:59"/>
    <x v="2"/>
    <x v="8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0:01:26"/>
    <d v="2016-06-28T10:01:26"/>
    <x v="2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5:58:29"/>
    <d v="2015-02-08T15:58:29"/>
    <x v="0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1T23:45:04"/>
    <d v="2016-09-20T23:45:04"/>
    <x v="2"/>
    <x v="1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2:38:51"/>
    <d v="2016-01-01T02:38:51"/>
    <x v="0"/>
    <x v="1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1:13:22"/>
    <d v="2016-11-15T12:13:22"/>
    <x v="2"/>
    <x v="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29T21:09:19"/>
    <d v="2015-04-28T21:09:19"/>
    <x v="0"/>
    <x v="7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3:22:00"/>
    <d v="2015-08-24T03:22:00"/>
    <x v="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4:26:25"/>
    <d v="2016-09-18T14:26:25"/>
    <x v="2"/>
    <x v="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3:06:57"/>
    <d v="2016-04-02T02:06:57"/>
    <x v="2"/>
    <x v="7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0T19:27:22"/>
    <d v="2015-04-09T19:27:22"/>
    <x v="0"/>
    <x v="7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3:31:28"/>
    <d v="2014-12-19T13:31:28"/>
    <x v="3"/>
    <x v="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6T23:03:36"/>
    <d v="2015-11-26T00:03:36"/>
    <x v="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2:43:48"/>
    <d v="2015-07-20T12:43:48"/>
    <x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09:01:15"/>
    <d v="2016-12-10T05:00:00"/>
    <x v="2"/>
    <x v="9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2:24:38"/>
    <d v="2015-06-08T09:00:00"/>
    <x v="0"/>
    <x v="5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2:43:40"/>
    <d v="2015-10-11T12:43:40"/>
    <x v="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2:24:17"/>
    <d v="2016-02-21T02:24:17"/>
    <x v="2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6:45:39"/>
    <d v="2014-07-12T22:59:00"/>
    <x v="3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4:54:59"/>
    <d v="2016-04-27T07:55:00"/>
    <x v="2"/>
    <x v="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3:55:01"/>
    <d v="2015-03-07T13:55:01"/>
    <x v="0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1:57:43"/>
    <d v="2016-05-26T11:57:43"/>
    <x v="2"/>
    <x v="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2:22:49"/>
    <d v="2015-09-11T12:22:49"/>
    <x v="0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09:29:18"/>
    <d v="2016-05-25T09:29:18"/>
    <x v="2"/>
    <x v="6"/>
    <x v="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16:13:29"/>
    <d v="2017-01-02T16:13:29"/>
    <x v="2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14:57:42"/>
    <d v="2015-09-12T14:57:42"/>
    <x v="0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07:00:55"/>
    <d v="2015-06-14T07:00:55"/>
    <x v="0"/>
    <x v="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04:44:38"/>
    <d v="2016-04-21T04:44:38"/>
    <x v="2"/>
    <x v="6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1:32:14"/>
    <d v="2016-07-08T11:32:14"/>
    <x v="2"/>
    <x v="0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16:28:38"/>
    <d v="2015-05-21T23:25:00"/>
    <x v="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3:28:25"/>
    <d v="2015-05-10T13:28:25"/>
    <x v="0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2:06:37"/>
    <d v="2016-02-19T22:06:37"/>
    <x v="2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7:00:59"/>
    <d v="2014-11-18T18:00:59"/>
    <x v="3"/>
    <x v="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0:52:43"/>
    <d v="2014-07-28T10:52:43"/>
    <x v="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0:42:27"/>
    <d v="2017-04-15T09:42:27"/>
    <x v="1"/>
    <x v="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4:48:00"/>
    <d v="2016-04-24T15:59:00"/>
    <x v="2"/>
    <x v="6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0:08:40"/>
    <d v="2014-09-05T07:39:00"/>
    <x v="3"/>
    <x v="3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0:02:45"/>
    <d v="2017-01-03T10:02:45"/>
    <x v="2"/>
    <x v="1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15:30:44"/>
    <d v="2015-11-11T16:30:44"/>
    <x v="0"/>
    <x v="9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0:56:00"/>
    <d v="2014-08-10T22:00:00"/>
    <x v="3"/>
    <x v="3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3T22:54:56"/>
    <d v="2015-12-02T11:25:00"/>
    <x v="0"/>
    <x v="4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15:31:38"/>
    <d v="2014-11-30T17:45:00"/>
    <x v="3"/>
    <x v="9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09:29:14"/>
    <d v="2014-10-20T18:00:00"/>
    <x v="3"/>
    <x v="8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09:54:31"/>
    <d v="2013-04-10T09:54:31"/>
    <x v="4"/>
    <x v="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5:52:18"/>
    <d v="2013-04-07T14:52:18"/>
    <x v="4"/>
    <x v="2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09:52:38"/>
    <d v="2013-02-16T09:52:38"/>
    <x v="4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1:37:32"/>
    <d v="2012-03-21T21:00:00"/>
    <x v="5"/>
    <x v="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2:07:46"/>
    <d v="2016-01-11T23:00:00"/>
    <x v="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3:14:45"/>
    <d v="2012-03-25T12:14:45"/>
    <x v="5"/>
    <x v="1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8:20:49"/>
    <d v="2011-06-11T18:20:49"/>
    <x v="6"/>
    <x v="6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8:21:49"/>
    <d v="2013-02-15T08:21:49"/>
    <x v="4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3:51:03"/>
    <d v="2012-12-28T13:51:03"/>
    <x v="5"/>
    <x v="1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6:58:54"/>
    <d v="2015-04-09T16:58:54"/>
    <x v="0"/>
    <x v="7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7:01:43"/>
    <d v="2013-10-16T07:01:43"/>
    <x v="4"/>
    <x v="8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7:30:39"/>
    <d v="2012-03-01T17:30:39"/>
    <x v="5"/>
    <x v="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1:28:12"/>
    <d v="2013-09-13T11:28:12"/>
    <x v="4"/>
    <x v="1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1:21:03"/>
    <d v="2014-12-19T22:59:00"/>
    <x v="3"/>
    <x v="4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19:00:22"/>
    <d v="2011-09-09T19:00:22"/>
    <x v="6"/>
    <x v="1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8:46:44"/>
    <d v="2011-12-22T21:00:00"/>
    <x v="6"/>
    <x v="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4:55:13"/>
    <d v="2013-05-14T14:55:13"/>
    <x v="4"/>
    <x v="6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1:53:09"/>
    <d v="2014-05-09T21:59:00"/>
    <x v="3"/>
    <x v="6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6:24:59"/>
    <d v="2013-07-26T11:00:00"/>
    <x v="4"/>
    <x v="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6:09:05"/>
    <d v="2013-11-02T16:09:05"/>
    <x v="4"/>
    <x v="9"/>
    <x v="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4:35:36"/>
    <d v="2012-09-07T01:51:00"/>
    <x v="5"/>
    <x v="1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2:37:55"/>
    <d v="2016-07-21T22:37:55"/>
    <x v="2"/>
    <x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3T22:49:23"/>
    <d v="2012-07-21T08:51:00"/>
    <x v="5"/>
    <x v="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3:06:13"/>
    <d v="2015-06-20T13:06:13"/>
    <x v="0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2:02:41"/>
    <d v="2015-02-26T22:02:41"/>
    <x v="0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16:01:11"/>
    <d v="2016-08-02T16:01:11"/>
    <x v="2"/>
    <x v="3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7:31:00"/>
    <d v="2014-01-05T07:31:00"/>
    <x v="4"/>
    <x v="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08:40:52"/>
    <d v="2012-11-15T09:40:52"/>
    <x v="5"/>
    <x v="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7:27:54"/>
    <d v="2013-10-02T07:27:54"/>
    <x v="4"/>
    <x v="8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1:07:23"/>
    <d v="2015-02-15T09:38:00"/>
    <x v="3"/>
    <x v="1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5:14:06"/>
    <d v="2011-06-18T15:14:06"/>
    <x v="6"/>
    <x v="5"/>
    <x v="1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14:47:55"/>
    <d v="2013-06-16T14:47:55"/>
    <x v="4"/>
    <x v="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1:20:13"/>
    <d v="2015-04-03T09:38:00"/>
    <x v="0"/>
    <x v="7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2:57:11"/>
    <d v="2011-08-27T12:57:11"/>
    <x v="6"/>
    <x v="3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05:24:19"/>
    <d v="2014-09-16T05:24:19"/>
    <x v="3"/>
    <x v="3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09:25:22"/>
    <d v="2013-07-31T13:43:00"/>
    <x v="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7:36:18"/>
    <d v="2014-09-03T17:36:18"/>
    <x v="3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8:10:33"/>
    <d v="2016-08-04T18:10:33"/>
    <x v="2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5:42:37"/>
    <d v="2013-05-01T15:42:37"/>
    <x v="4"/>
    <x v="6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8:00:23"/>
    <d v="2015-07-08T08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7:01:20"/>
    <d v="2016-03-25T16:00:00"/>
    <x v="2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2:20:01"/>
    <d v="2016-10-23T02:20:01"/>
    <x v="2"/>
    <x v="1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09:47:04"/>
    <d v="2014-06-10T02:33:00"/>
    <x v="3"/>
    <x v="5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4:38:23"/>
    <d v="2016-03-22T14:01:00"/>
    <x v="2"/>
    <x v="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2:51:44"/>
    <d v="2014-07-24T12:51:44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4:48:29"/>
    <d v="2010-05-15T02:10:00"/>
    <x v="7"/>
    <x v="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8:44:41"/>
    <d v="2014-06-27T08:44:41"/>
    <x v="3"/>
    <x v="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6:48:05"/>
    <d v="2017-02-14T16:59:00"/>
    <x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3:14:38"/>
    <d v="2014-07-19T03:14:38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8:00:04"/>
    <d v="2015-11-18T09:00:04"/>
    <x v="0"/>
    <x v="9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0:25:39"/>
    <d v="2017-02-05T10:25:39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09:17:46"/>
    <d v="2014-07-16T09:17:46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8:20:40"/>
    <d v="2015-09-27T08:20:40"/>
    <x v="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0:04:57"/>
    <d v="2016-03-15T23:04:57"/>
    <x v="2"/>
    <x v="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5:11:32"/>
    <d v="2016-10-06T08:00:00"/>
    <x v="2"/>
    <x v="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7:35:53"/>
    <d v="2014-12-06T00:00:00"/>
    <x v="3"/>
    <x v="4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3:40:52"/>
    <d v="2014-05-31T13:40:52"/>
    <x v="3"/>
    <x v="5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1:48:03"/>
    <d v="2014-06-20T15:59:00"/>
    <x v="3"/>
    <x v="5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4:35:13"/>
    <d v="2014-12-18T22:00:00"/>
    <x v="3"/>
    <x v="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2:01:31"/>
    <d v="2016-06-06T22:01:31"/>
    <x v="2"/>
    <x v="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3:55:39"/>
    <d v="2014-10-17T13:55:39"/>
    <x v="3"/>
    <x v="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2:01:56"/>
    <d v="2014-12-22T18:00:00"/>
    <x v="3"/>
    <x v="4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6:01:30"/>
    <d v="2017-02-20T06:01:30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0:52:18"/>
    <d v="2016-08-18T10:52:18"/>
    <x v="2"/>
    <x v="3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0:37:27"/>
    <d v="2016-01-19T00:37:27"/>
    <x v="0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8:24:46"/>
    <d v="2017-03-14T07:24:46"/>
    <x v="1"/>
    <x v="2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1:35:22"/>
    <d v="2017-01-31T18:00:00"/>
    <x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09:05:20"/>
    <d v="2015-03-19T08:05:20"/>
    <x v="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2:24:55"/>
    <d v="2015-10-23T12:24:55"/>
    <x v="0"/>
    <x v="8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3:15:26"/>
    <d v="2014-11-30T21:00:00"/>
    <x v="3"/>
    <x v="9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5:24:25"/>
    <d v="2016-02-15T09:00:00"/>
    <x v="2"/>
    <x v="1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8:02:57"/>
    <d v="2016-05-01T21:59:00"/>
    <x v="2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0:11:02"/>
    <d v="2015-09-04T10:11:02"/>
    <x v="0"/>
    <x v="1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3:53:51"/>
    <d v="2016-05-23T16:00:00"/>
    <x v="2"/>
    <x v="6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3:15:10"/>
    <d v="2015-08-27T13:15:10"/>
    <x v="0"/>
    <x v="3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1:33:47"/>
    <d v="2016-08-06T12:00:00"/>
    <x v="2"/>
    <x v="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2:46:10"/>
    <d v="2015-01-22T12:46:10"/>
    <x v="3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6:03:39"/>
    <d v="2017-01-03T16:03:39"/>
    <x v="2"/>
    <x v="1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8:10:16"/>
    <d v="2014-11-25T19:15:00"/>
    <x v="3"/>
    <x v="9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1:05:38"/>
    <d v="2014-12-31T11:05:38"/>
    <x v="3"/>
    <x v="1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7:55:00"/>
    <d v="2015-06-30T17:55:00"/>
    <x v="0"/>
    <x v="0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6:13:54"/>
    <d v="2014-11-22T07:13:54"/>
    <x v="3"/>
    <x v="9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7T19:13:44"/>
    <d v="2015-03-31T18:18:00"/>
    <x v="0"/>
    <x v="2"/>
    <x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5:13:54"/>
    <d v="2015-03-02T15:16:00"/>
    <x v="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8T23:06:39"/>
    <d v="2014-09-16T23:06:39"/>
    <x v="3"/>
    <x v="3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04:14:42"/>
    <d v="2017-02-23T04:14:42"/>
    <x v="1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5:10:20"/>
    <d v="2015-11-08T16:10:20"/>
    <x v="0"/>
    <x v="9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1:15:59"/>
    <d v="2015-11-02T22:15:59"/>
    <x v="0"/>
    <x v="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4:47:14"/>
    <d v="2016-05-12T04:47:14"/>
    <x v="2"/>
    <x v="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3:47:19"/>
    <d v="2015-05-27T13:47:19"/>
    <x v="0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0:31:48"/>
    <d v="2014-09-30T21:59:00"/>
    <x v="3"/>
    <x v="8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0:47:27"/>
    <d v="2015-09-02T00:47:27"/>
    <x v="0"/>
    <x v="1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0:03:10"/>
    <d v="2015-08-02T00:03:10"/>
    <x v="0"/>
    <x v="3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08:43:52"/>
    <d v="2015-09-17T11:00:00"/>
    <x v="0"/>
    <x v="10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1:40:24"/>
    <d v="2016-07-03T21:40:24"/>
    <x v="2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09:40:33"/>
    <d v="2014-09-20T09:40:33"/>
    <x v="3"/>
    <x v="1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3:32:39"/>
    <d v="2015-08-28T06:12:00"/>
    <x v="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19:16:39"/>
    <d v="2015-04-28T19:16:39"/>
    <x v="0"/>
    <x v="6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8:29:53"/>
    <d v="2014-11-12T19:29:53"/>
    <x v="3"/>
    <x v="9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19:00:03"/>
    <d v="2013-11-06T20:00:03"/>
    <x v="4"/>
    <x v="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07:35:16"/>
    <d v="2009-12-01T18:50:00"/>
    <x v="8"/>
    <x v="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1:49:11"/>
    <d v="2014-03-14T10:49:11"/>
    <x v="3"/>
    <x v="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2:48:29"/>
    <d v="2015-05-28T14:05:00"/>
    <x v="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1:31:01"/>
    <d v="2011-06-08T11:31:01"/>
    <x v="6"/>
    <x v="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6:00:04"/>
    <d v="2016-07-27T16:00:00"/>
    <x v="2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6:29:05"/>
    <d v="2014-02-16T18:00:00"/>
    <x v="3"/>
    <x v="2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19:29:45"/>
    <d v="2014-12-23T19:29:45"/>
    <x v="3"/>
    <x v="4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0:18:34"/>
    <d v="2013-05-25T10:18:34"/>
    <x v="4"/>
    <x v="6"/>
    <x v="0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3:31:22"/>
    <d v="2016-04-08T12:31:22"/>
    <x v="2"/>
    <x v="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2:28:03"/>
    <d v="2015-06-19T12:28:03"/>
    <x v="0"/>
    <x v="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8:47:39"/>
    <d v="2016-02-28T17:59:00"/>
    <x v="2"/>
    <x v="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8:00:02"/>
    <d v="2017-03-31T21:59:00"/>
    <x v="1"/>
    <x v="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6:15:29"/>
    <d v="2015-02-17T16:15:29"/>
    <x v="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6:34:56"/>
    <d v="2014-07-09T06:34:56"/>
    <x v="3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5:06:08"/>
    <d v="2015-06-30T15:06:08"/>
    <x v="0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4:20:48"/>
    <d v="2012-07-24T14:20:48"/>
    <x v="5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19:34:51"/>
    <d v="2010-09-01T20:00:00"/>
    <x v="7"/>
    <x v="1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7:54:51"/>
    <d v="2013-08-28T17:54:51"/>
    <x v="4"/>
    <x v="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1T19:12:06"/>
    <d v="2012-05-20T19:12:06"/>
    <x v="5"/>
    <x v="7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4:46:30"/>
    <d v="2015-12-19T04:46:30"/>
    <x v="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2:57:33"/>
    <d v="2015-10-26T15:20:00"/>
    <x v="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5:43:11"/>
    <d v="2014-09-25T15:43:11"/>
    <x v="3"/>
    <x v="1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09:35:01"/>
    <d v="2014-05-30T09:35:01"/>
    <x v="3"/>
    <x v="5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5:29:28"/>
    <d v="2016-12-25T05:00:00"/>
    <x v="2"/>
    <x v="11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5T20:30:22"/>
    <d v="2015-04-04T19:30:22"/>
    <x v="0"/>
    <x v="7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6:49:25"/>
    <d v="2014-12-13T16:49:25"/>
    <x v="3"/>
    <x v="4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4-12-31T23:59:59"/>
    <d v="2015-01-31T14:12:00"/>
    <x v="3"/>
    <x v="1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17:38:06"/>
    <d v="2015-10-09T17:38:06"/>
    <x v="0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4:34:24"/>
    <d v="2015-09-23T14:34:24"/>
    <x v="0"/>
    <x v="1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1:25:41"/>
    <d v="2016-04-03T10:25:41"/>
    <x v="2"/>
    <x v="7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0T19:44:45"/>
    <d v="2015-03-27T18:44:45"/>
    <x v="0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4:17:35"/>
    <d v="2015-02-28T14:17:35"/>
    <x v="0"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1:06:22"/>
    <d v="2016-05-15T10:21:00"/>
    <x v="2"/>
    <x v="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19:12:08"/>
    <d v="2014-06-18T14:13:00"/>
    <x v="3"/>
    <x v="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4:19:29"/>
    <d v="2014-12-13T05:19:29"/>
    <x v="3"/>
    <x v="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2:29:57"/>
    <d v="2016-09-20T02:29:57"/>
    <x v="2"/>
    <x v="1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0:00:58"/>
    <d v="2015-07-26T10:00:58"/>
    <x v="0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06:56:16"/>
    <d v="2016-04-08T05:56:16"/>
    <x v="2"/>
    <x v="7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19:22:32"/>
    <d v="2014-07-14T23:11:00"/>
    <x v="3"/>
    <x v="5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0:13:53"/>
    <d v="2011-05-04T20:13:53"/>
    <x v="6"/>
    <x v="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1:08:37"/>
    <d v="2011-10-14T17:00:00"/>
    <x v="6"/>
    <x v="8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2:04:19"/>
    <d v="2012-01-27T22:04:19"/>
    <x v="6"/>
    <x v="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4:17:15"/>
    <d v="2012-03-17T13:17:15"/>
    <x v="5"/>
    <x v="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8:18:33"/>
    <d v="2011-08-01T01:00:00"/>
    <x v="6"/>
    <x v="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0:40:38"/>
    <d v="2011-03-23T19:40:38"/>
    <x v="7"/>
    <x v="1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3:24:11"/>
    <d v="2012-06-14T13:24:11"/>
    <x v="5"/>
    <x v="5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3:56:26"/>
    <d v="2013-12-31T23:26:00"/>
    <x v="4"/>
    <x v="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8:01:49"/>
    <d v="2011-11-02T02:00:00"/>
    <x v="6"/>
    <x v="8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6:11:50"/>
    <d v="2012-12-15T16:11:50"/>
    <x v="5"/>
    <x v="4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8:00:32"/>
    <d v="2013-06-04T18:00:32"/>
    <x v="4"/>
    <x v="5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4:59:44"/>
    <d v="2013-01-02T14:59:44"/>
    <x v="5"/>
    <x v="1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19:40:02"/>
    <d v="2012-07-21T19:40:02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7:32:49"/>
    <d v="2014-08-03T11:00:00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19:13:16"/>
    <d v="2011-12-12T20:13:16"/>
    <x v="6"/>
    <x v="9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1:10:21"/>
    <d v="2012-11-22T16:00:00"/>
    <x v="5"/>
    <x v="9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09:56:28"/>
    <d v="2013-11-01T13:00:00"/>
    <x v="4"/>
    <x v="8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09:42:15"/>
    <d v="2013-03-08T09:42:15"/>
    <x v="4"/>
    <x v="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2:28:06"/>
    <d v="2014-09-14T22:28:06"/>
    <x v="3"/>
    <x v="1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2:09:00"/>
    <d v="2013-02-23T02:09:00"/>
    <x v="4"/>
    <x v="2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8:33:35"/>
    <d v="2012-05-27T21:59:00"/>
    <x v="5"/>
    <x v="6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1:04:34"/>
    <d v="2014-12-17T01:59:00"/>
    <x v="3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0:31:29"/>
    <d v="2013-08-27T10:31:29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2:48:55"/>
    <d v="2013-01-09T02:48:55"/>
    <x v="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0:47:33"/>
    <d v="2012-09-11T10:47:33"/>
    <x v="5"/>
    <x v="1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4:21:07"/>
    <d v="2013-12-01T15:21:07"/>
    <x v="4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0:58:09"/>
    <d v="2012-11-25T22:59:00"/>
    <x v="5"/>
    <x v="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1:41:22"/>
    <d v="2014-06-17T11:41:22"/>
    <x v="3"/>
    <x v="5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4:48:53"/>
    <d v="2014-02-20T14:48:53"/>
    <x v="3"/>
    <x v="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4:06:15"/>
    <d v="2012-03-02T00:59:00"/>
    <x v="5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4:37:41"/>
    <d v="2012-10-12T14:37:41"/>
    <x v="5"/>
    <x v="8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2:10:54"/>
    <d v="2011-09-24T02:10:54"/>
    <x v="6"/>
    <x v="3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5:12:36"/>
    <d v="2012-01-15T23:00:00"/>
    <x v="6"/>
    <x v="1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2:33:21"/>
    <d v="2011-06-01T23:59:00"/>
    <x v="6"/>
    <x v="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4:51:01"/>
    <d v="2016-07-11T14:51:01"/>
    <x v="2"/>
    <x v="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0:04:48"/>
    <d v="2011-06-11T22:00:00"/>
    <x v="6"/>
    <x v="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2:02:20"/>
    <d v="2009-12-31T17:39:00"/>
    <x v="8"/>
    <x v="4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0:29:28"/>
    <d v="2013-02-28T15:25:00"/>
    <x v="4"/>
    <x v="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09:39:25"/>
    <d v="2012-03-03T09:39:25"/>
    <x v="5"/>
    <x v="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19T23:32:35"/>
    <d v="2010-08-02T19:59:00"/>
    <x v="7"/>
    <x v="3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8:19:04"/>
    <d v="2014-12-19T08:19:04"/>
    <x v="3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8:35:27"/>
    <d v="2011-06-13T18:35:27"/>
    <x v="6"/>
    <x v="5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3:46:52"/>
    <d v="2012-09-24T13:46:52"/>
    <x v="5"/>
    <x v="1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19:26:00"/>
    <d v="2012-11-21T20:26:00"/>
    <x v="5"/>
    <x v="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8:49:00"/>
    <d v="2013-09-18T08:49:00"/>
    <x v="4"/>
    <x v="8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4:48:23"/>
    <d v="2014-08-14T12:11:00"/>
    <x v="3"/>
    <x v="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3:49:37"/>
    <d v="2012-06-09T03:49:37"/>
    <x v="5"/>
    <x v="5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0:54:42"/>
    <d v="2011-03-20T09:54:42"/>
    <x v="6"/>
    <x v="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0:25:55"/>
    <d v="2014-05-23T10:25:55"/>
    <x v="3"/>
    <x v="6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4:27:17"/>
    <d v="2013-10-09T04:27:17"/>
    <x v="4"/>
    <x v="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5:37:00"/>
    <d v="2011-04-26T00:59:00"/>
    <x v="6"/>
    <x v="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5:49:53"/>
    <d v="2013-11-24T06:49:53"/>
    <x v="4"/>
    <x v="9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4:01:36"/>
    <d v="2011-04-24T14:01:36"/>
    <x v="6"/>
    <x v="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5:22:40"/>
    <d v="2012-04-18T15:22:40"/>
    <x v="5"/>
    <x v="7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3:00:20"/>
    <d v="2012-04-05T12:00:20"/>
    <x v="5"/>
    <x v="7"/>
    <x v="1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6:17:32"/>
    <d v="2012-12-13T16:17:32"/>
    <x v="5"/>
    <x v="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2:46:08"/>
    <d v="2012-05-24T12:46:08"/>
    <x v="5"/>
    <x v="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09T23:19:27"/>
    <d v="2012-12-18T08:20:00"/>
    <x v="5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5:55:21"/>
    <d v="2013-12-17T06:00:00"/>
    <x v="4"/>
    <x v="4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0:39:10"/>
    <d v="2016-04-30T15:59:00"/>
    <x v="2"/>
    <x v="7"/>
    <x v="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7:57:11"/>
    <d v="2016-01-17T15:00:00"/>
    <x v="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2:45:36"/>
    <d v="2011-12-30T23:45:36"/>
    <x v="6"/>
    <x v="9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8:31:47"/>
    <d v="2015-01-31T18:31:47"/>
    <x v="0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2:16:58"/>
    <d v="2012-03-15T21:59:00"/>
    <x v="5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09:35:13"/>
    <d v="2011-02-21T21:00:00"/>
    <x v="6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0:04:33"/>
    <d v="2013-03-27T23:04:33"/>
    <x v="4"/>
    <x v="2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19:41:38"/>
    <d v="2014-03-11T00:59:00"/>
    <x v="3"/>
    <x v="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1:35:39"/>
    <d v="2011-11-27T22:35:39"/>
    <x v="6"/>
    <x v="9"/>
    <x v="1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5:14:36"/>
    <d v="2016-05-31T15:14:36"/>
    <x v="2"/>
    <x v="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6:19:59"/>
    <d v="2010-07-04T22:00:00"/>
    <x v="7"/>
    <x v="5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7:03:34"/>
    <d v="2016-08-01T07:03:34"/>
    <x v="2"/>
    <x v="3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09:45:30"/>
    <d v="2012-06-04T09:45:30"/>
    <x v="5"/>
    <x v="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5:04:52"/>
    <d v="2015-03-06T15:04:52"/>
    <x v="0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8:31:46"/>
    <d v="2016-08-18T00:59:00"/>
    <x v="2"/>
    <x v="3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1:35:40"/>
    <d v="2011-10-16T16:03:00"/>
    <x v="6"/>
    <x v="8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1:25:47"/>
    <d v="2012-04-20T21:59:00"/>
    <x v="5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3:46:16"/>
    <d v="2016-04-15T23:59:00"/>
    <x v="2"/>
    <x v="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4:31:11"/>
    <d v="2014-02-06T14:31:11"/>
    <x v="3"/>
    <x v="1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19:39:05"/>
    <d v="2011-07-21T19:39:05"/>
    <x v="6"/>
    <x v="0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2:11:07"/>
    <d v="2014-07-12T12:11:07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0:54:44"/>
    <d v="2017-03-28T20:00:00"/>
    <x v="1"/>
    <x v="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2T23:07:40"/>
    <d v="2017-04-13T22:07:40"/>
    <x v="1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2:45:38"/>
    <d v="2017-04-07T12:45:38"/>
    <x v="1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3:34:01"/>
    <d v="2017-03-17T12:34:01"/>
    <x v="1"/>
    <x v="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0:00:23"/>
    <d v="2017-03-23T23:00:23"/>
    <x v="1"/>
    <x v="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4:15:19"/>
    <d v="2017-04-27T13:15:19"/>
    <x v="1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19:07:25"/>
    <d v="2017-04-10T14:15:00"/>
    <x v="1"/>
    <x v="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6:49:54"/>
    <d v="2017-04-09T05:49:54"/>
    <x v="1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6:37:10"/>
    <d v="2017-03-16T15:37:10"/>
    <x v="1"/>
    <x v="2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4:20:42"/>
    <d v="2017-04-06T03:20:42"/>
    <x v="1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0:50:08"/>
    <d v="2017-04-02T19:00:00"/>
    <x v="1"/>
    <x v="7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1:37:47"/>
    <d v="2017-03-26T17:59:00"/>
    <x v="1"/>
    <x v="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6:05:12"/>
    <d v="2017-04-09T14:00:00"/>
    <x v="1"/>
    <x v="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0:04:34"/>
    <d v="2017-03-26T22:36:00"/>
    <x v="1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8:45:14"/>
    <d v="2017-04-09T19:00:00"/>
    <x v="1"/>
    <x v="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1T19:40:11"/>
    <d v="2017-03-31T18:40:11"/>
    <x v="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8:47:28"/>
    <d v="2017-04-09T17:47:28"/>
    <x v="1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1T22:59:20"/>
    <d v="2017-03-25T21:33:00"/>
    <x v="1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4:44:05"/>
    <d v="2017-04-11T14:44:05"/>
    <x v="1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19:43:10"/>
    <d v="2017-03-31T22:00:00"/>
    <x v="1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09:56:45"/>
    <d v="2015-01-15T09:56:45"/>
    <x v="3"/>
    <x v="1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4:52:30"/>
    <d v="2015-03-30T13:52:30"/>
    <x v="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0:45:37"/>
    <d v="2015-08-31T00:45:37"/>
    <x v="0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1:21:13"/>
    <d v="2015-02-15T21:21:13"/>
    <x v="0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8T18:24:06"/>
    <d v="2015-09-09T10:00:00"/>
    <x v="0"/>
    <x v="1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1:21:12"/>
    <d v="2015-08-23T01:21:12"/>
    <x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1:18:15"/>
    <d v="2016-03-28T10:18:15"/>
    <x v="2"/>
    <x v="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14:48:26"/>
    <d v="2016-05-01T14:48:26"/>
    <x v="2"/>
    <x v="7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7:31:54"/>
    <d v="2014-08-31T13:39:00"/>
    <x v="3"/>
    <x v="3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8:11:28"/>
    <d v="2016-01-18T07:00:00"/>
    <x v="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09:30:34"/>
    <d v="2014-09-01T09:30:34"/>
    <x v="3"/>
    <x v="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15:55:53"/>
    <d v="2015-06-30T15:55:53"/>
    <x v="0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3:13:32"/>
    <d v="2014-10-05T13:13:32"/>
    <x v="3"/>
    <x v="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6:02:41"/>
    <d v="2015-05-01T16:02:41"/>
    <x v="0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2-28T23:13:05"/>
    <d v="2015-03-30T21:22:00"/>
    <x v="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7:51:39"/>
    <d v="2016-12-09T08:51:39"/>
    <x v="2"/>
    <x v="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7:33:58"/>
    <d v="2016-04-20T22:00:00"/>
    <x v="2"/>
    <x v="7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8:39:09"/>
    <d v="2016-05-13T22:59:00"/>
    <x v="2"/>
    <x v="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6:49:51"/>
    <d v="2014-09-17T06:49:51"/>
    <x v="3"/>
    <x v="1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2:47:51"/>
    <d v="2014-11-09T13:47:51"/>
    <x v="3"/>
    <x v="9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05:04:23"/>
    <d v="2015-12-11T05:04:23"/>
    <x v="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7:03:49"/>
    <d v="2016-04-02T18:10:00"/>
    <x v="2"/>
    <x v="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3:48:35"/>
    <d v="2015-07-01T00:00:00"/>
    <x v="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6:22:42"/>
    <d v="2014-10-30T16:22:42"/>
    <x v="3"/>
    <x v="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7:14:09"/>
    <d v="2014-08-24T17:14:09"/>
    <x v="3"/>
    <x v="3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6:04:24"/>
    <d v="2014-06-27T16:04:24"/>
    <x v="3"/>
    <x v="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6:16:17"/>
    <d v="2015-04-05T05:00:00"/>
    <x v="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09:01:14"/>
    <d v="2015-10-21T09:01:14"/>
    <x v="0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0T19:15:06"/>
    <d v="2016-06-09T19:15:06"/>
    <x v="2"/>
    <x v="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4T20:06:23"/>
    <d v="2015-10-24T20:06:23"/>
    <x v="0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15:45:52"/>
    <d v="2015-06-11T09:00:00"/>
    <x v="0"/>
    <x v="5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0:24:41"/>
    <d v="2016-01-15T23:00:00"/>
    <x v="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0:12:54"/>
    <d v="2016-09-13T15:30:00"/>
    <x v="2"/>
    <x v="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8:52:36"/>
    <d v="2015-05-07T18:52:36"/>
    <x v="0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3:32:25"/>
    <d v="2016-08-07T13:32:25"/>
    <x v="2"/>
    <x v="3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4:40:33"/>
    <d v="2015-11-08T15:40:33"/>
    <x v="0"/>
    <x v="9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6:46:32"/>
    <d v="2015-07-20T16:46:32"/>
    <x v="0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4:59:02"/>
    <d v="2014-10-02T14:59:02"/>
    <x v="3"/>
    <x v="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4:58:52"/>
    <d v="2016-05-04T13:58:52"/>
    <x v="2"/>
    <x v="7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3:37:02"/>
    <d v="2015-07-16T13:37:02"/>
    <x v="0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09:04:31"/>
    <d v="2015-06-10T09:04:31"/>
    <x v="0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5:02:50"/>
    <d v="2017-01-07T15:00:00"/>
    <x v="2"/>
    <x v="1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6:12:55"/>
    <d v="2016-08-26T21:59:00"/>
    <x v="2"/>
    <x v="1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8:31:17"/>
    <d v="2015-03-08T07:31:17"/>
    <x v="0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0:13:58"/>
    <d v="2016-12-21T20:00:00"/>
    <x v="2"/>
    <x v="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2:14:27"/>
    <d v="2016-11-23T20:00:00"/>
    <x v="2"/>
    <x v="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4:27:10"/>
    <d v="2015-11-13T09:00:00"/>
    <x v="0"/>
    <x v="9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6:49:03"/>
    <d v="2015-09-02T16:49:03"/>
    <x v="0"/>
    <x v="1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7:25:21"/>
    <d v="2017-03-01T13:00:00"/>
    <x v="1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4:05:04"/>
    <d v="2016-04-19T14:05:04"/>
    <x v="2"/>
    <x v="7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2:45:23"/>
    <d v="2015-03-19T11:45:23"/>
    <x v="0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0:04:42"/>
    <d v="2016-10-14T00:04:42"/>
    <x v="2"/>
    <x v="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1:59:28"/>
    <d v="2016-03-21T10:59:28"/>
    <x v="2"/>
    <x v="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5:02:33"/>
    <d v="2015-04-03T14:02:33"/>
    <x v="0"/>
    <x v="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2:56:01"/>
    <d v="2015-10-05T12:56:01"/>
    <x v="0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2:01:09"/>
    <d v="2016-08-28T22:01:09"/>
    <x v="2"/>
    <x v="3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3:51:23"/>
    <d v="2017-01-28T13:29:00"/>
    <x v="2"/>
    <x v="1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6:56:32"/>
    <d v="2016-07-14T16:56:32"/>
    <x v="2"/>
    <x v="5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3:53:49"/>
    <d v="2015-03-25T12:53:49"/>
    <x v="0"/>
    <x v="7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0:08:33"/>
    <d v="2016-02-25T10:08:33"/>
    <x v="2"/>
    <x v="2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7:37:40"/>
    <d v="2015-09-12T07:37:40"/>
    <x v="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7:34:05"/>
    <d v="2016-03-11T17:34:05"/>
    <x v="2"/>
    <x v="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4:50:40"/>
    <d v="2016-10-23T14:50:40"/>
    <x v="2"/>
    <x v="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5:39:39"/>
    <d v="2014-08-03T05:39:39"/>
    <x v="3"/>
    <x v="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7:31:52"/>
    <d v="2014-08-13T17:31:52"/>
    <x v="3"/>
    <x v="3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14:38:08"/>
    <d v="2014-08-25T14:38:08"/>
    <x v="3"/>
    <x v="1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09:48:04"/>
    <d v="2014-08-03T09:48:04"/>
    <x v="3"/>
    <x v="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7:27:24"/>
    <d v="2014-09-27T07:27:24"/>
    <x v="3"/>
    <x v="3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3:39:19"/>
    <d v="2015-01-13T13:39:19"/>
    <x v="3"/>
    <x v="1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2:43:14"/>
    <d v="2014-10-14T12:43:14"/>
    <x v="3"/>
    <x v="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7:30:40"/>
    <d v="2014-10-23T17:30:40"/>
    <x v="3"/>
    <x v="8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1:13:56"/>
    <d v="2014-07-06T11:13:56"/>
    <x v="3"/>
    <x v="5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2:14:58"/>
    <d v="2015-01-19T12:14:58"/>
    <x v="3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7T23:14:52"/>
    <d v="2014-11-29T08:59:00"/>
    <x v="3"/>
    <x v="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7:26:00"/>
    <d v="2014-10-24T17:26:00"/>
    <x v="3"/>
    <x v="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6:57:51"/>
    <d v="2014-10-29T16:57:51"/>
    <x v="3"/>
    <x v="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2:34:13"/>
    <d v="2015-02-20T02:34:13"/>
    <x v="0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4:43:15"/>
    <d v="2015-03-27T13:43:15"/>
    <x v="0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0:36:20"/>
    <d v="2016-09-02T10:36:20"/>
    <x v="2"/>
    <x v="1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8:25:10"/>
    <d v="2016-07-02T08:25:10"/>
    <x v="2"/>
    <x v="5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8:49:05"/>
    <d v="2016-09-15T08:49:05"/>
    <x v="2"/>
    <x v="1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7:48:09"/>
    <d v="2016-02-21T07:48:09"/>
    <x v="2"/>
    <x v="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6:47:58"/>
    <d v="2015-05-21T16:47:58"/>
    <x v="0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09:44:00"/>
    <d v="2015-01-30T21:25:00"/>
    <x v="3"/>
    <x v="1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1:14:15"/>
    <d v="2014-10-15T18:00:00"/>
    <x v="3"/>
    <x v="8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7:12:57"/>
    <d v="2014-12-15T07:12:57"/>
    <x v="3"/>
    <x v="4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09:43:57"/>
    <d v="2015-04-04T08:43:57"/>
    <x v="0"/>
    <x v="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6:45:42"/>
    <d v="2014-10-31T16:45:42"/>
    <x v="3"/>
    <x v="9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0:00:03"/>
    <d v="2015-01-12T00:00:03"/>
    <x v="3"/>
    <x v="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0:11:18"/>
    <d v="2015-02-05T10:11:18"/>
    <x v="0"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1:46:05"/>
    <d v="2015-01-29T11:46:05"/>
    <x v="3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8:44:42"/>
    <d v="2015-08-10T00:59:00"/>
    <x v="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5:24:00"/>
    <d v="2014-11-27T16:24:00"/>
    <x v="3"/>
    <x v="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7:13:42"/>
    <d v="2015-02-11T07:13:42"/>
    <x v="0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0:55:41"/>
    <d v="2016-10-14T10:00:00"/>
    <x v="2"/>
    <x v="8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4:32:46"/>
    <d v="2016-07-24T04:32:46"/>
    <x v="2"/>
    <x v="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7:39:49"/>
    <d v="2016-12-15T07:39:49"/>
    <x v="2"/>
    <x v="4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1:50:33"/>
    <d v="2016-02-04T01:50:33"/>
    <x v="0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4:13:28"/>
    <d v="2014-11-11T15:13:28"/>
    <x v="3"/>
    <x v="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8:32:50"/>
    <d v="2016-10-10T08:32:50"/>
    <x v="2"/>
    <x v="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09:51:08"/>
    <d v="2015-12-15T06:10:00"/>
    <x v="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5:20:30"/>
    <d v="2015-06-27T15:59:00"/>
    <x v="0"/>
    <x v="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19:43:02"/>
    <d v="2015-02-13T19:43:02"/>
    <x v="0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0:16:44"/>
    <d v="2015-11-14T11:16:44"/>
    <x v="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3:17:38"/>
    <d v="2015-10-02T12:00:00"/>
    <x v="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09:19:09"/>
    <d v="2014-09-30T09:19:09"/>
    <x v="3"/>
    <x v="1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19:38:33"/>
    <d v="2014-09-27T19:38:33"/>
    <x v="3"/>
    <x v="1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0:20:30"/>
    <d v="2017-02-11T10:20:30"/>
    <x v="1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5:47:19"/>
    <d v="2015-03-01T15:47:19"/>
    <x v="0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5:50:26"/>
    <d v="2014-08-21T15:50:26"/>
    <x v="3"/>
    <x v="10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4:24:30"/>
    <d v="2014-10-23T22:00:00"/>
    <x v="3"/>
    <x v="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1:38:56"/>
    <d v="2016-07-03T01:38:56"/>
    <x v="2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15:20:12"/>
    <d v="2014-08-08T15:20:12"/>
    <x v="3"/>
    <x v="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1:32:16"/>
    <d v="2015-02-28T01:32:16"/>
    <x v="0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15:45:37"/>
    <d v="2015-07-01T15:45:37"/>
    <x v="0"/>
    <x v="0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5:01:43"/>
    <d v="2016-07-25T13:00:00"/>
    <x v="2"/>
    <x v="0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09:53:27"/>
    <d v="2017-01-30T00:59:00"/>
    <x v="2"/>
    <x v="11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3T23:37:30"/>
    <d v="2015-04-02T22:37:30"/>
    <x v="0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2:03:16"/>
    <d v="2014-07-30T12:03:16"/>
    <x v="3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0:01:30"/>
    <d v="2015-03-31T19:01:30"/>
    <x v="0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1:39:27"/>
    <d v="2012-03-03T01:39:27"/>
    <x v="5"/>
    <x v="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3:07:42"/>
    <d v="2014-01-31T13:01:00"/>
    <x v="4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0:26:16"/>
    <d v="2012-10-24T10:26:16"/>
    <x v="5"/>
    <x v="8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5:59:27"/>
    <d v="2014-01-07T20:08:00"/>
    <x v="4"/>
    <x v="1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4:01:43"/>
    <d v="2013-07-11T14:01:43"/>
    <x v="4"/>
    <x v="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6:10:17"/>
    <d v="2014-02-17T16:10:17"/>
    <x v="3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1:49:21"/>
    <d v="2011-03-03T01:49:21"/>
    <x v="6"/>
    <x v="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5:35:30"/>
    <d v="2014-05-09T16:00:00"/>
    <x v="3"/>
    <x v="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0:06:11"/>
    <d v="2011-01-21T16:00:00"/>
    <x v="7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0:25:07"/>
    <d v="2014-02-24T10:25:07"/>
    <x v="3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7:54:23"/>
    <d v="2012-05-12T17:54:23"/>
    <x v="5"/>
    <x v="6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6:57:07"/>
    <d v="2011-03-04T06:57:07"/>
    <x v="6"/>
    <x v="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19:03:23"/>
    <d v="2013-03-02T01:59:00"/>
    <x v="4"/>
    <x v="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7:08:15"/>
    <d v="2015-01-24T17:08:15"/>
    <x v="3"/>
    <x v="11"/>
    <x v="0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0:51:11"/>
    <d v="2016-03-31T09:51:11"/>
    <x v="2"/>
    <x v="7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3:25:29"/>
    <d v="2013-02-17T13:25:29"/>
    <x v="4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19:08:55"/>
    <d v="2012-03-17T18:08:55"/>
    <x v="5"/>
    <x v="1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2:52:37"/>
    <d v="2011-09-30T21:00:00"/>
    <x v="6"/>
    <x v="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1:19:42"/>
    <d v="2016-10-01T11:19:42"/>
    <x v="2"/>
    <x v="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0:18:30"/>
    <d v="2013-05-06T22:59:00"/>
    <x v="4"/>
    <x v="6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4:17:25"/>
    <d v="2014-05-19T22:59:00"/>
    <x v="3"/>
    <x v="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09:09:41"/>
    <d v="2015-03-01T23:59:00"/>
    <x v="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7:52:34"/>
    <d v="2011-02-20T17:52:34"/>
    <x v="6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7:21:54"/>
    <d v="2011-06-10T21:00:00"/>
    <x v="6"/>
    <x v="5"/>
    <x v="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1:59:58"/>
    <d v="2016-06-16T22:55:00"/>
    <x v="2"/>
    <x v="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09:36:17"/>
    <d v="2012-12-15T09:36:17"/>
    <x v="5"/>
    <x v="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0T23:40:32"/>
    <d v="2015-04-20T23:40:32"/>
    <x v="0"/>
    <x v="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2:54:48"/>
    <d v="2011-07-31T00:59:00"/>
    <x v="6"/>
    <x v="5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4:17:39"/>
    <d v="2012-10-17T14:17:39"/>
    <x v="5"/>
    <x v="8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7:01:40"/>
    <d v="2014-07-10T17:01:40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5:45:38"/>
    <d v="2014-07-27T19:00:00"/>
    <x v="3"/>
    <x v="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2:30:52"/>
    <d v="2015-04-24T18:00:00"/>
    <x v="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19:26:57"/>
    <d v="2012-11-13T20:26:57"/>
    <x v="5"/>
    <x v="8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8:30:37"/>
    <d v="2013-05-23T18:30:37"/>
    <x v="4"/>
    <x v="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6:55:40"/>
    <d v="2014-01-06T06:55:40"/>
    <x v="4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4:31:12"/>
    <d v="2014-07-18T14:31:12"/>
    <x v="3"/>
    <x v="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2:26:53"/>
    <d v="2014-09-12T12:26:53"/>
    <x v="3"/>
    <x v="1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2:48:41"/>
    <d v="2011-12-15T23:48:41"/>
    <x v="6"/>
    <x v="9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2:28:49"/>
    <d v="2011-09-22T12:28:49"/>
    <x v="6"/>
    <x v="1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1:01:24"/>
    <d v="2014-02-06T11:01:24"/>
    <x v="3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1:12:21"/>
    <d v="2015-01-26T01:12:21"/>
    <x v="3"/>
    <x v="1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5:49:34"/>
    <d v="2017-03-08T01:30:00"/>
    <x v="1"/>
    <x v="1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3:08:05"/>
    <d v="2014-06-12T13:08:05"/>
    <x v="3"/>
    <x v="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1:11:40"/>
    <d v="2014-05-04T11:11:40"/>
    <x v="3"/>
    <x v="6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2:49:07"/>
    <d v="2016-11-06T03:49:07"/>
    <x v="2"/>
    <x v="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6T23:54:57"/>
    <d v="2017-02-28T22:00:00"/>
    <x v="1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6:11:52"/>
    <d v="2016-11-05T16:11:52"/>
    <x v="2"/>
    <x v="9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2:42:05"/>
    <d v="2015-12-15T01:59:00"/>
    <x v="0"/>
    <x v="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4T18:04:09"/>
    <d v="2017-01-03T18:04:09"/>
    <x v="2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2:32:15"/>
    <d v="2016-01-30T22:17:00"/>
    <x v="2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2:48:21"/>
    <d v="2014-11-20T13:48:21"/>
    <x v="3"/>
    <x v="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1:06:42"/>
    <d v="2015-06-29T21:06:42"/>
    <x v="0"/>
    <x v="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8:46:50"/>
    <d v="2015-07-08T10:45:00"/>
    <x v="0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7:15:33"/>
    <d v="2016-06-28T17:15:33"/>
    <x v="2"/>
    <x v="0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5:35:08"/>
    <d v="2016-08-06T15:35:08"/>
    <x v="2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0:50:05"/>
    <d v="2014-06-16T00:50:05"/>
    <x v="3"/>
    <x v="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0T18:42:05"/>
    <d v="2015-02-28T18:42:05"/>
    <x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3T18:12:35"/>
    <d v="2014-06-12T18:12:35"/>
    <x v="3"/>
    <x v="5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09:35:29"/>
    <d v="2016-03-14T08:35:29"/>
    <x v="2"/>
    <x v="2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7:36:20"/>
    <d v="2016-03-30T06:36:20"/>
    <x v="2"/>
    <x v="7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1:39:49"/>
    <d v="2015-03-09T20:39:49"/>
    <x v="0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6:46:52"/>
    <d v="2012-07-10T17:48:00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6:45:08"/>
    <d v="2012-04-08T15:45:08"/>
    <x v="5"/>
    <x v="7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2:45:35"/>
    <d v="2012-11-27T06:00:00"/>
    <x v="5"/>
    <x v="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0:15:10"/>
    <d v="2012-08-10T16:00:00"/>
    <x v="5"/>
    <x v="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5:45:38"/>
    <d v="2014-11-12T16:45:38"/>
    <x v="3"/>
    <x v="9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3:12:12"/>
    <d v="2015-12-03T15:30:00"/>
    <x v="0"/>
    <x v="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4-30T23:45:32"/>
    <d v="2010-05-31T22:59:00"/>
    <x v="7"/>
    <x v="6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3:02:26"/>
    <d v="2013-03-11T12:02:26"/>
    <x v="4"/>
    <x v="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2:52:08"/>
    <d v="2012-12-15T12:52:08"/>
    <x v="5"/>
    <x v="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3:09:14"/>
    <d v="2010-07-22T00:00:00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09:18:01"/>
    <d v="2011-06-07T09:18:01"/>
    <x v="6"/>
    <x v="5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6:36:25"/>
    <d v="2011-04-15T21:59:00"/>
    <x v="6"/>
    <x v="7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5:43:03"/>
    <d v="2012-02-12T15:43:03"/>
    <x v="5"/>
    <x v="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1:55:22"/>
    <d v="2015-10-20T11:55:22"/>
    <x v="0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1:02:45"/>
    <d v="2012-04-12T11:02:45"/>
    <x v="5"/>
    <x v="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8:00:06"/>
    <d v="2014-03-04T15:00:00"/>
    <x v="3"/>
    <x v="2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2:37:53"/>
    <d v="2016-02-01T12:00:00"/>
    <x v="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6:36:06"/>
    <d v="2015-03-25T15:36:06"/>
    <x v="0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4:55:31"/>
    <d v="2012-10-06T03:59:00"/>
    <x v="5"/>
    <x v="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7:02:09"/>
    <d v="2015-05-22T07:00:00"/>
    <x v="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2:57:27"/>
    <d v="2015-03-04T12:57:27"/>
    <x v="0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2:29:51"/>
    <d v="2017-01-27T12:29:51"/>
    <x v="2"/>
    <x v="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0:27:01"/>
    <d v="2016-01-02T10:27:01"/>
    <x v="0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6:13:14"/>
    <d v="2014-09-07T16:13:14"/>
    <x v="3"/>
    <x v="1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0:06:23"/>
    <d v="2016-06-23T10:06:23"/>
    <x v="2"/>
    <x v="5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8:05:25"/>
    <d v="2014-05-23T08:05:25"/>
    <x v="3"/>
    <x v="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6:01:40"/>
    <d v="2016-12-29T16:01:40"/>
    <x v="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4:17:59"/>
    <d v="2014-10-23T04:17:59"/>
    <x v="3"/>
    <x v="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7:06:57"/>
    <d v="2015-10-31T16:45:00"/>
    <x v="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8:48:54"/>
    <d v="2014-08-08T18:48:54"/>
    <x v="3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4T23:26:00"/>
    <d v="2015-06-03T23:26:00"/>
    <x v="0"/>
    <x v="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6:16:18"/>
    <d v="2014-10-08T06:16:18"/>
    <x v="3"/>
    <x v="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2:11:13"/>
    <d v="2014-10-31T21:59:00"/>
    <x v="3"/>
    <x v="9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19:10:22"/>
    <d v="2014-09-01T19:10:22"/>
    <x v="3"/>
    <x v="10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1:12:55"/>
    <d v="2016-11-07T12:12:55"/>
    <x v="2"/>
    <x v="9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0:28:53"/>
    <d v="2017-02-10T00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2:57:31"/>
    <d v="2014-08-12T12:57:31"/>
    <x v="3"/>
    <x v="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5:00:49"/>
    <d v="2015-05-19T15:00:49"/>
    <x v="0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5:01:01"/>
    <d v="2015-10-21T17:00:00"/>
    <x v="0"/>
    <x v="8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3T23:19:03"/>
    <d v="2012-07-13T23:19:03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0:08:27"/>
    <d v="2013-12-12T00:08:27"/>
    <x v="4"/>
    <x v="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4:22:12"/>
    <d v="2011-09-26T22:59:00"/>
    <x v="6"/>
    <x v="10"/>
    <x v="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2:15:55"/>
    <d v="2014-01-15T13:33:00"/>
    <x v="4"/>
    <x v="11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5:38:08"/>
    <d v="2013-10-10T18:00:00"/>
    <x v="4"/>
    <x v="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6:54:16"/>
    <d v="2010-11-01T18:26:00"/>
    <x v="7"/>
    <x v="9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4:40:39"/>
    <d v="2012-03-07T22:59:00"/>
    <x v="5"/>
    <x v="2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09:33:14"/>
    <d v="2013-05-07T09:33:14"/>
    <x v="4"/>
    <x v="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8:31:06"/>
    <d v="2011-07-04T18:31:06"/>
    <x v="6"/>
    <x v="5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7:24:42"/>
    <d v="2013-07-07T07:24:42"/>
    <x v="4"/>
    <x v="5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5:25:09"/>
    <d v="2012-05-21T21:30:00"/>
    <x v="5"/>
    <x v="5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3:26:13"/>
    <d v="2012-01-24T13:26:13"/>
    <x v="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1:08:27"/>
    <d v="2014-09-26T21:08:27"/>
    <x v="3"/>
    <x v="1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4:48:41"/>
    <d v="2011-12-24T23:00:00"/>
    <x v="6"/>
    <x v="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6:22:51"/>
    <d v="2014-06-20T22:59:00"/>
    <x v="3"/>
    <x v="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5:21:10"/>
    <d v="2011-12-05T23:59:00"/>
    <x v="6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0:51:21"/>
    <d v="2012-06-14T21:59:00"/>
    <x v="5"/>
    <x v="5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0:13:51"/>
    <d v="2013-07-01T23:00:00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7:38:28"/>
    <d v="2013-03-10T16:38:28"/>
    <x v="4"/>
    <x v="2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6:10:33"/>
    <d v="2011-06-14T21:59:00"/>
    <x v="6"/>
    <x v="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0:58:51"/>
    <d v="2014-05-15T00:58:51"/>
    <x v="3"/>
    <x v="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3:52:20"/>
    <d v="2011-07-04T13:52:20"/>
    <x v="6"/>
    <x v="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0:28:36"/>
    <d v="2016-08-11T00:28:36"/>
    <x v="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8:01:30"/>
    <d v="2014-05-01T08:01:30"/>
    <x v="3"/>
    <x v="6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0:02:38"/>
    <d v="2015-07-12T00:02:38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1:36:01"/>
    <d v="2014-04-19T20:36:01"/>
    <x v="3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6:02:00"/>
    <d v="2009-11-22T23:59:00"/>
    <x v="8"/>
    <x v="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8:30:09"/>
    <d v="2016-06-06T11:02:00"/>
    <x v="2"/>
    <x v="6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4:09:11"/>
    <d v="2014-07-10T04:09:11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2:21:13"/>
    <d v="2011-04-21T22:21:13"/>
    <x v="6"/>
    <x v="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4:05:37"/>
    <d v="2016-11-07T05:05:37"/>
    <x v="2"/>
    <x v="9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8:33:35"/>
    <d v="2013-10-16T08:33:35"/>
    <x v="4"/>
    <x v="8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2:47:45"/>
    <d v="2012-03-01T21:00:00"/>
    <x v="5"/>
    <x v="2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7:56:16"/>
    <d v="2016-03-11T23:00:00"/>
    <x v="2"/>
    <x v="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0:31:21"/>
    <d v="2012-05-23T13:00:00"/>
    <x v="5"/>
    <x v="6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6:10:05"/>
    <d v="2015-04-18T15:10:05"/>
    <x v="0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0:21:53"/>
    <d v="2012-10-26T20:21:53"/>
    <x v="5"/>
    <x v="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7:42:41"/>
    <d v="2013-03-23T16:42:41"/>
    <x v="4"/>
    <x v="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4:17:40"/>
    <d v="2014-09-30T18:00:00"/>
    <x v="3"/>
    <x v="1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2:42:21"/>
    <d v="2014-12-21T02:42:21"/>
    <x v="3"/>
    <x v="4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2:40:17"/>
    <d v="2012-10-05T21:59:00"/>
    <x v="5"/>
    <x v="1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2:43:56"/>
    <d v="2014-05-13T12:43:56"/>
    <x v="3"/>
    <x v="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4:18:54"/>
    <d v="2014-09-16T04:18:54"/>
    <x v="3"/>
    <x v="1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0:32:52"/>
    <d v="2016-04-22T00:32:52"/>
    <x v="2"/>
    <x v="7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0:08:30"/>
    <d v="2012-01-11T19:00:00"/>
    <x v="6"/>
    <x v="1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6:58:18"/>
    <d v="2014-08-14T06:58:18"/>
    <x v="3"/>
    <x v="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09:55:29"/>
    <d v="2014-05-01T09:55:29"/>
    <x v="3"/>
    <x v="6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8:05:15"/>
    <d v="2016-12-03T09:05:15"/>
    <x v="2"/>
    <x v="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3:01:08"/>
    <d v="2016-08-05T13:01:08"/>
    <x v="2"/>
    <x v="3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2:38:21"/>
    <d v="2013-04-19T21:38:21"/>
    <x v="4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6:01:01"/>
    <d v="2013-11-14T22:00:00"/>
    <x v="4"/>
    <x v="9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8:17:24"/>
    <d v="2012-11-17T19:17:24"/>
    <x v="5"/>
    <x v="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1:21:04"/>
    <d v="2016-08-06T01:00:00"/>
    <x v="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2:01:09"/>
    <d v="2013-08-19T02:01:09"/>
    <x v="4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2:07:31"/>
    <d v="2013-03-10T12:07:31"/>
    <x v="4"/>
    <x v="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5:35:25"/>
    <d v="2013-07-13T15:35:25"/>
    <x v="4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2T23:12:20"/>
    <d v="2015-12-19T01:59:00"/>
    <x v="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09T23:24:52"/>
    <d v="2012-06-12T01:00:00"/>
    <x v="5"/>
    <x v="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5:02:26"/>
    <d v="2015-11-18T22:59:00"/>
    <x v="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7:01:02"/>
    <d v="2016-04-03T06:01:02"/>
    <x v="2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1:24:25"/>
    <d v="2014-07-09T11:24:25"/>
    <x v="3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08:04:47"/>
    <d v="2016-12-04T09:04:47"/>
    <x v="2"/>
    <x v="4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8:16:58"/>
    <d v="2016-09-02T01:00:00"/>
    <x v="2"/>
    <x v="10"/>
    <x v="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2:58:01"/>
    <d v="2014-11-30T13:58:01"/>
    <x v="3"/>
    <x v="9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0:46:11"/>
    <d v="2016-08-02T17:00:00"/>
    <x v="2"/>
    <x v="3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4:24:43"/>
    <d v="2016-03-14T03:24:43"/>
    <x v="2"/>
    <x v="2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09:21:16"/>
    <d v="2015-03-01T09:21:16"/>
    <x v="0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2:19:02"/>
    <d v="2015-08-20T12:19:02"/>
    <x v="0"/>
    <x v="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0:20:08"/>
    <d v="2016-12-11T10:20:08"/>
    <x v="2"/>
    <x v="4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2:42:12"/>
    <d v="2016-02-12T22:42:12"/>
    <x v="2"/>
    <x v="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5:26:26"/>
    <d v="2015-07-03T15:26:26"/>
    <x v="0"/>
    <x v="0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1:26:31"/>
    <d v="2015-02-17T21:26:31"/>
    <x v="0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08:07:17"/>
    <d v="2015-12-21T08:07:17"/>
    <x v="0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7T18:09:02"/>
    <d v="2016-12-06T19:09:02"/>
    <x v="2"/>
    <x v="9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5:38:56"/>
    <d v="2015-07-16T15:38:56"/>
    <x v="0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3:40:11"/>
    <d v="2014-07-10T13:40:11"/>
    <x v="3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16:20:12"/>
    <d v="2014-08-26T16:20:12"/>
    <x v="3"/>
    <x v="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0:50:38"/>
    <d v="2014-07-31T20:50:38"/>
    <x v="3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5:35:08"/>
    <d v="2014-11-13T06:35:08"/>
    <x v="3"/>
    <x v="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6:50:13"/>
    <d v="2016-01-06T16:50:13"/>
    <x v="0"/>
    <x v="1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1T23:01:56"/>
    <d v="2015-06-12T14:00:00"/>
    <x v="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1:05:43"/>
    <d v="2017-01-23T11:05:43"/>
    <x v="2"/>
    <x v="1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1:00:52"/>
    <d v="2010-07-02T17:00:00"/>
    <x v="7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8:31:03"/>
    <d v="2014-07-10T08:31:03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3:30:18"/>
    <d v="2013-10-15T21:59:00"/>
    <x v="4"/>
    <x v="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6:00:45"/>
    <d v="2014-12-03T07:00:45"/>
    <x v="3"/>
    <x v="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4:06:26"/>
    <d v="2010-08-23T22:00:00"/>
    <x v="7"/>
    <x v="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8:30:22"/>
    <d v="2011-09-19T08:30:22"/>
    <x v="6"/>
    <x v="1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1:45:43"/>
    <d v="2016-11-23T02:45:43"/>
    <x v="2"/>
    <x v="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7:54:51"/>
    <d v="2016-08-18T17:54:51"/>
    <x v="2"/>
    <x v="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2:36:13"/>
    <d v="2016-01-11T17:00:00"/>
    <x v="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3:44:01"/>
    <d v="2015-02-05T13:44:01"/>
    <x v="0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7:03:34"/>
    <d v="2016-07-08T17:03:34"/>
    <x v="2"/>
    <x v="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8T23:08:59"/>
    <d v="2013-03-24T22:08:59"/>
    <x v="4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5:02:43"/>
    <d v="2011-09-09T15:02:43"/>
    <x v="6"/>
    <x v="1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5:08:19"/>
    <d v="2013-03-09T15:08:19"/>
    <x v="4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19:22:35"/>
    <d v="2012-03-23T22:00:00"/>
    <x v="5"/>
    <x v="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2:46:49"/>
    <d v="2015-08-13T02:46:49"/>
    <x v="0"/>
    <x v="3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1:00:21"/>
    <d v="2016-09-22T11:00:21"/>
    <x v="2"/>
    <x v="1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0:20:24"/>
    <d v="2014-05-14T17:04:00"/>
    <x v="3"/>
    <x v="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19:41:37"/>
    <d v="2014-09-23T19:41:37"/>
    <x v="3"/>
    <x v="1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7:39:32"/>
    <d v="2016-06-11T07:39:32"/>
    <x v="2"/>
    <x v="5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4:05:53"/>
    <d v="2015-06-11T04:05:53"/>
    <x v="0"/>
    <x v="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7:12:24"/>
    <d v="2012-08-12T21:00:00"/>
    <x v="5"/>
    <x v="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2:25:46"/>
    <d v="2015-06-10T22:25:46"/>
    <x v="0"/>
    <x v="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1:39:45"/>
    <d v="2014-04-20T21:59:00"/>
    <x v="3"/>
    <x v="7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3:31:59"/>
    <d v="2015-03-30T12:31:59"/>
    <x v="0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6:03:26"/>
    <d v="2010-03-15T15:55:00"/>
    <x v="7"/>
    <x v="2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8:31:21"/>
    <d v="2014-08-26T18:31:21"/>
    <x v="3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7:54:56"/>
    <d v="2012-11-29T17:54:56"/>
    <x v="5"/>
    <x v="9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1:54:13"/>
    <d v="2015-01-08T19:00:00"/>
    <x v="3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7:34:34"/>
    <d v="2016-12-14T23:00:00"/>
    <x v="2"/>
    <x v="4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19:58:38"/>
    <d v="2014-04-25T19:58:38"/>
    <x v="3"/>
    <x v="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1:07:13"/>
    <d v="2015-05-07T00:58:00"/>
    <x v="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09:00:07"/>
    <d v="2015-12-18T19:00:00"/>
    <x v="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4:45:19"/>
    <d v="2014-05-09T14:45:19"/>
    <x v="3"/>
    <x v="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0T23:02:33"/>
    <d v="2013-12-30T00:02:33"/>
    <x v="4"/>
    <x v="9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0:30:21"/>
    <d v="2013-07-01T12:00:00"/>
    <x v="4"/>
    <x v="5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4:32:05"/>
    <d v="2016-11-30T22:59:00"/>
    <x v="2"/>
    <x v="4"/>
    <x v="1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6:15:03"/>
    <d v="2013-11-15T17:15:03"/>
    <x v="4"/>
    <x v="9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6:37:07"/>
    <d v="2016-11-10T07:37:07"/>
    <x v="2"/>
    <x v="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0:59:34"/>
    <d v="2016-01-22T10:59:34"/>
    <x v="0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2:14:37"/>
    <d v="2016-12-10T22:59:00"/>
    <x v="2"/>
    <x v="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0:25:14"/>
    <d v="2015-06-13T10:25:14"/>
    <x v="0"/>
    <x v="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0:07:27"/>
    <d v="2012-07-08T20:07:27"/>
    <x v="5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2:07:24"/>
    <d v="2013-05-22T22:07:24"/>
    <x v="4"/>
    <x v="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5:41:10"/>
    <d v="2015-04-16T18:00:00"/>
    <x v="0"/>
    <x v="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09:38:11"/>
    <d v="2013-05-23T09:38:11"/>
    <x v="4"/>
    <x v="6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6:39:23"/>
    <d v="2013-12-02T16:59:00"/>
    <x v="4"/>
    <x v="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19:42:58"/>
    <d v="2015-05-30T19:42:58"/>
    <x v="0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8:32:17"/>
    <d v="2013-12-25T18:32:17"/>
    <x v="4"/>
    <x v="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0:00:53"/>
    <d v="2016-02-19T20:00:53"/>
    <x v="2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8:49:11"/>
    <d v="2015-11-25T09:49:11"/>
    <x v="0"/>
    <x v="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6:30:10"/>
    <d v="2014-05-02T06:30:10"/>
    <x v="3"/>
    <x v="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0:10:43"/>
    <d v="2014-12-02T22:00:00"/>
    <x v="3"/>
    <x v="4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2:15:42"/>
    <d v="2013-04-17T12:15:42"/>
    <x v="4"/>
    <x v="7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5:52:12"/>
    <d v="2016-02-26T05:52:12"/>
    <x v="2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2:53:50"/>
    <d v="2015-03-02T14:00:00"/>
    <x v="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8:27:34"/>
    <d v="2016-01-31T15:59:00"/>
    <x v="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09:25:50"/>
    <d v="2014-07-23T09:25:50"/>
    <x v="3"/>
    <x v="5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2:20:54"/>
    <d v="2016-12-31T12:20:54"/>
    <x v="2"/>
    <x v="1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3:11:38"/>
    <d v="2016-03-24T02:11:38"/>
    <x v="2"/>
    <x v="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1:35:01"/>
    <d v="2016-05-15T11:35:01"/>
    <x v="2"/>
    <x v="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2:45:23"/>
    <d v="2013-05-31T06:00:00"/>
    <x v="4"/>
    <x v="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2:00:29"/>
    <d v="2013-12-25T02:00:29"/>
    <x v="4"/>
    <x v="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2:31:23"/>
    <d v="2014-08-23T12:31:23"/>
    <x v="3"/>
    <x v="3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4:29:36"/>
    <d v="2015-05-24T14:29:36"/>
    <x v="0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4:11:55"/>
    <d v="2016-10-20T14:11:55"/>
    <x v="2"/>
    <x v="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7:19:51"/>
    <d v="2016-01-02T17:19:51"/>
    <x v="0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09:45:23"/>
    <d v="2016-06-28T09:45:23"/>
    <x v="2"/>
    <x v="5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0:41:24"/>
    <d v="2016-10-02T00:41:24"/>
    <x v="2"/>
    <x v="1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7:57:12"/>
    <d v="2016-05-07T07:57:12"/>
    <x v="2"/>
    <x v="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0:01:58"/>
    <d v="2015-05-08T10:01:58"/>
    <x v="0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3:49:42"/>
    <d v="2016-05-06T13:49:42"/>
    <x v="2"/>
    <x v="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0:21:28"/>
    <d v="2013-07-25T10:21:28"/>
    <x v="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5:08:09"/>
    <d v="2014-07-23T15:08:09"/>
    <x v="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19:01:16"/>
    <d v="2015-06-05T15:00:00"/>
    <x v="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2:30:57"/>
    <d v="2016-12-18T12:30:57"/>
    <x v="2"/>
    <x v="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1:03:13"/>
    <d v="2015-06-25T13:00:00"/>
    <x v="0"/>
    <x v="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6:58:20"/>
    <d v="2015-11-11T17:58:20"/>
    <x v="0"/>
    <x v="9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1:45:55"/>
    <d v="2012-05-15T22:59:00"/>
    <x v="5"/>
    <x v="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0:53:16"/>
    <d v="2011-11-23T21:53:16"/>
    <x v="6"/>
    <x v="8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1:19:55"/>
    <d v="2012-06-04T11:19:55"/>
    <x v="5"/>
    <x v="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3:59:42"/>
    <d v="2014-05-04T00:59:00"/>
    <x v="3"/>
    <x v="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4:03:07"/>
    <d v="2012-07-15T14:03:07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0:05:32"/>
    <d v="2011-12-13T22:59:00"/>
    <x v="6"/>
    <x v="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2:54:18"/>
    <d v="2011-09-07T22:54:18"/>
    <x v="6"/>
    <x v="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1:09:12"/>
    <d v="2010-09-10T21:59:00"/>
    <x v="7"/>
    <x v="1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19:49:54"/>
    <d v="2013-08-01T19:49:54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3:09:15"/>
    <d v="2013-02-24T03:09:15"/>
    <x v="4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1:44:38"/>
    <d v="2011-03-01T14:00:00"/>
    <x v="6"/>
    <x v="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0:58:52"/>
    <d v="2011-10-07T10:58:52"/>
    <x v="6"/>
    <x v="1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4:30:32"/>
    <d v="2012-12-22T15:30:32"/>
    <x v="5"/>
    <x v="9"/>
    <x v="0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8:28:50"/>
    <d v="2012-03-04T21:00:00"/>
    <x v="5"/>
    <x v="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1:36:13"/>
    <d v="2011-10-02T11:36:13"/>
    <x v="6"/>
    <x v="1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2:12:15"/>
    <d v="2012-10-25T21:59:00"/>
    <x v="5"/>
    <x v="9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8:02:15"/>
    <d v="2011-12-01T09:02:15"/>
    <x v="6"/>
    <x v="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0:43:55"/>
    <d v="2012-03-07T20:43:55"/>
    <x v="5"/>
    <x v="2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1:54:44"/>
    <d v="2015-07-01T21:40:00"/>
    <x v="0"/>
    <x v="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4:02:21"/>
    <d v="2012-06-29T21:59:00"/>
    <x v="5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1:35:14"/>
    <d v="2012-02-12T21:35:14"/>
    <x v="6"/>
    <x v="1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4:50:48"/>
    <d v="2011-05-05T14:50:48"/>
    <x v="6"/>
    <x v="6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2:07:07"/>
    <d v="2012-11-09T13:07:07"/>
    <x v="5"/>
    <x v="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19:47:14"/>
    <d v="2013-05-30T18:00:00"/>
    <x v="4"/>
    <x v="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2:55:53"/>
    <d v="2014-11-20T22:00:00"/>
    <x v="3"/>
    <x v="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6T23:09:34"/>
    <d v="2013-01-25T23:09:34"/>
    <x v="5"/>
    <x v="1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1:03:13"/>
    <d v="2014-11-12T12:03:13"/>
    <x v="3"/>
    <x v="9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2:13:00"/>
    <d v="2012-09-09T21:55:00"/>
    <x v="5"/>
    <x v="10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1:00:17"/>
    <d v="2015-07-05T11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0:06:09"/>
    <d v="2014-05-27T22:59:00"/>
    <x v="3"/>
    <x v="6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2:43:45"/>
    <d v="2011-08-14T19:00:00"/>
    <x v="6"/>
    <x v="0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6:16:33"/>
    <d v="2013-04-15T16:16:33"/>
    <x v="4"/>
    <x v="6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4:46:16"/>
    <d v="2014-09-23T14:46:16"/>
    <x v="3"/>
    <x v="1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3:34:30"/>
    <d v="2010-12-08T22:59:00"/>
    <x v="7"/>
    <x v="9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19:56:41"/>
    <d v="2011-02-19T19:56:41"/>
    <x v="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2:40:03"/>
    <d v="2012-10-02T12:40:03"/>
    <x v="5"/>
    <x v="1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19:25:49"/>
    <d v="2015-10-26T22:59:00"/>
    <x v="0"/>
    <x v="9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4:08:56"/>
    <d v="2011-07-24T14:08:56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1:07:25"/>
    <d v="2012-08-15T21:07:25"/>
    <x v="5"/>
    <x v="3"/>
    <x v="1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7:08:56"/>
    <d v="2014-01-01T17:08:56"/>
    <x v="4"/>
    <x v="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1:49:08"/>
    <d v="2017-01-11T11:49:08"/>
    <x v="2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1:12:49"/>
    <d v="2017-01-07T01:12:49"/>
    <x v="2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4:11:47"/>
    <d v="2010-03-15T00:59:00"/>
    <x v="7"/>
    <x v="1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8:40:35"/>
    <d v="2010-11-29T23:00:00"/>
    <x v="7"/>
    <x v="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8:33:53"/>
    <d v="2015-08-04T18:33:53"/>
    <x v="0"/>
    <x v="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7:21:27"/>
    <d v="2014-12-08T17:21:27"/>
    <x v="3"/>
    <x v="4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6:07:43"/>
    <d v="2015-03-12T05:07:43"/>
    <x v="0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2:32:49"/>
    <d v="2014-09-21T12:32:49"/>
    <x v="3"/>
    <x v="3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8:35:00"/>
    <d v="2016-03-09T18:35:00"/>
    <x v="2"/>
    <x v="2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0:04:23"/>
    <d v="2014-08-15T20:04:23"/>
    <x v="3"/>
    <x v="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2:58:11"/>
    <d v="2015-07-11T22:58:11"/>
    <x v="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5:41:32"/>
    <d v="2014-02-03T05:41:32"/>
    <x v="3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0:19:59"/>
    <d v="2011-04-24T00:59:00"/>
    <x v="6"/>
    <x v="7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5:16:31"/>
    <d v="2013-04-27T15:16:31"/>
    <x v="4"/>
    <x v="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7:07:13"/>
    <d v="2012-10-04T17:07:13"/>
    <x v="5"/>
    <x v="8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6:13:06"/>
    <d v="2013-10-19T06:13:06"/>
    <x v="4"/>
    <x v="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2:30:29"/>
    <d v="2014-12-05T12:30:29"/>
    <x v="3"/>
    <x v="4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8:18:59"/>
    <d v="2013-11-08T19:18:59"/>
    <x v="4"/>
    <x v="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2:00:08"/>
    <d v="2016-11-03T12:00:08"/>
    <x v="2"/>
    <x v="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4:00:24"/>
    <d v="2013-01-11T14:00:24"/>
    <x v="5"/>
    <x v="1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4T23:39:19"/>
    <d v="2014-11-14T00:39:19"/>
    <x v="3"/>
    <x v="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0:50:10"/>
    <d v="2015-12-30T10:50:10"/>
    <x v="0"/>
    <x v="1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5:16:52"/>
    <d v="2010-07-21T13:00:00"/>
    <x v="7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7:07:20"/>
    <d v="2013-09-14T07:07:20"/>
    <x v="4"/>
    <x v="1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7T23:41:54"/>
    <d v="2013-11-27T00:41:54"/>
    <x v="4"/>
    <x v="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0:18:30"/>
    <d v="2016-02-11T10:18:30"/>
    <x v="2"/>
    <x v="1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1:05:48"/>
    <d v="2014-11-16T02:05:48"/>
    <x v="3"/>
    <x v="9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1:36:22"/>
    <d v="2015-04-02T10:36:22"/>
    <x v="0"/>
    <x v="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5T18:35:56"/>
    <d v="2010-07-30T18:00:00"/>
    <x v="7"/>
    <x v="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0:49:59"/>
    <d v="2016-07-13T00:49:59"/>
    <x v="2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4:20:14"/>
    <d v="2016-06-29T14:20:14"/>
    <x v="2"/>
    <x v="5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3:58:29"/>
    <d v="2014-03-15T12:58:29"/>
    <x v="3"/>
    <x v="2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5:51:58"/>
    <d v="2015-01-10T01:59:00"/>
    <x v="3"/>
    <x v="11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09:10:27"/>
    <d v="2014-01-28T09:10:27"/>
    <x v="3"/>
    <x v="1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1:56:25"/>
    <d v="2016-03-31T10:56:25"/>
    <x v="2"/>
    <x v="7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4:30:06"/>
    <d v="2013-09-16T14:30:06"/>
    <x v="4"/>
    <x v="1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7:33:03"/>
    <d v="2016-12-23T01:59:00"/>
    <x v="2"/>
    <x v="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4:29:34"/>
    <d v="2013-02-04T14:29:34"/>
    <x v="5"/>
    <x v="11"/>
    <x v="0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1:32:54"/>
    <d v="2011-07-16T11:32:54"/>
    <x v="6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1:05:05"/>
    <d v="2012-05-19T11:05:05"/>
    <x v="5"/>
    <x v="6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4:27:39"/>
    <d v="2015-09-23T14:27:39"/>
    <x v="0"/>
    <x v="1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2:23:11"/>
    <d v="2014-07-24T12:23:11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5:35:20"/>
    <d v="2015-06-07T21:50:00"/>
    <x v="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1:13:34"/>
    <d v="2016-06-24T21:59:00"/>
    <x v="2"/>
    <x v="5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0:00:35"/>
    <d v="2016-04-08T09:00:35"/>
    <x v="2"/>
    <x v="7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4:06:58"/>
    <d v="2014-12-05T15:06:58"/>
    <x v="3"/>
    <x v="9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19:35:37"/>
    <d v="2012-09-14T19:35:37"/>
    <x v="5"/>
    <x v="10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8:24:21"/>
    <d v="2017-02-09T23:00:0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0:49:11"/>
    <d v="2017-03-02T10:49:11"/>
    <x v="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2:00:22"/>
    <d v="2015-08-22T12:00:22"/>
    <x v="0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6:58:15"/>
    <d v="2015-06-21T23:00:00"/>
    <x v="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7:55:20"/>
    <d v="2015-04-18T07:55:20"/>
    <x v="0"/>
    <x v="7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0:37:23"/>
    <d v="2013-09-09T21:59:00"/>
    <x v="4"/>
    <x v="10"/>
    <x v="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7:01:47"/>
    <d v="2016-05-05T07:01:47"/>
    <x v="2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8:13:06"/>
    <d v="2016-07-20T18:13:06"/>
    <x v="2"/>
    <x v="3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09:11:49"/>
    <d v="2015-05-02T09:11:49"/>
    <x v="0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0:01:07"/>
    <d v="2016-06-06T00:01:07"/>
    <x v="2"/>
    <x v="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09:16:37"/>
    <d v="2017-01-18T09:16:37"/>
    <x v="2"/>
    <x v="1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2:06:32"/>
    <d v="2015-04-10T22:06:32"/>
    <x v="0"/>
    <x v="7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0:04:28"/>
    <d v="2015-11-13T11:04:28"/>
    <x v="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8:07:33"/>
    <d v="2017-02-20T18:07:33"/>
    <x v="1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5:37:05"/>
    <d v="2014-10-02T15:37:05"/>
    <x v="3"/>
    <x v="1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2:46:17"/>
    <d v="2017-02-08T23:00:00"/>
    <x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0:34:01"/>
    <d v="2016-01-25T10:00:00"/>
    <x v="2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2:23:59"/>
    <d v="2013-03-26T02:23:59"/>
    <x v="4"/>
    <x v="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8:45:43"/>
    <d v="2016-09-06T20:00:00"/>
    <x v="2"/>
    <x v="1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4T23:01:06"/>
    <d v="2015-04-02T21:59:00"/>
    <x v="0"/>
    <x v="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8:04:01"/>
    <d v="2016-10-25T11:00:00"/>
    <x v="2"/>
    <x v="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2:55:00"/>
    <d v="2016-04-21T16:00:00"/>
    <x v="2"/>
    <x v="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09:00:04"/>
    <d v="2016-03-23T00:59:00"/>
    <x v="2"/>
    <x v="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4:00:27"/>
    <d v="2017-02-14T14:00:27"/>
    <x v="1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4:25:44"/>
    <d v="2016-12-15T17:00:00"/>
    <x v="2"/>
    <x v="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3:44:32"/>
    <d v="2016-11-20T22:59:00"/>
    <x v="2"/>
    <x v="9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2:11:30"/>
    <d v="2016-03-26T11:11:30"/>
    <x v="2"/>
    <x v="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2:31:40"/>
    <d v="2015-08-11T12:31:40"/>
    <x v="0"/>
    <x v="3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5:41:42"/>
    <d v="2016-12-02T01:00:00"/>
    <x v="2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8:00:59"/>
    <d v="2015-02-28T08:00:59"/>
    <x v="0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6:20:00"/>
    <d v="2015-11-14T07:20:00"/>
    <x v="0"/>
    <x v="9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3:59:58"/>
    <d v="2015-10-15T03:59:58"/>
    <x v="0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09:01:08"/>
    <d v="2015-07-05T21:00:00"/>
    <x v="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4:19:25"/>
    <d v="2013-01-16T14:19:25"/>
    <x v="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4:22:48"/>
    <d v="2012-11-01T14:22:48"/>
    <x v="5"/>
    <x v="9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4:38:02"/>
    <d v="2015-09-24T14:38:02"/>
    <x v="0"/>
    <x v="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1:28:39"/>
    <d v="2013-03-09T01:28:39"/>
    <x v="4"/>
    <x v="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3:43:09"/>
    <d v="2012-06-01T13:43:09"/>
    <x v="5"/>
    <x v="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0:10:24"/>
    <d v="2012-04-16T00:10:24"/>
    <x v="5"/>
    <x v="7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2:39:33"/>
    <d v="2013-11-15T23:39:33"/>
    <x v="4"/>
    <x v="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5:10:26"/>
    <d v="2012-04-06T22:00:00"/>
    <x v="5"/>
    <x v="2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5:30:44"/>
    <d v="2014-04-14T17:00:00"/>
    <x v="3"/>
    <x v="6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19:35:10"/>
    <d v="2012-04-14T11:36:00"/>
    <x v="5"/>
    <x v="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2:50:25"/>
    <d v="2014-04-10T00:59:00"/>
    <x v="3"/>
    <x v="7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1:56:17"/>
    <d v="2013-11-03T19:00:00"/>
    <x v="4"/>
    <x v="9"/>
    <x v="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3:49:39"/>
    <d v="2015-05-15T13:49:39"/>
    <x v="0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3:00:48"/>
    <d v="2014-02-06T13:00:48"/>
    <x v="3"/>
    <x v="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1:12:52"/>
    <d v="2012-03-13T00:59:00"/>
    <x v="5"/>
    <x v="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2:02:25"/>
    <d v="2015-07-23T12:02:25"/>
    <x v="0"/>
    <x v="3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2:38:33"/>
    <d v="2015-11-02T02:00:00"/>
    <x v="0"/>
    <x v="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3:29:43"/>
    <d v="2012-08-28T18:00:00"/>
    <x v="5"/>
    <x v="10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1:15:12"/>
    <d v="2015-08-19T11:15:12"/>
    <x v="0"/>
    <x v="3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19:27:16"/>
    <d v="2013-07-26T19:27:16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0:00:09"/>
    <d v="2016-04-22T18:00:00"/>
    <x v="2"/>
    <x v="7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2:54:07"/>
    <d v="2012-01-28T12:54:07"/>
    <x v="6"/>
    <x v="1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09:22:48"/>
    <d v="2015-06-27T09:22:48"/>
    <x v="0"/>
    <x v="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0:01:15"/>
    <d v="2016-10-29T13:00:00"/>
    <x v="2"/>
    <x v="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3:00:15"/>
    <d v="2014-09-21T13:00:15"/>
    <x v="3"/>
    <x v="1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3:10:22"/>
    <d v="2016-02-11T22:59:00"/>
    <x v="2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3:22:35"/>
    <d v="2013-11-13T14:22:35"/>
    <x v="4"/>
    <x v="9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0:40:36"/>
    <d v="2015-08-16T00:40:36"/>
    <x v="0"/>
    <x v="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09:56:31"/>
    <d v="2013-09-02T22:00:00"/>
    <x v="4"/>
    <x v="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5:08:47"/>
    <d v="2014-04-25T15:08:47"/>
    <x v="3"/>
    <x v="7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5:51:41"/>
    <d v="2013-06-24T23:00:00"/>
    <x v="4"/>
    <x v="5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3:03:28"/>
    <d v="2014-07-18T21:00:00"/>
    <x v="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3:05:39"/>
    <d v="2015-12-13T18:00:00"/>
    <x v="0"/>
    <x v="4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3:47:27"/>
    <d v="2017-01-05T13:47:27"/>
    <x v="2"/>
    <x v="1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8:31:51"/>
    <d v="2015-03-28T17:31:51"/>
    <x v="0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8:48:43"/>
    <d v="2016-02-01T08:48:43"/>
    <x v="2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8:04:43"/>
    <d v="2014-11-12T01:59:00"/>
    <x v="3"/>
    <x v="9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8:55:16"/>
    <d v="2017-03-10T08:55:16"/>
    <x v="1"/>
    <x v="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7:00:14"/>
    <d v="2013-11-30T22:02:00"/>
    <x v="4"/>
    <x v="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3:49:04"/>
    <d v="2016-04-22T13:49:04"/>
    <x v="2"/>
    <x v="7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3:51:40"/>
    <d v="2017-03-02T13:51:40"/>
    <x v="1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7:48:53"/>
    <d v="2013-11-26T21:02:00"/>
    <x v="4"/>
    <x v="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2:01:30"/>
    <d v="2017-03-12T21:00:00"/>
    <x v="1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3:39:06"/>
    <d v="2016-10-16T14:30:00"/>
    <x v="2"/>
    <x v="9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1:00:17"/>
    <d v="2014-02-21T12:00:00"/>
    <x v="3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3:00:10"/>
    <d v="2015-09-04T13:00:10"/>
    <x v="0"/>
    <x v="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09:59:25"/>
    <d v="2015-07-29T09:59:25"/>
    <x v="0"/>
    <x v="3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5:01:18"/>
    <d v="2016-12-14T15:01:18"/>
    <x v="2"/>
    <x v="4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0:52:45"/>
    <d v="2013-04-02T09:52:45"/>
    <x v="4"/>
    <x v="7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8:07:53"/>
    <d v="2016-12-02T19:07:53"/>
    <x v="2"/>
    <x v="4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2:17:57"/>
    <d v="2014-08-16T02:17:57"/>
    <x v="3"/>
    <x v="3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1:52:18"/>
    <d v="2016-08-06T01:52:18"/>
    <x v="2"/>
    <x v="3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09:09:07"/>
    <d v="2015-11-18T10:09:07"/>
    <x v="0"/>
    <x v="9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09:32:48"/>
    <d v="2017-01-24T09:32:48"/>
    <x v="1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6:50:51"/>
    <d v="2016-05-07T16:50:51"/>
    <x v="2"/>
    <x v="6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4:50:46"/>
    <d v="2016-11-22T04:50:46"/>
    <x v="2"/>
    <x v="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6:28:49"/>
    <d v="2016-06-19T17:00:00"/>
    <x v="2"/>
    <x v="5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2:01:27"/>
    <d v="2015-06-11T12:01:27"/>
    <x v="0"/>
    <x v="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3:18:56"/>
    <d v="2016-12-08T13:18:56"/>
    <x v="2"/>
    <x v="4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8:24:10"/>
    <d v="2014-03-26T17:24:10"/>
    <x v="3"/>
    <x v="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1:23:40"/>
    <d v="2017-02-14T11:23:40"/>
    <x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8:02:38"/>
    <d v="2014-11-17T18:00:00"/>
    <x v="3"/>
    <x v="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3:58:33"/>
    <d v="2015-01-31T13:58:33"/>
    <x v="0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7:58:34"/>
    <d v="2016-05-22T21:00:00"/>
    <x v="2"/>
    <x v="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4:28:27"/>
    <d v="2016-11-22T14:28:27"/>
    <x v="2"/>
    <x v="4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4:59:52"/>
    <d v="2016-04-26T20:00:00"/>
    <x v="2"/>
    <x v="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3:54:57"/>
    <d v="2014-12-20T19:00:00"/>
    <x v="3"/>
    <x v="4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19:58:35"/>
    <d v="2017-03-11T19:58:35"/>
    <x v="1"/>
    <x v="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0:54:23"/>
    <d v="2017-03-06T23:00:00"/>
    <x v="1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4:51:53"/>
    <d v="2017-01-10T15:59:00"/>
    <x v="2"/>
    <x v="1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8:00:04"/>
    <d v="2016-12-09T18:00:04"/>
    <x v="2"/>
    <x v="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0:47:16"/>
    <d v="2015-12-07T10:47:16"/>
    <x v="0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7:10:42"/>
    <d v="2017-03-12T06:10:42"/>
    <x v="1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6:00:57"/>
    <d v="2014-02-23T06:00:57"/>
    <x v="3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8:47:59"/>
    <d v="2014-12-22T08:47:59"/>
    <x v="3"/>
    <x v="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09:38:09"/>
    <d v="2014-01-05T09:38:09"/>
    <x v="4"/>
    <x v="1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0:17:03"/>
    <d v="2012-02-27T10:17:03"/>
    <x v="5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1:01:07"/>
    <d v="2016-01-03T16:59:00"/>
    <x v="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3:21:39"/>
    <d v="2015-02-03T22:00:00"/>
    <x v="0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8:59:51"/>
    <d v="2015-09-17T08:59:51"/>
    <x v="0"/>
    <x v="1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0:51:37"/>
    <d v="2011-07-25T00:50:00"/>
    <x v="6"/>
    <x v="5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2:11:26"/>
    <d v="2016-01-13T22:11:26"/>
    <x v="0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1:00:04"/>
    <d v="2012-05-08T20:00:04"/>
    <x v="5"/>
    <x v="7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3:07:25"/>
    <d v="2011-03-11T22:00:00"/>
    <x v="6"/>
    <x v="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2:27:23"/>
    <d v="2012-06-28T22:27:23"/>
    <x v="5"/>
    <x v="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7:07:34"/>
    <d v="2013-09-05T21:59:00"/>
    <x v="4"/>
    <x v="1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0:01:00"/>
    <d v="2014-06-23T10:01:00"/>
    <x v="3"/>
    <x v="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3:51:29"/>
    <d v="2012-06-26T12:00:00"/>
    <x v="5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7:57:40"/>
    <d v="2013-12-06T17:22:00"/>
    <x v="4"/>
    <x v="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0:05:30"/>
    <d v="2009-12-01T11:00:00"/>
    <x v="8"/>
    <x v="8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7:26:58"/>
    <d v="2012-04-22T22:00:00"/>
    <x v="5"/>
    <x v="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0:44:36"/>
    <d v="2012-04-18T10:44:36"/>
    <x v="5"/>
    <x v="7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0:59:59"/>
    <d v="2012-09-24T21:59:00"/>
    <x v="5"/>
    <x v="1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1:21:20"/>
    <d v="2013-01-20T11:21:20"/>
    <x v="5"/>
    <x v="1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6:54:16"/>
    <d v="2013-01-26T16:54:16"/>
    <x v="5"/>
    <x v="1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1:33:46"/>
    <d v="2012-02-23T11:33:46"/>
    <x v="5"/>
    <x v="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19:00:49"/>
    <d v="2012-03-13T21:59:00"/>
    <x v="5"/>
    <x v="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4:10:33"/>
    <d v="2014-03-26T13:10:33"/>
    <x v="3"/>
    <x v="2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8:46:49"/>
    <d v="2011-02-05T18:46:49"/>
    <x v="6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1:26:56"/>
    <d v="2012-06-28T11:26:56"/>
    <x v="5"/>
    <x v="0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1:31:36"/>
    <d v="2013-06-20T21:31:36"/>
    <x v="4"/>
    <x v="5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4:50:34"/>
    <d v="2013-12-31T01:00:00"/>
    <x v="4"/>
    <x v="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0:39:56"/>
    <d v="2011-12-12T21:39:56"/>
    <x v="6"/>
    <x v="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3:34:51"/>
    <d v="2010-12-31T22:59:00"/>
    <x v="7"/>
    <x v="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0:41:12"/>
    <d v="2014-08-08T12:00:00"/>
    <x v="3"/>
    <x v="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2:02:09"/>
    <d v="2012-03-09T22:02:09"/>
    <x v="5"/>
    <x v="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3:15:33"/>
    <d v="2012-05-05T13:15:28"/>
    <x v="5"/>
    <x v="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7:06:36"/>
    <d v="2014-08-28T19:00:00"/>
    <x v="3"/>
    <x v="3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7:42:17"/>
    <d v="2013-03-09T17:42:17"/>
    <x v="4"/>
    <x v="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3:03:35"/>
    <d v="2013-03-21T12:03:35"/>
    <x v="4"/>
    <x v="2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8:06:29"/>
    <d v="2014-05-06T18:06:29"/>
    <x v="3"/>
    <x v="6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09:11:18"/>
    <d v="2014-04-18T17:00:00"/>
    <x v="3"/>
    <x v="7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7:00:26"/>
    <d v="2012-05-03T17:00:26"/>
    <x v="5"/>
    <x v="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7:14:17"/>
    <d v="2012-06-07T07:14:17"/>
    <x v="5"/>
    <x v="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1:25:43"/>
    <d v="2012-05-05T11:25:43"/>
    <x v="5"/>
    <x v="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1:24:10"/>
    <d v="2009-12-09T12:24:00"/>
    <x v="8"/>
    <x v="8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7:00:49"/>
    <d v="2010-02-14T23:00:00"/>
    <x v="7"/>
    <x v="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09:26:54"/>
    <d v="2009-09-25T21:59:00"/>
    <x v="8"/>
    <x v="1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19:58:05"/>
    <d v="2013-12-14T19:58:05"/>
    <x v="4"/>
    <x v="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3:36:40"/>
    <d v="2014-04-02T12:36:40"/>
    <x v="3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0:15:01"/>
    <d v="2017-04-03T23:15:01"/>
    <x v="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5:29:29"/>
    <d v="2017-04-09T14:29:29"/>
    <x v="1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2:07:27"/>
    <d v="2017-03-20T12:07:27"/>
    <x v="1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5:14:45"/>
    <d v="2017-03-26T14:14:45"/>
    <x v="1"/>
    <x v="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8:32:11"/>
    <d v="2017-03-29T17:32:11"/>
    <x v="1"/>
    <x v="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8:49:08"/>
    <d v="2017-04-30T11:00:00"/>
    <x v="1"/>
    <x v="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6:00:40"/>
    <d v="2014-08-26T16:00:40"/>
    <x v="3"/>
    <x v="3"/>
    <x v="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2:45:37"/>
    <d v="2015-06-14T12:45:37"/>
    <x v="0"/>
    <x v="5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8:59:06"/>
    <d v="2014-07-17T08:59:06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5:35:43"/>
    <d v="2015-12-24T18:00:00"/>
    <x v="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8:08:10"/>
    <d v="2014-08-17T18:08:10"/>
    <x v="3"/>
    <x v="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09:04:31"/>
    <d v="2015-02-06T09:04:31"/>
    <x v="0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09:36:30"/>
    <d v="2014-05-29T11:50:00"/>
    <x v="3"/>
    <x v="5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0:04:58"/>
    <d v="2014-11-05T11:34:00"/>
    <x v="3"/>
    <x v="9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7:44:03"/>
    <d v="2014-06-11T07:44:03"/>
    <x v="3"/>
    <x v="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6:11:35"/>
    <d v="2014-03-08T16:11:35"/>
    <x v="3"/>
    <x v="1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09:22:23"/>
    <d v="2014-06-26T09:22:23"/>
    <x v="3"/>
    <x v="5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5:31:24"/>
    <d v="2014-06-29T15:31:24"/>
    <x v="3"/>
    <x v="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3:11:49"/>
    <d v="2016-12-19T01:59:00"/>
    <x v="2"/>
    <x v="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09:25:38"/>
    <d v="2016-10-30T09:25:38"/>
    <x v="2"/>
    <x v="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3:31:44"/>
    <d v="2015-07-12T13:31:44"/>
    <x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0:51:10"/>
    <d v="2014-10-05T23:00:00"/>
    <x v="3"/>
    <x v="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3:48:25"/>
    <d v="2016-01-08T13:47:00"/>
    <x v="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1:27:49"/>
    <d v="2016-06-24T11:27:49"/>
    <x v="2"/>
    <x v="5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4T18:02:36"/>
    <d v="2015-03-31T17:39:00"/>
    <x v="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3:10:31"/>
    <d v="2016-10-17T13:10:31"/>
    <x v="2"/>
    <x v="8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8:34:36"/>
    <d v="2016-08-25T08:34:36"/>
    <x v="2"/>
    <x v="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6:22:18"/>
    <d v="2016-02-20T16:22:18"/>
    <x v="0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2:37:08"/>
    <d v="2015-08-11T12:37:08"/>
    <x v="0"/>
    <x v="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14:12:50"/>
    <d v="2017-01-03T14:12:50"/>
    <x v="2"/>
    <x v="1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0:25:39"/>
    <d v="2015-04-29T20:25:39"/>
    <x v="0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09:12:32"/>
    <d v="2015-06-06T09:12:32"/>
    <x v="0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0:13:42"/>
    <d v="2015-04-21T10:13:42"/>
    <x v="0"/>
    <x v="6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1:21:00"/>
    <d v="2015-01-10T11:21:00"/>
    <x v="3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6:02:16"/>
    <d v="2015-05-02T16:02:16"/>
    <x v="0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2:48:24"/>
    <d v="2015-06-05T12:48:24"/>
    <x v="0"/>
    <x v="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08:52:58"/>
    <d v="2015-10-17T08:52:58"/>
    <x v="0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16:20:36"/>
    <d v="2015-01-30T18:39:00"/>
    <x v="3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09:35:24"/>
    <d v="2015-08-03T09:35:24"/>
    <x v="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0:58:00"/>
    <d v="2016-02-07T10:58:00"/>
    <x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14:36:48"/>
    <d v="2016-04-30T16:00:00"/>
    <x v="2"/>
    <x v="6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0:31:10"/>
    <d v="2014-12-11T10:31:10"/>
    <x v="3"/>
    <x v="4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3T18:16:40"/>
    <d v="2015-12-28T18:16:40"/>
    <x v="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16:25:56"/>
    <d v="2015-10-26T16:25:56"/>
    <x v="0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1:40:25"/>
    <d v="2016-01-17T17:00:00"/>
    <x v="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6:45:33"/>
    <d v="2015-10-21T06:45:33"/>
    <x v="0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7:16:56"/>
    <d v="2016-04-25T16:16:56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1:19:25"/>
    <d v="2015-04-14T10:19:25"/>
    <x v="0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3:30:11"/>
    <d v="2016-02-10T13:30:11"/>
    <x v="2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2:32:21"/>
    <d v="2014-12-17T22:32:21"/>
    <x v="3"/>
    <x v="4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2:39:56"/>
    <d v="2015-06-25T12:39:56"/>
    <x v="0"/>
    <x v="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19:39:31"/>
    <d v="2015-04-23T19:39:31"/>
    <x v="0"/>
    <x v="7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09:53:44"/>
    <d v="2015-08-29T09:53:44"/>
    <x v="0"/>
    <x v="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4:14:20"/>
    <d v="2015-02-12T14:14:20"/>
    <x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14:03:57"/>
    <d v="2016-09-09T14:03:57"/>
    <x v="2"/>
    <x v="1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6:12:46"/>
    <d v="2015-12-10T16:12:46"/>
    <x v="0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14:53:03"/>
    <d v="2016-11-25T15:53:03"/>
    <x v="2"/>
    <x v="9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7T18:18:50"/>
    <d v="2015-08-25T18:18:50"/>
    <x v="0"/>
    <x v="3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0T18:23:36"/>
    <d v="2015-10-04T18:23:36"/>
    <x v="0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3:02:22"/>
    <d v="2015-10-01T13:02:22"/>
    <x v="0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6:27:28"/>
    <d v="2015-04-10T16:27:28"/>
    <x v="0"/>
    <x v="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2:30:03"/>
    <d v="2015-08-03T22:30:03"/>
    <x v="0"/>
    <x v="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19:21:47"/>
    <d v="2015-02-21T19:21:47"/>
    <x v="0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19:37:23"/>
    <d v="2014-11-13T20:37:23"/>
    <x v="3"/>
    <x v="9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0:50:32"/>
    <d v="2015-08-05T10:50:32"/>
    <x v="0"/>
    <x v="3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14:07:04"/>
    <d v="2015-01-10T14:07:04"/>
    <x v="3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09:02:20"/>
    <d v="2016-07-22T09:02:20"/>
    <x v="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4:29:19"/>
    <d v="2015-01-15T13:29:00"/>
    <x v="3"/>
    <x v="1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09:40:52"/>
    <d v="2015-07-25T15:59:00"/>
    <x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0:17:44"/>
    <d v="2015-01-04T00:17:44"/>
    <x v="3"/>
    <x v="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3:04:04"/>
    <d v="2015-03-31T12:04:04"/>
    <x v="0"/>
    <x v="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8T20:53:43"/>
    <d v="2015-10-28T20:53:43"/>
    <x v="0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09:33:37"/>
    <d v="2015-08-08T09:33:37"/>
    <x v="0"/>
    <x v="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2:41:33"/>
    <d v="2015-02-26T02:41:33"/>
    <x v="0"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2T20:54:47"/>
    <d v="2017-01-10T02:57:00"/>
    <x v="2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4:22:38"/>
    <d v="2015-10-15T14:22:38"/>
    <x v="0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15:14:16"/>
    <d v="2015-01-02T15:14:16"/>
    <x v="3"/>
    <x v="1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15:59:44"/>
    <d v="2015-07-02T15:59:44"/>
    <x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14:28:26"/>
    <d v="2014-12-18T14:28:26"/>
    <x v="3"/>
    <x v="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0:26:04"/>
    <d v="2016-04-14T00:26:04"/>
    <x v="2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3:44:56"/>
    <d v="2016-03-05T13:44:56"/>
    <x v="2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0:18:51"/>
    <d v="2015-05-13T10:18:51"/>
    <x v="0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5:10:58"/>
    <d v="2016-03-30T14:10:58"/>
    <x v="2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3T18:56:47"/>
    <d v="2016-01-02T18:56:47"/>
    <x v="0"/>
    <x v="1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8:02:55"/>
    <d v="2016-09-03T08:02:55"/>
    <x v="2"/>
    <x v="1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0:39:50"/>
    <d v="2015-01-18T20:39:50"/>
    <x v="3"/>
    <x v="11"/>
    <x v="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7:48:48"/>
    <d v="2015-04-11T00:00:00"/>
    <x v="0"/>
    <x v="7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1:22:37"/>
    <d v="2014-11-05T22:22:37"/>
    <x v="3"/>
    <x v="9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5:01:15"/>
    <d v="2015-08-18T15:01:15"/>
    <x v="0"/>
    <x v="3"/>
    <x v="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3:47:55"/>
    <d v="2015-09-07T03:47:55"/>
    <x v="0"/>
    <x v="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1:34:42"/>
    <d v="2015-08-25T11:34:42"/>
    <x v="0"/>
    <x v="3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1:41:13"/>
    <d v="2016-11-26T12:41:13"/>
    <x v="2"/>
    <x v="9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0:38:02"/>
    <d v="2014-05-31T17:30:00"/>
    <x v="3"/>
    <x v="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0:41:00"/>
    <d v="2015-08-21T21:59:00"/>
    <x v="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4:42:26"/>
    <d v="2016-07-15T14:42:26"/>
    <x v="2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1:42:23"/>
    <d v="2015-03-14T09:00:00"/>
    <x v="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15:13:07"/>
    <d v="2014-08-10T15:13:07"/>
    <x v="3"/>
    <x v="3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4:34:04"/>
    <d v="2015-03-24T13:34:04"/>
    <x v="0"/>
    <x v="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1:43:09"/>
    <d v="2015-02-18T11:43:09"/>
    <x v="3"/>
    <x v="1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8:41:35"/>
    <d v="2014-11-09T19:41:35"/>
    <x v="3"/>
    <x v="8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0:29:56"/>
    <d v="2015-02-21T10:29:56"/>
    <x v="0"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1:23:56"/>
    <d v="2015-03-11T10:23:56"/>
    <x v="0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0:54:50"/>
    <d v="2014-12-31T10:54:50"/>
    <x v="3"/>
    <x v="1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5:25:08"/>
    <d v="2014-10-27T15:25:08"/>
    <x v="3"/>
    <x v="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5:55:49"/>
    <d v="2016-05-27T16:04:00"/>
    <x v="2"/>
    <x v="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8T22:04:52"/>
    <d v="2015-08-07T22:04:52"/>
    <x v="0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1:38:53"/>
    <d v="2016-03-23T00:38:53"/>
    <x v="2"/>
    <x v="2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2:49:11"/>
    <d v="2015-03-12T11:49:11"/>
    <x v="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5:06:06"/>
    <d v="2017-02-05T10:44:00"/>
    <x v="2"/>
    <x v="1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1:08:24"/>
    <d v="2016-02-11T21:08:24"/>
    <x v="2"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0:23:33"/>
    <d v="2016-06-27T20:23:33"/>
    <x v="2"/>
    <x v="6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5T23:14:57"/>
    <d v="2015-03-07T23:14:57"/>
    <x v="0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15:35:43"/>
    <d v="2016-02-27T15:35:43"/>
    <x v="2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2:27:54"/>
    <d v="2015-08-03T22:27:54"/>
    <x v="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0:39:46"/>
    <d v="2015-10-05T00:39:46"/>
    <x v="0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8:46:10"/>
    <d v="2016-01-29T08:46:10"/>
    <x v="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17:09:48"/>
    <d v="2015-03-17T12:00:00"/>
    <x v="0"/>
    <x v="1"/>
    <x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5:57:42"/>
    <d v="2015-12-07T16:57:42"/>
    <x v="0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3:38:49"/>
    <d v="2015-10-18T13:38:49"/>
    <x v="0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5:35:13"/>
    <d v="2016-02-13T15:35:13"/>
    <x v="2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1:00:54"/>
    <d v="2015-07-22T22:59:00"/>
    <x v="0"/>
    <x v="3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0:00:28"/>
    <d v="2015-03-19T09:00:28"/>
    <x v="0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09:00:22"/>
    <d v="2014-08-15T09:00:22"/>
    <x v="3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2:06:31"/>
    <d v="2016-05-25T12:06:31"/>
    <x v="2"/>
    <x v="6"/>
    <x v="0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2:33:41"/>
    <d v="2015-09-25T22:33:41"/>
    <x v="0"/>
    <x v="1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8:27:51"/>
    <d v="2016-11-26T09:27:51"/>
    <x v="2"/>
    <x v="9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5:16:33"/>
    <d v="2016-11-11T22:00:00"/>
    <x v="2"/>
    <x v="9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1:35:13"/>
    <d v="2016-08-30T23:36:00"/>
    <x v="2"/>
    <x v="1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1:25:15"/>
    <d v="2014-11-29T22:25:15"/>
    <x v="3"/>
    <x v="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19:44:16"/>
    <d v="2014-10-27T21:11:00"/>
    <x v="3"/>
    <x v="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5:48:10"/>
    <d v="2017-03-05T15:48:10"/>
    <x v="1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4:15:00"/>
    <d v="2015-12-29T17:00:00"/>
    <x v="0"/>
    <x v="4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0:36:49"/>
    <d v="2017-02-02T10:36:49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2:50:08"/>
    <d v="2017-03-10T22:50:08"/>
    <x v="1"/>
    <x v="2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2:45:50"/>
    <d v="2016-04-20T12:45:50"/>
    <x v="2"/>
    <x v="7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7:03:59"/>
    <d v="2017-02-25T17:03:59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8:27:36"/>
    <d v="2016-03-24T07:27:36"/>
    <x v="2"/>
    <x v="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4:55:18"/>
    <d v="2016-06-09T13:00:00"/>
    <x v="2"/>
    <x v="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09:18:05"/>
    <d v="2016-03-23T08:18:05"/>
    <x v="2"/>
    <x v="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2:29:27"/>
    <d v="2017-01-02T22:17:00"/>
    <x v="2"/>
    <x v="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8:18:17"/>
    <d v="2011-09-30T21:00:00"/>
    <x v="6"/>
    <x v="1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2:28:16"/>
    <d v="2012-07-18T22:28:16"/>
    <x v="5"/>
    <x v="0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0:40:25"/>
    <d v="2013-04-16T13:00:00"/>
    <x v="4"/>
    <x v="7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5:36:37"/>
    <d v="2015-09-30T13:29:00"/>
    <x v="0"/>
    <x v="8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1:15:48"/>
    <d v="2012-09-23T11:15:48"/>
    <x v="5"/>
    <x v="1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0:27:33"/>
    <d v="2013-05-08T20:27:33"/>
    <x v="4"/>
    <x v="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4:58:51"/>
    <d v="2012-05-10T11:00:00"/>
    <x v="5"/>
    <x v="6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1:42:01"/>
    <d v="2012-10-27T23:00:00"/>
    <x v="5"/>
    <x v="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4:18:49"/>
    <d v="2011-02-08T04:18:49"/>
    <x v="6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19:47:35"/>
    <d v="2012-05-23T19:47:35"/>
    <x v="5"/>
    <x v="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7:49:52"/>
    <d v="2012-01-25T17:49:52"/>
    <x v="6"/>
    <x v="1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0:46:20"/>
    <d v="2010-09-03T19:03:00"/>
    <x v="7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1:57:49"/>
    <d v="2012-11-10T12:57:49"/>
    <x v="5"/>
    <x v="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8:16:16"/>
    <d v="2010-10-10T18:16:16"/>
    <x v="7"/>
    <x v="1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0:54:15"/>
    <d v="2010-07-10T16:00:00"/>
    <x v="7"/>
    <x v="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1:52:50"/>
    <d v="2014-11-03T02:52:50"/>
    <x v="3"/>
    <x v="9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0:35:45"/>
    <d v="2012-08-12T10:35:45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6:48:33"/>
    <d v="2013-01-13T16:48:33"/>
    <x v="5"/>
    <x v="11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1:26:34"/>
    <d v="2012-07-27T20:00:00"/>
    <x v="5"/>
    <x v="3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6:28:04"/>
    <d v="2015-10-10T16:28:04"/>
    <x v="0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09:30:08"/>
    <d v="2012-04-30T09:30:08"/>
    <x v="5"/>
    <x v="7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2:46:23"/>
    <d v="2011-08-01T12:46:23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2:00:03"/>
    <d v="2012-05-01T11:00:03"/>
    <x v="5"/>
    <x v="7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6:00:03"/>
    <d v="2011-09-15T16:00:03"/>
    <x v="6"/>
    <x v="1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7:57:59"/>
    <d v="2011-10-12T17:57:59"/>
    <x v="6"/>
    <x v="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0:59:36"/>
    <d v="2012-04-22T10:59:36"/>
    <x v="5"/>
    <x v="7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19:59:57"/>
    <d v="2012-05-26T19:59:57"/>
    <x v="5"/>
    <x v="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09:11:48"/>
    <d v="2011-11-16T10:11:48"/>
    <x v="6"/>
    <x v="9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0:33:59"/>
    <d v="2013-05-09T10:33:59"/>
    <x v="4"/>
    <x v="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3T23:27:56"/>
    <d v="2012-06-22T23:27:56"/>
    <x v="5"/>
    <x v="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4:08:34"/>
    <d v="2011-01-15T19:51:00"/>
    <x v="7"/>
    <x v="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7:39:48"/>
    <d v="2012-06-16T03:59:00"/>
    <x v="5"/>
    <x v="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2:02:20"/>
    <d v="2013-04-28T22:02:20"/>
    <x v="4"/>
    <x v="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09:29:04"/>
    <d v="2012-05-23T09:29:04"/>
    <x v="5"/>
    <x v="6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6:42:55"/>
    <d v="2012-06-06T16:42:55"/>
    <x v="5"/>
    <x v="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7:54:52"/>
    <d v="2013-03-29T16:54:52"/>
    <x v="4"/>
    <x v="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5:05:38"/>
    <d v="2011-08-05T15:05:38"/>
    <x v="6"/>
    <x v="3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7:13:07"/>
    <d v="2015-01-27T17:13:07"/>
    <x v="0"/>
    <x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09:33:57"/>
    <d v="2012-12-31T12:00:00"/>
    <x v="5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2:32:55"/>
    <d v="2012-06-23T12:32:55"/>
    <x v="5"/>
    <x v="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2:38:24"/>
    <d v="2015-09-27T12:38:24"/>
    <x v="0"/>
    <x v="1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3:48:38"/>
    <d v="2014-09-21T13:48:38"/>
    <x v="3"/>
    <x v="1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15:35:08"/>
    <d v="2016-06-07T15:06:00"/>
    <x v="2"/>
    <x v="5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5T18:22:14"/>
    <d v="2014-11-14T19:22:14"/>
    <x v="3"/>
    <x v="9"/>
    <x v="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1T19:20:16"/>
    <d v="2015-03-13T18:20:16"/>
    <x v="0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1:07:49"/>
    <d v="2015-10-03T15:00:00"/>
    <x v="0"/>
    <x v="8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0T19:45:04"/>
    <d v="2015-05-10T19:45:04"/>
    <x v="0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16:50:34"/>
    <d v="2014-08-14T16:50:34"/>
    <x v="3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3:25:49"/>
    <d v="2015-04-20T12:25:49"/>
    <x v="0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7:56:12"/>
    <d v="2015-05-14T17:56:12"/>
    <x v="0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04:43:33"/>
    <d v="2016-02-01T04:43:33"/>
    <x v="2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15:02:41"/>
    <d v="2014-12-13T15:02:41"/>
    <x v="3"/>
    <x v="4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7T18:09:49"/>
    <d v="2017-02-25T18:09:49"/>
    <x v="2"/>
    <x v="11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3:21:17"/>
    <d v="2014-08-20T03:21:17"/>
    <x v="3"/>
    <x v="1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4:09:13"/>
    <d v="2015-02-22T14:09:13"/>
    <x v="0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09:40:52"/>
    <d v="2014-11-29T10:40:52"/>
    <x v="3"/>
    <x v="9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3:15:30"/>
    <d v="2015-03-19T12:15:30"/>
    <x v="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0:20:28"/>
    <d v="2014-11-13T11:20:28"/>
    <x v="3"/>
    <x v="9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1:43:24"/>
    <d v="2014-07-18T21:43:24"/>
    <x v="3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08:24:45"/>
    <d v="2016-10-15T13:21:00"/>
    <x v="2"/>
    <x v="1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7:13:41"/>
    <d v="2015-10-13T17:13:41"/>
    <x v="0"/>
    <x v="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7:46:00"/>
    <d v="2016-04-22T08:52:00"/>
    <x v="2"/>
    <x v="7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7:24:52"/>
    <d v="2014-11-17T18:24:52"/>
    <x v="3"/>
    <x v="9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3:22:37"/>
    <d v="2014-12-20T22:30:00"/>
    <x v="3"/>
    <x v="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4:16:11"/>
    <d v="2012-06-28T14:16:11"/>
    <x v="5"/>
    <x v="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0:11:14"/>
    <d v="2014-12-07T22:59:00"/>
    <x v="3"/>
    <x v="4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2:01:31"/>
    <d v="2013-10-17T21:59:00"/>
    <x v="4"/>
    <x v="8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4:01:43"/>
    <d v="2015-08-20T05:00:00"/>
    <x v="0"/>
    <x v="10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19:56:15"/>
    <d v="2012-03-24T18:56:15"/>
    <x v="5"/>
    <x v="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4:45:05"/>
    <d v="2015-04-19T22:50:00"/>
    <x v="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0:19:14"/>
    <d v="2015-08-14T21:59:00"/>
    <x v="0"/>
    <x v="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4:22:46"/>
    <d v="2012-08-16T14:22:46"/>
    <x v="5"/>
    <x v="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2:01:51"/>
    <d v="2013-03-01T12:01:08"/>
    <x v="4"/>
    <x v="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0:48:32"/>
    <d v="2010-01-01T00:00:00"/>
    <x v="8"/>
    <x v="4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2:59:05"/>
    <d v="2014-12-01T13:59:05"/>
    <x v="3"/>
    <x v="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0:32:46"/>
    <d v="2013-07-29T20:32:46"/>
    <x v="4"/>
    <x v="3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09:34:15"/>
    <d v="2011-08-01T09:34:15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6:14:21"/>
    <d v="2013-02-23T22:59:00"/>
    <x v="4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5:39:12"/>
    <d v="2015-02-02T15:39:12"/>
    <x v="3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0:12:01"/>
    <d v="2011-10-29T10:12:01"/>
    <x v="6"/>
    <x v="1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4:46:58"/>
    <d v="2013-09-26T04:46:58"/>
    <x v="4"/>
    <x v="3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4:14:17"/>
    <d v="2013-09-30T21:59:00"/>
    <x v="4"/>
    <x v="1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0:34:58"/>
    <d v="2011-01-01T21:00:00"/>
    <x v="7"/>
    <x v="11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6:29:29"/>
    <d v="2012-07-08T06:29:29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1:18:58"/>
    <d v="2015-02-26T18:30:00"/>
    <x v="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4:36:19"/>
    <d v="2013-10-04T23:00:00"/>
    <x v="4"/>
    <x v="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2:33:23"/>
    <d v="2012-04-04T11:33:23"/>
    <x v="5"/>
    <x v="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09:00:37"/>
    <d v="2016-09-29T22:27:00"/>
    <x v="2"/>
    <x v="8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2:11:10"/>
    <d v="2013-05-31T11:00:00"/>
    <x v="4"/>
    <x v="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09:13:26"/>
    <d v="2015-10-07T21:59:00"/>
    <x v="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0:03:05"/>
    <d v="2012-03-21T14:48:00"/>
    <x v="5"/>
    <x v="2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3:26:21"/>
    <d v="2017-03-05T13:26:21"/>
    <x v="1"/>
    <x v="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2:46:47"/>
    <d v="2012-09-20T22:46:47"/>
    <x v="5"/>
    <x v="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19:52:43"/>
    <d v="2015-05-31T21:59:00"/>
    <x v="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09:43:13"/>
    <d v="2012-05-28T09:43:13"/>
    <x v="5"/>
    <x v="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7:47:37"/>
    <d v="2012-12-24T17:47:37"/>
    <x v="5"/>
    <x v="4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1:53:06"/>
    <d v="2014-05-15T11:53:06"/>
    <x v="3"/>
    <x v="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4:38:26"/>
    <d v="2015-05-01T07:59:00"/>
    <x v="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4:58:04"/>
    <d v="2011-11-15T13:37:00"/>
    <x v="6"/>
    <x v="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6:49:34"/>
    <d v="2015-03-06T16:49:34"/>
    <x v="0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06:41:29"/>
    <d v="2015-10-13T06:41:29"/>
    <x v="0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6:35:39"/>
    <d v="2016-10-11T06:35:39"/>
    <x v="2"/>
    <x v="1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0T21:20:51"/>
    <d v="2015-07-29T21:20:51"/>
    <x v="0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1T18:58:19"/>
    <d v="2014-07-31T18:58:19"/>
    <x v="3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09:36:29"/>
    <d v="2016-05-09T14:50:00"/>
    <x v="2"/>
    <x v="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17:32:28"/>
    <d v="2014-08-21T17:32:28"/>
    <x v="3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5:05:38"/>
    <d v="2015-04-23T15:05:38"/>
    <x v="0"/>
    <x v="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09:59:54"/>
    <d v="2016-09-01T09:59:54"/>
    <x v="2"/>
    <x v="1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0:31:52"/>
    <d v="2015-09-16T20:31:52"/>
    <x v="0"/>
    <x v="1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5:40:35"/>
    <d v="2017-02-08T15:40:35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2:12:01"/>
    <d v="2016-05-19T02:12:01"/>
    <x v="2"/>
    <x v="7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3T20:51:57"/>
    <d v="2015-04-12T20:51:57"/>
    <x v="0"/>
    <x v="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08:12:29"/>
    <d v="2014-08-23T08:12:29"/>
    <x v="3"/>
    <x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3:49:05"/>
    <d v="2016-05-18T13:49:05"/>
    <x v="2"/>
    <x v="6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2T20:36:34"/>
    <d v="2015-01-11T20:36:34"/>
    <x v="3"/>
    <x v="11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4T18:14:07"/>
    <d v="2015-04-10T17:14:07"/>
    <x v="0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3:41:37"/>
    <d v="2014-08-04T13:41:37"/>
    <x v="3"/>
    <x v="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1T18:32:59"/>
    <d v="2015-10-09T11:00:00"/>
    <x v="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3:55:03"/>
    <d v="2014-09-15T13:55:03"/>
    <x v="3"/>
    <x v="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1:50:03"/>
    <d v="2015-05-15T21:00:00"/>
    <x v="0"/>
    <x v="6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09:04:58"/>
    <d v="2015-11-16T10:04:58"/>
    <x v="0"/>
    <x v="9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7:43:54"/>
    <d v="2016-10-29T17:43:54"/>
    <x v="2"/>
    <x v="8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2:28:00"/>
    <d v="2015-03-16T11:28:00"/>
    <x v="0"/>
    <x v="1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5T22:09:29"/>
    <d v="2015-06-14T22:09:29"/>
    <x v="0"/>
    <x v="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7:07:12"/>
    <d v="2014-07-05T17:07:12"/>
    <x v="3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1:55:36"/>
    <d v="2015-12-25T01:55:36"/>
    <x v="0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0:12:33"/>
    <d v="2015-12-30T10:12:33"/>
    <x v="0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0:13:46"/>
    <d v="2015-03-31T07:14:00"/>
    <x v="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6:52:07"/>
    <d v="2016-03-23T05:52:07"/>
    <x v="2"/>
    <x v="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08:08:17"/>
    <d v="2016-01-26T08:08:17"/>
    <x v="2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5:45:24"/>
    <d v="2016-03-13T14:45:24"/>
    <x v="2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3:13:41"/>
    <d v="2014-10-05T13:13:41"/>
    <x v="3"/>
    <x v="8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14:17:06"/>
    <d v="2015-04-25T14:17:06"/>
    <x v="0"/>
    <x v="7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7:13:48"/>
    <d v="2014-08-07T17:13:48"/>
    <x v="3"/>
    <x v="3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4T23:51:40"/>
    <d v="2017-02-23T23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09:56:49"/>
    <d v="2014-08-07T09:56:49"/>
    <x v="3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2:11:57"/>
    <d v="2016-06-19T02:11:57"/>
    <x v="2"/>
    <x v="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4:10:01"/>
    <d v="2015-09-23T14:10:01"/>
    <x v="0"/>
    <x v="1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2:05:47"/>
    <d v="2014-08-03T12:05:47"/>
    <x v="3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5:36:40"/>
    <d v="2016-03-25T14:36:40"/>
    <x v="2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5:39:09"/>
    <d v="2012-09-12T21:59:00"/>
    <x v="5"/>
    <x v="1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1:56:08"/>
    <d v="2014-11-12T15:20:00"/>
    <x v="3"/>
    <x v="9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5:54:14"/>
    <d v="2013-12-23T15:54:14"/>
    <x v="4"/>
    <x v="1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19:13:43"/>
    <d v="2012-04-28T19:13:43"/>
    <x v="5"/>
    <x v="7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6:59:50"/>
    <d v="2016-06-17T06:59:50"/>
    <x v="2"/>
    <x v="5"/>
    <x v="1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1:06:22"/>
    <d v="2014-04-29T11:06:22"/>
    <x v="3"/>
    <x v="7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4:59:32"/>
    <d v="2015-08-11T20:00:00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3:14:28"/>
    <d v="2017-03-14T18:00:00"/>
    <x v="1"/>
    <x v="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4T23:42:31"/>
    <d v="2012-07-14T23:42:31"/>
    <x v="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5:08:45"/>
    <d v="2016-08-22T00:59:00"/>
    <x v="2"/>
    <x v="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2:03:34"/>
    <d v="2017-01-02T16:59:00"/>
    <x v="2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1:26:10"/>
    <d v="2015-01-08T21:26:10"/>
    <x v="3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3:38:14"/>
    <d v="2012-09-21T13:38:14"/>
    <x v="5"/>
    <x v="1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1:00:12"/>
    <d v="2014-04-29T23:00:00"/>
    <x v="3"/>
    <x v="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5:56:04"/>
    <d v="2016-04-30T06:00:00"/>
    <x v="2"/>
    <x v="7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7:52:09"/>
    <d v="2015-08-25T17:52:09"/>
    <x v="0"/>
    <x v="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4:59:11"/>
    <d v="2014-10-20T14:59:11"/>
    <x v="3"/>
    <x v="8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3:01:01"/>
    <d v="2015-12-01T14:01:01"/>
    <x v="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5:13:24"/>
    <d v="2015-10-23T05:00:00"/>
    <x v="0"/>
    <x v="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2:00:42"/>
    <d v="2015-10-10T19:00:00"/>
    <x v="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1:56:28"/>
    <d v="2015-05-21T11:56:28"/>
    <x v="0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1:50:16"/>
    <d v="2016-12-30T11:50:16"/>
    <x v="2"/>
    <x v="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0:09:26"/>
    <d v="2016-12-02T00:09:26"/>
    <x v="2"/>
    <x v="4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4:07:02"/>
    <d v="2012-09-13T04:07:02"/>
    <x v="5"/>
    <x v="1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3:26:48"/>
    <d v="2016-11-09T14:26:48"/>
    <x v="2"/>
    <x v="9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09:04:29"/>
    <d v="2015-06-03T09:04:29"/>
    <x v="0"/>
    <x v="5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3:54:21"/>
    <d v="2015-11-26T14:54:21"/>
    <x v="0"/>
    <x v="9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7:11:07"/>
    <d v="2014-11-30T17:11:07"/>
    <x v="3"/>
    <x v="4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6:55:22"/>
    <d v="2015-05-14T06:55:22"/>
    <x v="0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0:31:52"/>
    <d v="2016-06-30T04:00:00"/>
    <x v="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2:03:47"/>
    <d v="2015-08-29T22:03:47"/>
    <x v="0"/>
    <x v="1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19:28:59"/>
    <d v="2016-05-28T19:28:59"/>
    <x v="2"/>
    <x v="5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3:45:32"/>
    <d v="2014-02-27T17:00:00"/>
    <x v="3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09:45:21"/>
    <d v="2016-09-29T09:45:21"/>
    <x v="2"/>
    <x v="1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6:49:21"/>
    <d v="2015-03-09T15:49:21"/>
    <x v="0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8:45:14"/>
    <d v="2016-10-15T19:00:00"/>
    <x v="2"/>
    <x v="8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7:11:15"/>
    <d v="2016-10-12T07:11:15"/>
    <x v="2"/>
    <x v="8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5:54:55"/>
    <d v="2015-01-15T15:54:55"/>
    <x v="3"/>
    <x v="11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4:45:48"/>
    <d v="2015-02-19T14:45:48"/>
    <x v="0"/>
    <x v="1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1:51:14"/>
    <d v="2015-06-07T21:51:14"/>
    <x v="0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3:51:03"/>
    <d v="2014-09-15T14:09:00"/>
    <x v="3"/>
    <x v="10"/>
    <x v="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4T23:55:08"/>
    <d v="2016-07-15T00:57:00"/>
    <x v="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7:58:35"/>
    <d v="2016-12-21T01:59:00"/>
    <x v="2"/>
    <x v="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3:00:35"/>
    <d v="2017-03-10T13:00:35"/>
    <x v="1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4:13:23"/>
    <d v="2014-11-08T15:13:23"/>
    <x v="3"/>
    <x v="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1:31:09"/>
    <d v="2015-09-09T01:31:09"/>
    <x v="0"/>
    <x v="1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0:16:59"/>
    <d v="2015-08-14T00:16:59"/>
    <x v="0"/>
    <x v="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1:09:20"/>
    <d v="2016-03-09T11:09:20"/>
    <x v="2"/>
    <x v="2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7:55:41"/>
    <d v="2016-02-01T17:55:41"/>
    <x v="0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8:59:03"/>
    <d v="2016-12-21T08:59:03"/>
    <x v="2"/>
    <x v="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3:20:09"/>
    <d v="2015-12-17T13:20:09"/>
    <x v="0"/>
    <x v="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1:48:45"/>
    <d v="2014-12-09T21:48:45"/>
    <x v="3"/>
    <x v="4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09:38:47"/>
    <d v="2014-06-12T22:00:00"/>
    <x v="3"/>
    <x v="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8:25:26"/>
    <d v="2015-04-21T07:25:26"/>
    <x v="0"/>
    <x v="2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4:47:27"/>
    <d v="2016-02-09T14:00:00"/>
    <x v="2"/>
    <x v="1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0:31:28"/>
    <d v="2017-03-12T13:00:00"/>
    <x v="1"/>
    <x v="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6:17:33"/>
    <d v="2016-08-02T19:30:00"/>
    <x v="2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5:13:14"/>
    <d v="2016-07-30T15:13:14"/>
    <x v="2"/>
    <x v="0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19:40:10"/>
    <d v="2015-04-17T19:40:10"/>
    <x v="0"/>
    <x v="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1:06:58"/>
    <d v="2015-11-24T12:06:58"/>
    <x v="0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7:00:10"/>
    <d v="2013-10-25T17:00:10"/>
    <x v="4"/>
    <x v="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1:55:13"/>
    <d v="2015-08-21T11:55:13"/>
    <x v="0"/>
    <x v="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8:56:47"/>
    <d v="2015-09-04T09:00:00"/>
    <x v="0"/>
    <x v="1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8:36:37"/>
    <d v="2015-12-09T00:59:00"/>
    <x v="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5:29:34"/>
    <d v="2015-05-04T15:29:34"/>
    <x v="0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2:20:39"/>
    <d v="2015-09-25T15:00:00"/>
    <x v="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6:13:36"/>
    <d v="2016-02-10T16:13:36"/>
    <x v="2"/>
    <x v="1"/>
    <x v="1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8:07:45"/>
    <d v="2015-11-09T08:32:00"/>
    <x v="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8:51:36"/>
    <d v="2016-01-09T18:51:36"/>
    <x v="0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8:29:40"/>
    <d v="2014-07-28T18:29:40"/>
    <x v="3"/>
    <x v="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1:58:36"/>
    <d v="2014-12-19T13:38:00"/>
    <x v="3"/>
    <x v="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5:13:10"/>
    <d v="2015-12-28T00:00:00"/>
    <x v="0"/>
    <x v="1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6:59:59"/>
    <d v="2014-10-29T16:45:00"/>
    <x v="3"/>
    <x v="8"/>
    <x v="1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09:11:10"/>
    <d v="2016-07-04T22:59:00"/>
    <x v="2"/>
    <x v="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4:34:49"/>
    <d v="2014-11-10T15:34:49"/>
    <x v="3"/>
    <x v="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8:59:34"/>
    <d v="2016-05-22T08:59:34"/>
    <x v="2"/>
    <x v="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8:42:23"/>
    <d v="2014-07-02T18:42:23"/>
    <x v="3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3:09:25"/>
    <d v="2015-09-24T13:09:25"/>
    <x v="0"/>
    <x v="1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8:01:34"/>
    <d v="2015-02-27T18:01:34"/>
    <x v="0"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6T23:04:51"/>
    <d v="2016-04-05T22:04:51"/>
    <x v="2"/>
    <x v="7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5:29:10"/>
    <d v="2014-07-10T15:29:10"/>
    <x v="3"/>
    <x v="0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4:55:40"/>
    <d v="2014-11-21T23:59:00"/>
    <x v="3"/>
    <x v="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2:07:20"/>
    <d v="2015-03-01T12:07:20"/>
    <x v="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5:57:05"/>
    <d v="2014-08-09T15:57:05"/>
    <x v="3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0:42:10"/>
    <d v="2015-04-27T09:42:10"/>
    <x v="0"/>
    <x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17:23:43"/>
    <d v="2014-09-30T17:23:43"/>
    <x v="3"/>
    <x v="8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09:21:58"/>
    <d v="2015-06-29T09:21:58"/>
    <x v="0"/>
    <x v="5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0:51:10"/>
    <d v="2015-02-23T21:00:00"/>
    <x v="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7:04:50"/>
    <d v="2016-07-30T17:04:50"/>
    <x v="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0:31:16"/>
    <d v="2015-06-02T20:31:16"/>
    <x v="0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1:22:37"/>
    <d v="2015-05-10T11:22:37"/>
    <x v="0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2:01:00"/>
    <d v="2015-03-25T01:01:00"/>
    <x v="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1:19:26"/>
    <d v="2014-08-12T21:19:26"/>
    <x v="3"/>
    <x v="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1:22:19"/>
    <d v="2014-09-25T21:22:19"/>
    <x v="3"/>
    <x v="1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2:21:58"/>
    <d v="2015-04-13T21:21:58"/>
    <x v="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4:16:00"/>
    <d v="2014-12-25T14:16:00"/>
    <x v="3"/>
    <x v="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6:33:43"/>
    <d v="2015-08-02T16:00:00"/>
    <x v="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5:33:28"/>
    <d v="2014-06-27T15:33:28"/>
    <x v="3"/>
    <x v="5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15:31:03"/>
    <d v="2014-08-08T15:31:03"/>
    <x v="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4:59:32"/>
    <d v="2014-09-18T14:59:32"/>
    <x v="3"/>
    <x v="1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2:35:34"/>
    <d v="2017-04-07T11:35:34"/>
    <x v="1"/>
    <x v="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3:14:37"/>
    <d v="2017-04-05T12:14:37"/>
    <x v="1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0:33:50"/>
    <d v="2017-03-22T09:33:50"/>
    <x v="1"/>
    <x v="1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4:41:54"/>
    <d v="2017-04-05T13:41:54"/>
    <x v="1"/>
    <x v="2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5:59:18"/>
    <d v="2017-03-24T14:59:18"/>
    <x v="1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1:04:43"/>
    <d v="2014-10-16T00:59:00"/>
    <x v="3"/>
    <x v="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2:47:23"/>
    <d v="2013-05-27T00:59:00"/>
    <x v="4"/>
    <x v="6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0:45:26"/>
    <d v="2016-07-21T10:45:26"/>
    <x v="2"/>
    <x v="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1:35:41"/>
    <d v="2016-10-03T21:59:00"/>
    <x v="2"/>
    <x v="1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7T23:30:28"/>
    <d v="2014-08-08T20:00:00"/>
    <x v="3"/>
    <x v="3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1:53:10"/>
    <d v="2014-06-20T16:01:00"/>
    <x v="3"/>
    <x v="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19:29:20"/>
    <d v="2013-07-13T12:00:00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09:41:24"/>
    <d v="2015-12-24T09:41:24"/>
    <x v="0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09:43:16"/>
    <d v="2016-10-14T17:00:00"/>
    <x v="2"/>
    <x v="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3:33:48"/>
    <d v="2016-02-21T03:33:48"/>
    <x v="2"/>
    <x v="1"/>
    <x v="0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1:59:53"/>
    <d v="2015-10-08T01:59:53"/>
    <x v="0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5:57:29"/>
    <d v="2014-12-06T16:57:29"/>
    <x v="3"/>
    <x v="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8:19:05"/>
    <d v="2016-05-03T17:00:00"/>
    <x v="2"/>
    <x v="6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8:44:54"/>
    <d v="2016-04-17T17:44:54"/>
    <x v="2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5:10:53"/>
    <d v="2016-11-11T06:10:53"/>
    <x v="2"/>
    <x v="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7:03:18"/>
    <d v="2013-09-06T13:00:00"/>
    <x v="4"/>
    <x v="1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4:34:13"/>
    <d v="2017-01-29T14:34:13"/>
    <x v="2"/>
    <x v="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4:08:08"/>
    <d v="2014-12-31T15:08:08"/>
    <x v="3"/>
    <x v="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1:50:59"/>
    <d v="2015-08-15T01:50:59"/>
    <x v="0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1:52:15"/>
    <d v="2017-03-01T11:52:15"/>
    <x v="1"/>
    <x v="1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7:55:11"/>
    <d v="2016-04-22T07:55:11"/>
    <x v="2"/>
    <x v="7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0:14:23"/>
    <d v="2015-08-07T10:14:23"/>
    <x v="0"/>
    <x v="3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8:23:54"/>
    <d v="2015-12-30T08:23:54"/>
    <x v="0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3-31T23:46:37"/>
    <d v="2015-04-30T23:46:37"/>
    <x v="0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6:59:35"/>
    <d v="2013-04-22T06:59:35"/>
    <x v="4"/>
    <x v="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6:37:02"/>
    <d v="2014-10-17T22:00:00"/>
    <x v="3"/>
    <x v="1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3:23:48"/>
    <d v="2013-05-27T18:00:00"/>
    <x v="4"/>
    <x v="6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0:32:54"/>
    <d v="2015-04-09T23:32:54"/>
    <x v="0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0:03:12"/>
    <d v="2016-10-13T15:59:00"/>
    <x v="2"/>
    <x v="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0:54:10"/>
    <d v="2013-03-13T14:00:00"/>
    <x v="4"/>
    <x v="2"/>
    <x v="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09:59:33"/>
    <d v="2014-04-23T09:59:33"/>
    <x v="3"/>
    <x v="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6:01:27"/>
    <d v="2014-01-15T13:00:00"/>
    <x v="4"/>
    <x v="1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1:26:44"/>
    <d v="2016-11-05T21:26:44"/>
    <x v="2"/>
    <x v="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5:18:37"/>
    <d v="2014-05-05T15:18:37"/>
    <x v="3"/>
    <x v="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8:45:52"/>
    <d v="2015-03-11T17:45:52"/>
    <x v="0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09:46:42"/>
    <d v="2014-10-19T20:07:00"/>
    <x v="3"/>
    <x v="8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1:16:27"/>
    <d v="2012-05-15T11:16:27"/>
    <x v="5"/>
    <x v="5"/>
    <x v="1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1:53:27"/>
    <d v="2016-10-19T01:53:27"/>
    <x v="2"/>
    <x v="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19:29:58"/>
    <d v="2012-02-28T19:29:58"/>
    <x v="5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7:42:48"/>
    <d v="2012-07-14T17:42:48"/>
    <x v="5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2:45:11"/>
    <d v="2014-08-29T12:45:11"/>
    <x v="3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09:33:17"/>
    <d v="2012-06-15T21:10:00"/>
    <x v="5"/>
    <x v="5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1:03:22"/>
    <d v="2016-09-02T11:03:22"/>
    <x v="2"/>
    <x v="10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3:10:37"/>
    <d v="2015-04-04T12:10:37"/>
    <x v="0"/>
    <x v="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15:35:45"/>
    <d v="2012-06-30T14:00:00"/>
    <x v="5"/>
    <x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15:17:22"/>
    <d v="2014-06-17T15:17:22"/>
    <x v="3"/>
    <x v="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2:21:44"/>
    <d v="2011-12-18T12:21:44"/>
    <x v="6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5:37:03"/>
    <d v="2012-08-26T15:37:03"/>
    <x v="5"/>
    <x v="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09:15:51"/>
    <d v="2014-09-11T09:15:51"/>
    <x v="3"/>
    <x v="1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2:58:47"/>
    <d v="2015-04-08T12:58:47"/>
    <x v="0"/>
    <x v="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5:36:41"/>
    <d v="2014-01-11T15:36:41"/>
    <x v="4"/>
    <x v="1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09:45:32"/>
    <d v="2016-08-06T09:45:32"/>
    <x v="2"/>
    <x v="3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4:36:23"/>
    <d v="2016-10-10T04:36:23"/>
    <x v="2"/>
    <x v="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2:47:46"/>
    <d v="2016-07-16T02:47:46"/>
    <x v="2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05:04:18"/>
    <d v="2013-06-20T05:04:18"/>
    <x v="4"/>
    <x v="5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19:31:33"/>
    <d v="2013-01-02T19:31:33"/>
    <x v="5"/>
    <x v="1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8:53:15"/>
    <d v="2012-03-18T17:53:15"/>
    <x v="5"/>
    <x v="1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7:54:44"/>
    <d v="2013-05-24T07:54:44"/>
    <x v="4"/>
    <x v="6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1:00:31"/>
    <d v="2012-05-30T13:00:00"/>
    <x v="5"/>
    <x v="5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07:53:48"/>
    <d v="2012-10-28T07:53:48"/>
    <x v="5"/>
    <x v="9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0:01:58"/>
    <d v="2011-08-11T10:01:58"/>
    <x v="6"/>
    <x v="3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7:00:50"/>
    <d v="2015-08-16T17:00:50"/>
    <x v="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8:45:23"/>
    <d v="2012-03-29T07:45:23"/>
    <x v="5"/>
    <x v="2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3:49:50"/>
    <d v="2014-06-05T13:49:50"/>
    <x v="3"/>
    <x v="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0:55:30"/>
    <d v="2014-03-18T09:55:30"/>
    <x v="3"/>
    <x v="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06:45:40"/>
    <d v="2013-02-01T11:00:00"/>
    <x v="5"/>
    <x v="1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14:51:34"/>
    <d v="2013-10-05T14:51:34"/>
    <x v="4"/>
    <x v="8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4:45:21"/>
    <d v="2016-04-24T14:45:21"/>
    <x v="2"/>
    <x v="6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1:02:08"/>
    <d v="2013-03-07T21:02:08"/>
    <x v="4"/>
    <x v="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8:19:14"/>
    <d v="2011-12-15T18:19:14"/>
    <x v="6"/>
    <x v="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1:07:56"/>
    <d v="2015-06-12T01:07:56"/>
    <x v="0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0:03:24"/>
    <d v="2015-07-17T10:03:24"/>
    <x v="0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7:28:26"/>
    <d v="2014-08-25T17:28:26"/>
    <x v="3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8:03:41"/>
    <d v="2015-11-22T09:03:41"/>
    <x v="0"/>
    <x v="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04:44:48"/>
    <d v="2017-03-10T04:44:48"/>
    <x v="1"/>
    <x v="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6:35:54"/>
    <d v="2015-02-12T01:00:00"/>
    <x v="0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6:11:58"/>
    <d v="2015-02-16T22:59:00"/>
    <x v="0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6:50:46"/>
    <d v="2015-04-23T06:50:46"/>
    <x v="0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2:54:03"/>
    <d v="2014-10-29T12:54:03"/>
    <x v="3"/>
    <x v="9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2:32:47"/>
    <d v="2016-08-05T15:00:00"/>
    <x v="2"/>
    <x v="3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7:39:40"/>
    <d v="2014-07-09T07:39:40"/>
    <x v="3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2:45:52"/>
    <d v="2014-07-17T22:45:52"/>
    <x v="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0:50:43"/>
    <d v="2016-07-29T10:50:43"/>
    <x v="2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8:18:54"/>
    <d v="2015-03-11T22:00:00"/>
    <x v="0"/>
    <x v="2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6:31:43"/>
    <d v="2015-02-11T16:31:43"/>
    <x v="0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5:35:59"/>
    <d v="2016-09-08T22:00:00"/>
    <x v="2"/>
    <x v="1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7T23:32:39"/>
    <d v="2015-08-11T23:32:39"/>
    <x v="0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4:03:25"/>
    <d v="2015-07-21T04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0:35:59"/>
    <d v="2016-03-03T13:00:00"/>
    <x v="2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6:37:21"/>
    <d v="2014-06-06T17:00:00"/>
    <x v="3"/>
    <x v="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6:40:28"/>
    <d v="2014-07-05T06:40:28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6:34:00"/>
    <d v="2014-07-08T16:34:00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0:12:01"/>
    <d v="2015-07-31T10:00:00"/>
    <x v="0"/>
    <x v="3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0:21:10"/>
    <d v="2016-06-17T10:00:00"/>
    <x v="2"/>
    <x v="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7:16:06"/>
    <d v="2015-01-04T07:16:06"/>
    <x v="3"/>
    <x v="4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7T23:50:09"/>
    <d v="2014-10-10T05:00:00"/>
    <x v="3"/>
    <x v="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09:31:47"/>
    <d v="2015-08-06T09:31:47"/>
    <x v="0"/>
    <x v="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19:34:36"/>
    <d v="2015-07-15T18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4:53:10"/>
    <d v="2014-09-29T04:53:10"/>
    <x v="3"/>
    <x v="10"/>
    <x v="1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6:07:53"/>
    <d v="2015-08-22T06:07:53"/>
    <x v="0"/>
    <x v="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0:24:50"/>
    <d v="2015-08-05T05:00:00"/>
    <x v="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4:57:18"/>
    <d v="2015-06-29T14:57:18"/>
    <x v="0"/>
    <x v="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4:18:55"/>
    <d v="2015-08-22T14:18:55"/>
    <x v="0"/>
    <x v="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5:55:25"/>
    <d v="2016-03-30T08:39:00"/>
    <x v="2"/>
    <x v="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1:21:04"/>
    <d v="2014-05-31T21:59:00"/>
    <x v="3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5:55:03"/>
    <d v="2015-02-23T05:55:03"/>
    <x v="0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1:51:38"/>
    <d v="2015-04-05T22:00:00"/>
    <x v="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1:49:21"/>
    <d v="2016-12-14T11:49:21"/>
    <x v="2"/>
    <x v="4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3:35:15"/>
    <d v="2015-05-09T03:35:15"/>
    <x v="0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2:38:29"/>
    <d v="2016-08-07T12:38:29"/>
    <x v="2"/>
    <x v="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5:13:12"/>
    <d v="2015-08-02T10:00:00"/>
    <x v="0"/>
    <x v="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09:14:22"/>
    <d v="2015-02-28T09:14:22"/>
    <x v="0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8:21:26"/>
    <d v="2015-09-23T08:21:26"/>
    <x v="0"/>
    <x v="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6:36:49"/>
    <d v="2015-06-14T06:36:49"/>
    <x v="0"/>
    <x v="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8:39:49"/>
    <d v="2016-02-25T18:00:00"/>
    <x v="2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6:08:55"/>
    <d v="2014-09-23T16:08:55"/>
    <x v="3"/>
    <x v="1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0:24:52"/>
    <d v="2015-03-27T09:24:52"/>
    <x v="0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8:16:46"/>
    <d v="2015-03-31T16:59:00"/>
    <x v="0"/>
    <x v="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0:29:56"/>
    <d v="2015-06-12T19:43:00"/>
    <x v="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3:01:26"/>
    <d v="2015-12-04T13:01:26"/>
    <x v="0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8:50:12"/>
    <d v="2015-07-10T01:00:00"/>
    <x v="0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0:24:26"/>
    <d v="2016-06-03T10:30:00"/>
    <x v="2"/>
    <x v="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0:21:09"/>
    <d v="2015-10-02T17:00:00"/>
    <x v="0"/>
    <x v="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4:25:18"/>
    <d v="2016-06-02T04:25:18"/>
    <x v="2"/>
    <x v="5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4:09:08"/>
    <d v="2014-05-11T21:59:00"/>
    <x v="3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3:47:50"/>
    <d v="2015-07-16T13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1:01:34"/>
    <d v="2014-11-23T16:00:00"/>
    <x v="3"/>
    <x v="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1:03:53"/>
    <d v="2015-10-10T20:00:00"/>
    <x v="0"/>
    <x v="8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7:02:10"/>
    <d v="2015-01-30T17:02:10"/>
    <x v="0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0:53:37"/>
    <d v="2015-12-04T18:00:00"/>
    <x v="0"/>
    <x v="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0:16:58"/>
    <d v="2017-02-17T22:59:00"/>
    <x v="1"/>
    <x v="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5:48:04"/>
    <d v="2015-12-09T16:48:04"/>
    <x v="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8:34:56"/>
    <d v="2014-08-13T16:00:00"/>
    <x v="3"/>
    <x v="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1T23:45:54"/>
    <d v="2014-08-24T22:59:00"/>
    <x v="3"/>
    <x v="1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8:51:19"/>
    <d v="2015-03-18T11:00:00"/>
    <x v="0"/>
    <x v="2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1:44:57"/>
    <d v="2015-12-13T12:44:57"/>
    <x v="0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16:51:35"/>
    <d v="2014-06-21T05:00:00"/>
    <x v="3"/>
    <x v="5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1:42:30"/>
    <d v="2016-06-12T22:00:00"/>
    <x v="2"/>
    <x v="5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7:06:20"/>
    <d v="2017-01-04T07:06:20"/>
    <x v="2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8:23:53"/>
    <d v="2015-06-07T18:23:53"/>
    <x v="0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0:36:34"/>
    <d v="2015-05-29T10:36:34"/>
    <x v="0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3:21:05"/>
    <d v="2016-05-23T13:21:05"/>
    <x v="2"/>
    <x v="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09:34:19"/>
    <d v="2015-05-29T09:34:19"/>
    <x v="0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4:16:40"/>
    <d v="2016-04-23T04:16:40"/>
    <x v="2"/>
    <x v="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8:10:11"/>
    <d v="2014-09-05T18:10:11"/>
    <x v="3"/>
    <x v="1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0T18:03:49"/>
    <d v="2016-01-29T17:17:00"/>
    <x v="2"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19:05:03"/>
    <d v="2014-06-20T19:05:03"/>
    <x v="3"/>
    <x v="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5T22:34:57"/>
    <d v="2014-09-13T22:34:57"/>
    <x v="3"/>
    <x v="3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1:11:59"/>
    <d v="2015-05-07T11:11:59"/>
    <x v="0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8:11:11"/>
    <d v="2016-01-29T17:34:00"/>
    <x v="0"/>
    <x v="1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8:54:07"/>
    <d v="2015-08-08T15:34:00"/>
    <x v="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6:04:55"/>
    <d v="2017-02-20T12:00:00"/>
    <x v="2"/>
    <x v="11"/>
    <x v="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07:04:55"/>
    <d v="2014-12-05T05:28:00"/>
    <x v="3"/>
    <x v="4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2:41:44"/>
    <d v="2015-10-16T02:41:44"/>
    <x v="0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3:12:56"/>
    <d v="2016-06-19T13:12:56"/>
    <x v="2"/>
    <x v="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8:10:48"/>
    <d v="2015-09-24T08:10:48"/>
    <x v="0"/>
    <x v="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2:57:09"/>
    <d v="2014-06-24T12:57:09"/>
    <x v="3"/>
    <x v="5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0:12:03"/>
    <d v="2014-09-09T10:12:03"/>
    <x v="3"/>
    <x v="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8:43:27"/>
    <d v="2015-07-17T07:18:00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6T20:44:19"/>
    <d v="2015-01-05T20:44:19"/>
    <x v="3"/>
    <x v="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6:55:21"/>
    <d v="2016-10-14T16:00:00"/>
    <x v="2"/>
    <x v="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2:41:12"/>
    <d v="2016-07-03T22:00:00"/>
    <x v="2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3:50:54"/>
    <d v="2016-10-05T13:50:54"/>
    <x v="2"/>
    <x v="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8:14:41"/>
    <d v="2016-07-19T08:14:41"/>
    <x v="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2:32:45"/>
    <d v="2014-05-16T22:32:45"/>
    <x v="3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1:43:33"/>
    <d v="2014-12-21T11:43:33"/>
    <x v="3"/>
    <x v="1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0T20:47:18"/>
    <d v="2015-06-19T20:47:18"/>
    <x v="0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3:37:11"/>
    <d v="2015-01-28T13:37:11"/>
    <x v="3"/>
    <x v="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4:16:26"/>
    <d v="2017-01-17T14:16:26"/>
    <x v="2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1:04:53"/>
    <d v="2016-05-04T21:04:53"/>
    <x v="2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1:51:19"/>
    <d v="2015-07-16T11:51:19"/>
    <x v="0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6:55:24"/>
    <d v="2016-11-30T11:00:00"/>
    <x v="2"/>
    <x v="9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8:46:35"/>
    <d v="2015-07-03T08:46:35"/>
    <x v="0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1:24:21"/>
    <d v="2016-01-20T11:24:21"/>
    <x v="0"/>
    <x v="1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5:44:12"/>
    <d v="2015-08-20T11:05:00"/>
    <x v="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08:20:36"/>
    <d v="2014-12-03T09:20:36"/>
    <x v="3"/>
    <x v="9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8:18:38"/>
    <d v="2016-05-01T08:18:38"/>
    <x v="2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5:40:37"/>
    <d v="2016-02-05T22:59:00"/>
    <x v="2"/>
    <x v="1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1:27:15"/>
    <d v="2014-12-05T11:27:15"/>
    <x v="3"/>
    <x v="4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19:50:01"/>
    <d v="2015-03-13T18:50:01"/>
    <x v="0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09:11:24"/>
    <d v="2015-09-18T21:59:00"/>
    <x v="0"/>
    <x v="8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4:15:24"/>
    <d v="2015-01-11T04:15:24"/>
    <x v="3"/>
    <x v="1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06:50:40"/>
    <d v="2014-10-17T22:59:00"/>
    <x v="3"/>
    <x v="9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4:43:05"/>
    <d v="2014-08-29T14:43:05"/>
    <x v="3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1:49:52"/>
    <d v="2014-08-08T21:00:00"/>
    <x v="3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5:12:08"/>
    <d v="2016-04-15T14:12:08"/>
    <x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1:08:24"/>
    <d v="2014-08-25T15:00:00"/>
    <x v="3"/>
    <x v="1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2:33:15"/>
    <d v="2015-01-08T20:00:00"/>
    <x v="3"/>
    <x v="4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17:40:15"/>
    <d v="2015-04-03T16:40:15"/>
    <x v="0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7:19:52"/>
    <d v="2014-06-22T15:00:00"/>
    <x v="3"/>
    <x v="0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5:48:41"/>
    <d v="2016-12-12T00:00:00"/>
    <x v="2"/>
    <x v="4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09:30:58"/>
    <d v="2015-10-11T09:29:05"/>
    <x v="0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09:57:33"/>
    <d v="2015-10-31T09:57:33"/>
    <x v="0"/>
    <x v="9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4T19:52:38"/>
    <d v="2016-07-23T19:52:38"/>
    <x v="2"/>
    <x v="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09T23:37:12"/>
    <d v="2014-08-08T23:37:12"/>
    <x v="3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5:42:19"/>
    <d v="2015-02-07T15:42:19"/>
    <x v="3"/>
    <x v="1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4:33:16"/>
    <d v="2015-08-24T04:33:16"/>
    <x v="0"/>
    <x v="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2:00:18"/>
    <d v="2015-09-08T22:00:18"/>
    <x v="0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7:13:51"/>
    <d v="2014-11-09T06:00:00"/>
    <x v="3"/>
    <x v="9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19:21:53"/>
    <d v="2016-09-06T19:21:53"/>
    <x v="2"/>
    <x v="1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09:34:26"/>
    <d v="2015-07-31T19:00:00"/>
    <x v="0"/>
    <x v="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5:03:57"/>
    <d v="2016-05-14T15:03:57"/>
    <x v="2"/>
    <x v="7"/>
    <x v="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1:33:39"/>
    <d v="2016-06-08T11:33:39"/>
    <x v="2"/>
    <x v="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0:23:21"/>
    <d v="2014-11-25T13:46:00"/>
    <x v="3"/>
    <x v="9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4:11:27"/>
    <d v="2015-06-12T14:11:27"/>
    <x v="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2:27:06"/>
    <d v="2015-06-27T12:27:06"/>
    <x v="0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1:09:34"/>
    <d v="2016-01-14T21:09:34"/>
    <x v="0"/>
    <x v="1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6:08:59"/>
    <d v="2014-09-06T16:08:59"/>
    <x v="3"/>
    <x v="3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5:46:34"/>
    <d v="2015-03-14T14:46:34"/>
    <x v="0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3:33:10"/>
    <d v="2016-03-16T02:33:10"/>
    <x v="2"/>
    <x v="2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5:26:29"/>
    <d v="2014-05-19T05:26:29"/>
    <x v="3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8T23:37:27"/>
    <d v="2015-09-15T23:37:27"/>
    <x v="0"/>
    <x v="1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09:06:47"/>
    <d v="2015-10-29T09:06:47"/>
    <x v="0"/>
    <x v="9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8:52:09"/>
    <d v="2014-08-05T08:52:09"/>
    <x v="3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3:01:10"/>
    <d v="2015-03-25T12:01:10"/>
    <x v="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5:16:44"/>
    <d v="2014-09-25T15:16:44"/>
    <x v="3"/>
    <x v="1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4:58:47"/>
    <d v="2015-05-18T14:58:47"/>
    <x v="0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1:39:39"/>
    <d v="2015-01-23T21:00:00"/>
    <x v="0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7:21:50"/>
    <d v="2015-05-08T21:59:00"/>
    <x v="0"/>
    <x v="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8:01:08"/>
    <d v="2014-09-11T08:01:08"/>
    <x v="3"/>
    <x v="1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2:22:59"/>
    <d v="2015-02-23T12:22:59"/>
    <x v="0"/>
    <x v="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0:03:49"/>
    <d v="2014-07-14T23:00:00"/>
    <x v="3"/>
    <x v="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7:57:26"/>
    <d v="2016-03-04T17:57:26"/>
    <x v="2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7:32:38"/>
    <d v="2014-05-25T07:32:38"/>
    <x v="3"/>
    <x v="6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8:01:04"/>
    <d v="2015-05-07T08:01:04"/>
    <x v="0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0:59:23"/>
    <d v="2014-09-15T00:08:00"/>
    <x v="3"/>
    <x v="1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1:57:17"/>
    <d v="2015-02-21T05:00:00"/>
    <x v="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6:57:33"/>
    <d v="2016-06-04T16:57:33"/>
    <x v="2"/>
    <x v="5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09:16:04"/>
    <d v="2014-06-15T09:16:04"/>
    <x v="3"/>
    <x v="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8:00:08"/>
    <d v="2016-08-29T11:00:00"/>
    <x v="2"/>
    <x v="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09:37:03"/>
    <d v="2014-10-12T22:59:00"/>
    <x v="3"/>
    <x v="8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4:58:33"/>
    <d v="2014-07-13T04:58:33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0:53:34"/>
    <d v="2015-01-30T10:53:34"/>
    <x v="3"/>
    <x v="1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3:25:12"/>
    <d v="2014-08-27T19:00:00"/>
    <x v="3"/>
    <x v="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2:33:38"/>
    <d v="2015-01-18T12:33:38"/>
    <x v="3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7:02:35"/>
    <d v="2015-03-01T17:02:35"/>
    <x v="0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3:17:39"/>
    <d v="2015-12-16T14:18:00"/>
    <x v="0"/>
    <x v="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3T21:06:20"/>
    <d v="2015-04-12T21:06:20"/>
    <x v="0"/>
    <x v="7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5:56:38"/>
    <d v="2015-06-07T15:56:38"/>
    <x v="0"/>
    <x v="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3T21:21:00"/>
    <d v="2015-05-23T21:21:00"/>
    <x v="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6:44:52"/>
    <d v="2016-08-15T06:44:52"/>
    <x v="2"/>
    <x v="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7:29:27"/>
    <d v="2016-11-24T11:11:00"/>
    <x v="2"/>
    <x v="9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09:34:53"/>
    <d v="2015-06-02T09:34:53"/>
    <x v="0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3:45:17"/>
    <d v="2015-11-19T14:45:17"/>
    <x v="0"/>
    <x v="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2:45:52"/>
    <d v="2016-01-23T02:45:52"/>
    <x v="0"/>
    <x v="11"/>
    <x v="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3:16:13"/>
    <d v="2014-10-05T13:16:13"/>
    <x v="3"/>
    <x v="1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0:33:59"/>
    <d v="2016-10-16T22:00:00"/>
    <x v="2"/>
    <x v="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3:00:21"/>
    <d v="2015-10-08T13:00:21"/>
    <x v="0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08:00:03"/>
    <d v="2017-03-16T07:00:03"/>
    <x v="1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1:47:29"/>
    <d v="2015-06-16T11:47:29"/>
    <x v="0"/>
    <x v="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7:00:50"/>
    <d v="2016-05-04T17:00:50"/>
    <x v="2"/>
    <x v="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8:16:12"/>
    <d v="2015-03-27T17:16:12"/>
    <x v="0"/>
    <x v="1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2:41:57"/>
    <d v="2016-05-08T11:41:57"/>
    <x v="2"/>
    <x v="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7T18:12:05"/>
    <d v="2016-06-06T18:12:05"/>
    <x v="2"/>
    <x v="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2:10:23"/>
    <d v="2014-09-11T12:10:23"/>
    <x v="3"/>
    <x v="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5T23:05:59"/>
    <d v="2015-03-25T22:00:00"/>
    <x v="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1-31T23:51:46"/>
    <d v="2015-03-01T00:59:00"/>
    <x v="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5:17:04"/>
    <d v="2015-07-02T05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5:50:19"/>
    <d v="2014-08-06T15:32:00"/>
    <x v="3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1:30:33"/>
    <d v="2015-07-07T11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1:43:32"/>
    <d v="2015-09-16T11:43:32"/>
    <x v="0"/>
    <x v="1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2:44:52"/>
    <d v="2015-03-08T21:44:52"/>
    <x v="0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6:34:20"/>
    <d v="2016-08-16T21:59:00"/>
    <x v="2"/>
    <x v="1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2:52:33"/>
    <d v="2015-05-03T16:51:00"/>
    <x v="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0:04:11"/>
    <d v="2014-07-18T10:04:11"/>
    <x v="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09:47:58"/>
    <d v="2014-08-31T09:47:58"/>
    <x v="3"/>
    <x v="1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0:38:40"/>
    <d v="2016-12-04T19:00:00"/>
    <x v="2"/>
    <x v="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3:38:28"/>
    <d v="2015-12-31T22:00:00"/>
    <x v="0"/>
    <x v="1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19:27:51"/>
    <d v="2014-09-25T19:35:00"/>
    <x v="3"/>
    <x v="1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0:24:46"/>
    <d v="2014-11-26T21:00:00"/>
    <x v="3"/>
    <x v="9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1:32:10"/>
    <d v="2016-03-13T06:00:00"/>
    <x v="2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5:08:54"/>
    <d v="2015-03-22T20:14:00"/>
    <x v="0"/>
    <x v="1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09:22:27"/>
    <d v="2014-10-19T23:59:00"/>
    <x v="3"/>
    <x v="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3:47:03"/>
    <d v="2015-01-06T00:00:00"/>
    <x v="3"/>
    <x v="1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5:58:50"/>
    <d v="2015-08-23T20:00:00"/>
    <x v="0"/>
    <x v="1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7:25:56"/>
    <d v="2015-09-23T07:25:56"/>
    <x v="0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0:29:03"/>
    <d v="2016-02-11T10:29:03"/>
    <x v="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09:10:36"/>
    <d v="2014-11-11T10:10:36"/>
    <x v="3"/>
    <x v="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0:41:21"/>
    <d v="2016-08-24T00:41:21"/>
    <x v="2"/>
    <x v="3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7:22:08"/>
    <d v="2016-10-30T22:00:00"/>
    <x v="2"/>
    <x v="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6:00:06"/>
    <d v="2016-05-01T05:00:06"/>
    <x v="2"/>
    <x v="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1:22:31"/>
    <d v="2016-10-12T18:00:00"/>
    <x v="2"/>
    <x v="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2:41:21"/>
    <d v="2016-06-20T02:41:21"/>
    <x v="2"/>
    <x v="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8:29:22"/>
    <d v="2015-12-20T22:59:00"/>
    <x v="0"/>
    <x v="4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7:47:00"/>
    <d v="2016-01-07T07:47:00"/>
    <x v="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4:05:30"/>
    <d v="2017-01-27T14:05:30"/>
    <x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2:25:10"/>
    <d v="2016-10-09T12:25:10"/>
    <x v="2"/>
    <x v="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4:07:47"/>
    <d v="2016-02-20T14:07:47"/>
    <x v="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5:29:32"/>
    <d v="2014-10-03T05:29:32"/>
    <x v="3"/>
    <x v="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09:57:51"/>
    <d v="2017-01-19T09:57:51"/>
    <x v="2"/>
    <x v="1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5:54:00"/>
    <d v="2015-05-26T15:54:00"/>
    <x v="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1:36:33"/>
    <d v="2017-02-26T22:59:00"/>
    <x v="1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2:38:49"/>
    <d v="2014-06-15T22:25:00"/>
    <x v="3"/>
    <x v="5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1:46:00"/>
    <d v="2017-02-28T20:00:00"/>
    <x v="1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3:51:10"/>
    <d v="2017-01-31T12:00:00"/>
    <x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5:29:42"/>
    <d v="2016-07-13T15:29:42"/>
    <x v="2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4:04:12"/>
    <d v="2012-12-26T14:04:12"/>
    <x v="5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4:22:56"/>
    <d v="2016-02-29T23:59:00"/>
    <x v="2"/>
    <x v="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5:08:44"/>
    <d v="2014-11-15T16:08:44"/>
    <x v="3"/>
    <x v="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0:11:45"/>
    <d v="2014-10-06T10:11:45"/>
    <x v="3"/>
    <x v="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2:09:51"/>
    <d v="2014-12-14T12:09:51"/>
    <x v="3"/>
    <x v="4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3T23:11:23"/>
    <d v="2015-04-24T23:11:23"/>
    <x v="0"/>
    <x v="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1T23:05:19"/>
    <d v="2016-01-20T23:05:19"/>
    <x v="0"/>
    <x v="1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7:40:40"/>
    <d v="2014-11-26T08:40:40"/>
    <x v="3"/>
    <x v="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3:58:39"/>
    <d v="2015-02-21T13:58:39"/>
    <x v="3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5:15:16"/>
    <d v="2015-12-23T16:59:00"/>
    <x v="0"/>
    <x v="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0:52:10"/>
    <d v="2015-02-10T10:52:10"/>
    <x v="0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4:04:09"/>
    <d v="2015-06-21T14:04:09"/>
    <x v="0"/>
    <x v="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0:58:00"/>
    <d v="2014-11-04T23:00:00"/>
    <x v="3"/>
    <x v="9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1:27:18"/>
    <d v="2014-06-10T22:00:00"/>
    <x v="3"/>
    <x v="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7:09:12"/>
    <d v="2014-07-18T07:09:12"/>
    <x v="3"/>
    <x v="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4:24:03"/>
    <d v="2014-08-20T14:24:03"/>
    <x v="3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1:09:36"/>
    <d v="2015-07-20T16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4:00:20"/>
    <d v="2014-05-26T21:00:00"/>
    <x v="3"/>
    <x v="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4:18:53"/>
    <d v="2015-08-14T14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8:51:09"/>
    <d v="2016-11-21T23:59:00"/>
    <x v="2"/>
    <x v="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6:53:29"/>
    <d v="2016-08-27T16:53:29"/>
    <x v="2"/>
    <x v="3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0:13:06"/>
    <d v="2015-06-11T10:13:06"/>
    <x v="0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7:51:15"/>
    <d v="2012-10-06T17:51:15"/>
    <x v="5"/>
    <x v="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6:13:33"/>
    <d v="2014-05-30T10:00:00"/>
    <x v="3"/>
    <x v="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5:01:32"/>
    <d v="2017-03-03T05:01:32"/>
    <x v="1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0:54:11"/>
    <d v="2015-03-20T09:54:11"/>
    <x v="0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0:20:25"/>
    <d v="2016-08-15T00:20:25"/>
    <x v="2"/>
    <x v="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1:00:47"/>
    <d v="2014-11-17T22:35:00"/>
    <x v="3"/>
    <x v="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1:56:11"/>
    <d v="2015-09-16T11:56:11"/>
    <x v="0"/>
    <x v="10"/>
    <x v="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5:10:47"/>
    <d v="2016-10-14T15:10:47"/>
    <x v="2"/>
    <x v="1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19:04:19"/>
    <d v="2015-09-10T19:04:19"/>
    <x v="0"/>
    <x v="1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0:38:45"/>
    <d v="2016-08-17T20:38:45"/>
    <x v="2"/>
    <x v="3"/>
    <x v="1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6:50:55"/>
    <d v="2016-10-31T21:59:00"/>
    <x v="2"/>
    <x v="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7:26:49"/>
    <d v="2013-05-04T07:26:49"/>
    <x v="4"/>
    <x v="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2:50:44"/>
    <d v="2013-08-16T05:59:00"/>
    <x v="4"/>
    <x v="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5:26:13"/>
    <d v="2010-10-01T22:59:00"/>
    <x v="7"/>
    <x v="3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0:03:17"/>
    <d v="2016-03-04T00:03:17"/>
    <x v="2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3:03:58"/>
    <d v="2013-12-29T01:59:00"/>
    <x v="4"/>
    <x v="1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3:00:21"/>
    <d v="2015-06-26T17:00:00"/>
    <x v="0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4:50:48"/>
    <d v="2016-01-20T14:50:48"/>
    <x v="0"/>
    <x v="1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0:30:47"/>
    <d v="2015-10-06T10:30:47"/>
    <x v="0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19:41:39"/>
    <d v="2015-04-15T20:50:00"/>
    <x v="0"/>
    <x v="7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1:26:38"/>
    <d v="2016-02-02T11:26:38"/>
    <x v="2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1:44:15"/>
    <d v="2014-08-21T21:44:15"/>
    <x v="3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3:16:26"/>
    <d v="2014-09-09T22:52:00"/>
    <x v="3"/>
    <x v="1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7:44:14"/>
    <d v="2016-04-27T07:16:00"/>
    <x v="2"/>
    <x v="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5:37:42"/>
    <d v="2014-12-31T15:22:00"/>
    <x v="3"/>
    <x v="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8:20:55"/>
    <d v="2015-06-13T18:20:55"/>
    <x v="0"/>
    <x v="5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2:02:40"/>
    <d v="2016-05-04T22:02:40"/>
    <x v="2"/>
    <x v="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3:59:05"/>
    <d v="2017-02-08T03:59:05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0:04:54"/>
    <d v="2015-05-28T09:59:00"/>
    <x v="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2:16:53"/>
    <d v="2014-10-01T21:59:00"/>
    <x v="3"/>
    <x v="1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3:59:14"/>
    <d v="2015-03-01T19:04:00"/>
    <x v="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6:59:50"/>
    <d v="2015-01-09T16:59:50"/>
    <x v="3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09:16:24"/>
    <d v="2014-09-29T09:16:24"/>
    <x v="3"/>
    <x v="3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09:36:51"/>
    <d v="2016-04-03T08:36:51"/>
    <x v="2"/>
    <x v="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2:59:00"/>
    <d v="2016-05-20T02:59:00"/>
    <x v="2"/>
    <x v="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6:27:26"/>
    <d v="2014-08-08T16:27:26"/>
    <x v="3"/>
    <x v="3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0:35:34"/>
    <d v="2015-09-28T00:35:34"/>
    <x v="0"/>
    <x v="1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2:49:08"/>
    <d v="2014-08-13T12:49:08"/>
    <x v="3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6:51:32"/>
    <d v="2015-09-30T12:00:00"/>
    <x v="0"/>
    <x v="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6:08:58"/>
    <d v="2016-10-22T16:08:58"/>
    <x v="2"/>
    <x v="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1:07:26"/>
    <d v="2015-11-22T00:59:00"/>
    <x v="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19:19:32"/>
    <d v="2014-07-29T19:19:32"/>
    <x v="3"/>
    <x v="3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09T23:28:57"/>
    <d v="2016-07-09T23:28:57"/>
    <x v="2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6:31:19"/>
    <d v="2015-09-09T16:31:19"/>
    <x v="0"/>
    <x v="1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0:35:52"/>
    <d v="2015-10-16T10:35:52"/>
    <x v="0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4:00:34"/>
    <d v="2014-12-14T14:00:34"/>
    <x v="3"/>
    <x v="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1:36:09"/>
    <d v="2016-12-07T11:36:09"/>
    <x v="2"/>
    <x v="4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1:34:41"/>
    <d v="2015-04-20T23:59:00"/>
    <x v="0"/>
    <x v="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0:34:22"/>
    <d v="2016-10-29T19:46:00"/>
    <x v="2"/>
    <x v="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0:25:00"/>
    <d v="2015-06-14T13:19:00"/>
    <x v="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7:42:39"/>
    <d v="2016-03-10T07:42:39"/>
    <x v="2"/>
    <x v="2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0:27:20"/>
    <d v="2016-08-18T20:27:20"/>
    <x v="2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09:38:43"/>
    <d v="2015-10-09T09:38:43"/>
    <x v="0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6:57:58"/>
    <d v="2017-03-02T16:57:58"/>
    <x v="1"/>
    <x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1:19:55"/>
    <d v="2015-02-25T21:19:55"/>
    <x v="0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1:07:15"/>
    <d v="2015-03-22T10:07:15"/>
    <x v="0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8:40:44"/>
    <d v="2014-12-26T19:40:44"/>
    <x v="3"/>
    <x v="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2:21:31"/>
    <d v="2015-09-19T22:21:31"/>
    <x v="0"/>
    <x v="1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16:09:06"/>
    <d v="2015-11-15T17:09:06"/>
    <x v="0"/>
    <x v="9"/>
    <x v="1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7:31:18"/>
    <d v="2014-08-31T23:00:00"/>
    <x v="3"/>
    <x v="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1:22:11"/>
    <d v="2015-05-05T12:48:00"/>
    <x v="0"/>
    <x v="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5:12:39"/>
    <d v="2015-09-29T15:12:39"/>
    <x v="0"/>
    <x v="1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0:05:59"/>
    <d v="2015-08-17T10:05:59"/>
    <x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1:36:30"/>
    <d v="2016-12-20T22:36:30"/>
    <x v="2"/>
    <x v="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7:44:07"/>
    <d v="2015-01-08T07:41:00"/>
    <x v="3"/>
    <x v="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7:01:23"/>
    <d v="2016-07-08T19:59:00"/>
    <x v="2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3:39:05"/>
    <d v="2015-05-01T12:39:05"/>
    <x v="0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6:45:43"/>
    <d v="2016-08-14T16:45:43"/>
    <x v="2"/>
    <x v="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8:51:52"/>
    <d v="2015-10-15T16:00:00"/>
    <x v="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5:49:01"/>
    <d v="2014-05-31T21:59:00"/>
    <x v="3"/>
    <x v="5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3:05:56"/>
    <d v="2015-09-20T13:05:56"/>
    <x v="0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8:36:20"/>
    <d v="2016-07-31T18:36:20"/>
    <x v="2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3:48:46"/>
    <d v="2015-05-20T13:48:46"/>
    <x v="0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6:05:01"/>
    <d v="2016-10-07T08:00:00"/>
    <x v="2"/>
    <x v="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3:00:49"/>
    <d v="2016-02-07T18:17:00"/>
    <x v="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2:33:11"/>
    <d v="2016-02-11T22:33:11"/>
    <x v="2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8:56:15"/>
    <d v="2014-10-20T08:56:15"/>
    <x v="3"/>
    <x v="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3:12:17"/>
    <d v="2015-07-16T01:56:00"/>
    <x v="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2:10:18"/>
    <d v="2016-08-23T02:10:18"/>
    <x v="2"/>
    <x v="3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1:45:06"/>
    <d v="2015-06-11T21:45:06"/>
    <x v="0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5:48:31"/>
    <d v="2015-02-02T20:00:00"/>
    <x v="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1:15:16"/>
    <d v="2014-10-18T23:00:00"/>
    <x v="3"/>
    <x v="1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4:17:56"/>
    <d v="2015-09-16T16:00:00"/>
    <x v="0"/>
    <x v="1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3:32:31"/>
    <d v="2015-05-11T13:32:31"/>
    <x v="0"/>
    <x v="5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0:19:54"/>
    <d v="2015-04-28T09:19:54"/>
    <x v="0"/>
    <x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1:00:10"/>
    <d v="2014-08-27T21:00:10"/>
    <x v="3"/>
    <x v="3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8:45:19"/>
    <d v="2017-02-18T18:45:19"/>
    <x v="1"/>
    <x v="1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8:17:00"/>
    <d v="2014-10-04T08:17:00"/>
    <x v="3"/>
    <x v="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0:55:34"/>
    <d v="2016-10-31T20:55:34"/>
    <x v="2"/>
    <x v="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1:33:02"/>
    <d v="2015-04-17T11:33:02"/>
    <x v="0"/>
    <x v="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09:10:50"/>
    <d v="2014-09-21T09:10:50"/>
    <x v="3"/>
    <x v="3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4:43:47"/>
    <d v="2016-06-05T04:43:47"/>
    <x v="2"/>
    <x v="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6:22:05"/>
    <d v="2015-04-01T06:22:05"/>
    <x v="0"/>
    <x v="7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2:59:20"/>
    <d v="2016-05-27T07:12:00"/>
    <x v="2"/>
    <x v="5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09:35:23"/>
    <d v="2016-07-02T09:35:23"/>
    <x v="2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19:05:32"/>
    <d v="2015-03-26T18:05:32"/>
    <x v="0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6:36:36"/>
    <d v="2016-05-05T15:36:36"/>
    <x v="2"/>
    <x v="7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0:18:55"/>
    <d v="2014-09-26T10:18:55"/>
    <x v="3"/>
    <x v="3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6:22:12"/>
    <d v="2016-11-09T17:22:12"/>
    <x v="2"/>
    <x v="4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7:49:58"/>
    <d v="2016-07-09T17:49:58"/>
    <x v="2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2:43:21"/>
    <d v="2015-02-02T12:43:21"/>
    <x v="3"/>
    <x v="1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7T22:57:52"/>
    <d v="2016-01-06T22:57:52"/>
    <x v="0"/>
    <x v="11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8:26:02"/>
    <d v="2016-03-27T17:26:02"/>
    <x v="2"/>
    <x v="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14:33:49"/>
    <d v="2015-03-01T14:33:49"/>
    <x v="0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3:49:01"/>
    <d v="2017-03-16T12:49:01"/>
    <x v="1"/>
    <x v="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4:13:39"/>
    <d v="2017-04-18T13:13:39"/>
    <x v="1"/>
    <x v="7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09:21:56"/>
    <d v="2017-04-13T22:59:00"/>
    <x v="1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7:54:05"/>
    <d v="2017-04-08T06:54:05"/>
    <x v="1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2:24:20"/>
    <d v="2017-04-21T01:24:20"/>
    <x v="1"/>
    <x v="2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7:33:54"/>
    <d v="2017-03-24T06:33:54"/>
    <x v="1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1:16:59"/>
    <d v="2017-03-27T10:16:59"/>
    <x v="1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1:38:41"/>
    <d v="2017-04-03T21:38:41"/>
    <x v="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5:05:54"/>
    <d v="2017-03-31T16:59:00"/>
    <x v="1"/>
    <x v="2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5:14:29"/>
    <d v="2017-05-03T13:12:00"/>
    <x v="1"/>
    <x v="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09:30:07"/>
    <d v="2017-04-03T09:30:07"/>
    <x v="1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0:29:20"/>
    <d v="2017-03-24T22:33:00"/>
    <x v="1"/>
    <x v="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1:15:03"/>
    <d v="2017-04-07T10:15:03"/>
    <x v="1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2:04:48"/>
    <d v="2017-04-16T14:00:00"/>
    <x v="1"/>
    <x v="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6:18:59"/>
    <d v="2017-03-19T05:18:59"/>
    <x v="1"/>
    <x v="2"/>
    <x v="0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2:35:56"/>
    <d v="2017-04-09T02:35:56"/>
    <x v="1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6:55:07"/>
    <d v="2017-03-19T00:00:00"/>
    <x v="1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6T18:58:54"/>
    <d v="2017-03-27T17:58:54"/>
    <x v="1"/>
    <x v="1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0:22:46"/>
    <d v="2017-04-16T09:22:46"/>
    <x v="1"/>
    <x v="7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7:15:55"/>
    <d v="2014-11-06T18:15:55"/>
    <x v="3"/>
    <x v="8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09:58:04"/>
    <d v="2014-09-30T22:00:00"/>
    <x v="3"/>
    <x v="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8:25:00"/>
    <d v="2012-12-06T20:00:00"/>
    <x v="5"/>
    <x v="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0:20:03"/>
    <d v="2011-01-24T22:00:00"/>
    <x v="7"/>
    <x v="9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4:09:34"/>
    <d v="2014-09-10T14:09:34"/>
    <x v="3"/>
    <x v="1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4:49:27"/>
    <d v="2013-11-02T14:49:27"/>
    <x v="4"/>
    <x v="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1:42:17"/>
    <d v="2011-04-30T22:59:00"/>
    <x v="6"/>
    <x v="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5:00:58"/>
    <d v="2012-04-01T14:00:58"/>
    <x v="5"/>
    <x v="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5:58:45"/>
    <d v="2012-12-20T05:58:45"/>
    <x v="5"/>
    <x v="4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6:52:24"/>
    <d v="2012-06-01T16:52:24"/>
    <x v="5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2:55:05"/>
    <d v="2014-07-18T23:00:00"/>
    <x v="3"/>
    <x v="3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4:09:12"/>
    <d v="2013-07-22T14:09:12"/>
    <x v="4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19:36:01"/>
    <d v="2012-01-18T17:00:00"/>
    <x v="6"/>
    <x v="11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0:21:27"/>
    <d v="2014-08-12T22:59:00"/>
    <x v="3"/>
    <x v="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6:52:02"/>
    <d v="2014-10-15T06:52:02"/>
    <x v="3"/>
    <x v="8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0:27:42"/>
    <d v="2014-07-06T20:00:00"/>
    <x v="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2:05:25"/>
    <d v="2014-06-15T12:05:25"/>
    <x v="3"/>
    <x v="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3:20:15"/>
    <d v="2014-06-09T13:20:15"/>
    <x v="3"/>
    <x v="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1:49:20"/>
    <d v="2011-05-02T21:59:00"/>
    <x v="6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0:35:53"/>
    <d v="2014-11-26T01:59:00"/>
    <x v="3"/>
    <x v="9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2:13:01"/>
    <d v="2014-08-01T22:13:01"/>
    <x v="3"/>
    <x v="3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0:32:33"/>
    <d v="2014-06-13T16:00:00"/>
    <x v="3"/>
    <x v="5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1:42:41"/>
    <d v="2013-12-12T22:59:00"/>
    <x v="4"/>
    <x v="4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19:55:44"/>
    <d v="2014-07-01T22:00:00"/>
    <x v="3"/>
    <x v="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8:35:58"/>
    <d v="2016-05-06T08:35:58"/>
    <x v="2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1:31:08"/>
    <d v="2012-02-14T11:31:08"/>
    <x v="5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5:04:52"/>
    <d v="2014-09-26T15:04:52"/>
    <x v="3"/>
    <x v="1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4:45:08"/>
    <d v="2014-08-25T14:45:08"/>
    <x v="3"/>
    <x v="1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5:17:07"/>
    <d v="2011-02-17T15:17:07"/>
    <x v="7"/>
    <x v="1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6:20:31"/>
    <d v="2013-08-18T09:00:00"/>
    <x v="4"/>
    <x v="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0:00:09"/>
    <d v="2014-06-21T10:00:09"/>
    <x v="3"/>
    <x v="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8:31:15"/>
    <d v="2014-07-16T08:31:15"/>
    <x v="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0:51:11"/>
    <d v="2013-05-06T10:51:11"/>
    <x v="4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3:54:09"/>
    <d v="2014-06-20T03:54:09"/>
    <x v="3"/>
    <x v="5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1:26:27"/>
    <d v="2014-06-15T10:00:00"/>
    <x v="3"/>
    <x v="5"/>
    <x v="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6:47:01"/>
    <d v="2012-01-31T11:00:00"/>
    <x v="6"/>
    <x v="11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3:04:29"/>
    <d v="2013-08-23T13:04:29"/>
    <x v="4"/>
    <x v="1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7:50:31"/>
    <d v="2014-07-01T17:50:31"/>
    <x v="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7:27:21"/>
    <d v="2014-07-16T17:27:21"/>
    <x v="3"/>
    <x v="3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6:10:38"/>
    <d v="2014-09-16T15:00:00"/>
    <x v="3"/>
    <x v="1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09:59:33"/>
    <d v="2014-08-04T09:59:33"/>
    <x v="3"/>
    <x v="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3:58:22"/>
    <d v="2015-06-10T03:58:22"/>
    <x v="0"/>
    <x v="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2:18:52"/>
    <d v="2015-05-24T02:18:52"/>
    <x v="0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8T21:37:55"/>
    <d v="2016-12-08T22:37:55"/>
    <x v="2"/>
    <x v="4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2:07:49"/>
    <d v="2016-08-16T12:07:49"/>
    <x v="2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6:34:19"/>
    <d v="2015-02-28T16:00:00"/>
    <x v="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7:14:16"/>
    <d v="2015-02-20T17:14:16"/>
    <x v="0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6T19:29:58"/>
    <d v="2015-07-26T19:29:58"/>
    <x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8:15:42"/>
    <d v="2015-02-12T08:15:42"/>
    <x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8:21:15"/>
    <d v="2015-08-01T08:00:00"/>
    <x v="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5:50:18"/>
    <d v="2015-02-04T05:50:18"/>
    <x v="0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4:11:17"/>
    <d v="2015-02-16T04:11:17"/>
    <x v="0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2:16:58"/>
    <d v="2014-09-06T15:00:00"/>
    <x v="3"/>
    <x v="1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1:41:41"/>
    <d v="2016-04-29T23:34:00"/>
    <x v="2"/>
    <x v="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2:24:37"/>
    <d v="2014-08-31T12:24:37"/>
    <x v="3"/>
    <x v="1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4:29:06"/>
    <d v="2015-12-13T23:59:00"/>
    <x v="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7:43:42"/>
    <d v="2015-09-25T17:43:42"/>
    <x v="0"/>
    <x v="1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0:27:59"/>
    <d v="2015-07-17T10:14:00"/>
    <x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2:59:32"/>
    <d v="2015-05-01T02:59:32"/>
    <x v="0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0:37:31"/>
    <d v="2015-09-19T00:37:31"/>
    <x v="0"/>
    <x v="1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0:40:07"/>
    <d v="2015-04-22T23:40:07"/>
    <x v="0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8:31:17"/>
    <d v="2014-07-28T08:31:17"/>
    <x v="3"/>
    <x v="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09:17:38"/>
    <d v="2014-06-20T17:00:00"/>
    <x v="3"/>
    <x v="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6:28:39"/>
    <d v="2012-05-31T21:59:00"/>
    <x v="5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8:04:40"/>
    <d v="2014-08-14T20:00:00"/>
    <x v="3"/>
    <x v="3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3:05:51"/>
    <d v="2014-08-08T13:05:51"/>
    <x v="3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2:19:19"/>
    <d v="2015-07-26T12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3:01:13"/>
    <d v="2016-01-05T17:55:00"/>
    <x v="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09:57:51"/>
    <d v="2015-09-09T21:59:00"/>
    <x v="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5:06:11"/>
    <d v="2015-07-11T08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7:06:24"/>
    <d v="2016-11-04T07:06:24"/>
    <x v="2"/>
    <x v="9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8:03:06"/>
    <d v="2014-12-30T18:00:00"/>
    <x v="3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7:35:47"/>
    <d v="2015-03-22T16:35:47"/>
    <x v="0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4:00:04"/>
    <d v="2017-03-12T15:00:00"/>
    <x v="1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0:43:23"/>
    <d v="2015-07-05T10:43:23"/>
    <x v="0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7:58:17"/>
    <d v="2015-10-24T15:29:00"/>
    <x v="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4:02:56"/>
    <d v="2015-08-20T14:02:56"/>
    <x v="0"/>
    <x v="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4:25:13"/>
    <d v="2017-01-09T23:00:00"/>
    <x v="2"/>
    <x v="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7:25:38"/>
    <d v="2016-06-03T15:00:00"/>
    <x v="2"/>
    <x v="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8:00:12"/>
    <d v="2015-10-30T08:00:12"/>
    <x v="0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5:10:36"/>
    <d v="2017-01-17T15:10:36"/>
    <x v="2"/>
    <x v="1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1:01:24"/>
    <d v="2015-12-16T22:59:00"/>
    <x v="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0:59:58"/>
    <d v="2014-11-20T01:59:58"/>
    <x v="3"/>
    <x v="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2:02:06"/>
    <d v="2014-09-30T21:59:00"/>
    <x v="3"/>
    <x v="8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6:39:07"/>
    <d v="2016-04-16T16:39:07"/>
    <x v="2"/>
    <x v="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3:31:57"/>
    <d v="2016-05-03T21:59:00"/>
    <x v="2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3:19:15"/>
    <d v="2017-03-02T13:19:15"/>
    <x v="1"/>
    <x v="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2:56:48"/>
    <d v="2017-02-01T17:31:00"/>
    <x v="2"/>
    <x v="1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2:20:51"/>
    <d v="2016-07-01T02:20:51"/>
    <x v="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6:00:33"/>
    <d v="2016-12-28T16:00:33"/>
    <x v="2"/>
    <x v="4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5:23:04"/>
    <d v="2015-09-28T21:59:00"/>
    <x v="0"/>
    <x v="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6:14:58"/>
    <d v="2015-07-01T06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0:08:13"/>
    <d v="2015-10-25T17:59:00"/>
    <x v="0"/>
    <x v="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0:39:08"/>
    <d v="2017-02-16T17:00:00"/>
    <x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1:47:50"/>
    <d v="2014-10-14T00:59:00"/>
    <x v="3"/>
    <x v="8"/>
    <x v="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2:08:12"/>
    <d v="2014-09-19T12:08:12"/>
    <x v="3"/>
    <x v="1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0:19:22"/>
    <d v="2015-10-08T18:00:00"/>
    <x v="0"/>
    <x v="8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0:39:42"/>
    <d v="2016-12-01T11:39:42"/>
    <x v="2"/>
    <x v="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8:24:18"/>
    <d v="2015-06-11T20:00:00"/>
    <x v="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5:20:00"/>
    <d v="2015-09-11T21:59:00"/>
    <x v="0"/>
    <x v="1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4:25:12"/>
    <d v="2015-07-12T04:25:12"/>
    <x v="0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5:19:17"/>
    <d v="2015-04-04T14:19:17"/>
    <x v="0"/>
    <x v="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1:55:14"/>
    <d v="2015-06-20T11:55:14"/>
    <x v="0"/>
    <x v="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1:48:44"/>
    <d v="2014-11-05T12:48:44"/>
    <x v="3"/>
    <x v="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1:32:46"/>
    <d v="2015-06-21T11:32:46"/>
    <x v="0"/>
    <x v="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5:20:40"/>
    <d v="2016-09-07T05:20:40"/>
    <x v="2"/>
    <x v="10"/>
    <x v="1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7:50:28"/>
    <d v="2016-09-07T21:45:00"/>
    <x v="2"/>
    <x v="1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0:03:29"/>
    <d v="2015-03-25T19:03:29"/>
    <x v="0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2:26:15"/>
    <d v="2014-10-07T12:26:15"/>
    <x v="3"/>
    <x v="8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7:46:17"/>
    <d v="2015-06-10T21:59:00"/>
    <x v="0"/>
    <x v="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7:25:52"/>
    <d v="2017-02-22T07:25:52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5:17:41"/>
    <d v="2015-01-08T15:17:41"/>
    <x v="3"/>
    <x v="1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2:15:45"/>
    <d v="2016-09-30T21:59:00"/>
    <x v="2"/>
    <x v="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0:08:38"/>
    <d v="2015-11-30T11:08:38"/>
    <x v="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1:24:36"/>
    <d v="2015-07-16T11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1:34:22"/>
    <d v="2014-12-21T22:00:00"/>
    <x v="3"/>
    <x v="4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6:23:08"/>
    <d v="2015-10-30T15:00:00"/>
    <x v="0"/>
    <x v="9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3:12:18"/>
    <d v="2015-01-28T16:00:00"/>
    <x v="0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1:05:15"/>
    <d v="2015-12-03T11:00:00"/>
    <x v="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6:52:02"/>
    <d v="2015-06-12T15:00:00"/>
    <x v="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2:11:00"/>
    <d v="2015-07-17T12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5:42:08"/>
    <d v="2016-08-24T15:42:08"/>
    <x v="2"/>
    <x v="1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3:29:57"/>
    <d v="2015-06-16T05:00:00"/>
    <x v="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6:47:45"/>
    <d v="2015-07-12T06:47:45"/>
    <x v="0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4:29:35"/>
    <d v="2014-11-02T05:29:35"/>
    <x v="3"/>
    <x v="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6:00:09"/>
    <d v="2015-11-06T07:00:09"/>
    <x v="0"/>
    <x v="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3:14:02"/>
    <d v="2016-09-14T13:00:00"/>
    <x v="2"/>
    <x v="1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0:54:32"/>
    <d v="2016-03-15T15:00:00"/>
    <x v="2"/>
    <x v="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5:07:51"/>
    <d v="2015-02-08T22:30:00"/>
    <x v="0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6:47:59"/>
    <d v="2016-03-31T21:59:00"/>
    <x v="2"/>
    <x v="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0:23:26"/>
    <d v="2014-11-18T11:23:26"/>
    <x v="3"/>
    <x v="9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4:21:43"/>
    <d v="2015-05-30T14:21:43"/>
    <x v="0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0:27:39"/>
    <d v="2016-03-31T19:27:39"/>
    <x v="2"/>
    <x v="7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2:09:58"/>
    <d v="2015-05-31T23:00:00"/>
    <x v="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8:28:25"/>
    <d v="2015-09-01T18:28:25"/>
    <x v="0"/>
    <x v="1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2:39:48"/>
    <d v="2016-04-28T22:39:48"/>
    <x v="2"/>
    <x v="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1:51:38"/>
    <d v="2016-02-10T15:00:00"/>
    <x v="2"/>
    <x v="1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5:14:13"/>
    <d v="2016-01-28T23:59:00"/>
    <x v="2"/>
    <x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6:37:06"/>
    <d v="2017-02-27T23:00:00"/>
    <x v="1"/>
    <x v="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4:09:42"/>
    <d v="2016-08-15T14:09:42"/>
    <x v="2"/>
    <x v="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2:00:28"/>
    <d v="2015-11-28T12:00:28"/>
    <x v="0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2:35:15"/>
    <d v="2016-06-20T17:00:00"/>
    <x v="2"/>
    <x v="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2:50:02"/>
    <d v="2017-02-20T02:50:02"/>
    <x v="1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6:21:31"/>
    <d v="2017-03-11T06:21:31"/>
    <x v="1"/>
    <x v="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0:51:40"/>
    <d v="2015-09-16T21:59:00"/>
    <x v="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2:29:08"/>
    <d v="2015-12-04T13:29:08"/>
    <x v="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4:12:32"/>
    <d v="2017-03-04T04:12:32"/>
    <x v="1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6:59:14"/>
    <d v="2015-06-16T06:59:14"/>
    <x v="0"/>
    <x v="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4:37:09"/>
    <d v="2016-09-26T04:37:09"/>
    <x v="2"/>
    <x v="1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2:09:32"/>
    <d v="2015-11-22T16:00:00"/>
    <x v="0"/>
    <x v="4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2:30:56"/>
    <d v="2015-07-27T16:59:00"/>
    <x v="0"/>
    <x v="3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6:59:28"/>
    <d v="2015-09-12T18:00:00"/>
    <x v="0"/>
    <x v="1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6:01:03"/>
    <d v="2015-10-14T16:01:03"/>
    <x v="0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1:51:02"/>
    <d v="2015-04-29T11:51:02"/>
    <x v="0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1:39:36"/>
    <d v="2016-08-01T00:59:00"/>
    <x v="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2:26:16"/>
    <d v="2016-12-07T02:26:16"/>
    <x v="2"/>
    <x v="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09:38:04"/>
    <d v="2015-03-28T08:38:04"/>
    <x v="0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8:59:12"/>
    <d v="2016-12-22T08:59:12"/>
    <x v="2"/>
    <x v="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4:32:28"/>
    <d v="2015-07-31T14:32:28"/>
    <x v="0"/>
    <x v="3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2T23:15:42"/>
    <d v="2016-06-09T21:00:00"/>
    <x v="2"/>
    <x v="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19:22:19"/>
    <d v="2016-05-14T19:22:19"/>
    <x v="2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5:02:45"/>
    <d v="2016-04-13T15:02:45"/>
    <x v="2"/>
    <x v="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09:36:18"/>
    <d v="2016-10-16T09:36:18"/>
    <x v="2"/>
    <x v="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6:17:05"/>
    <d v="2015-10-06T16:17:05"/>
    <x v="0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1:00:10"/>
    <d v="2015-10-17T01:00:10"/>
    <x v="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3:25:46"/>
    <d v="2016-11-11T16:00:00"/>
    <x v="2"/>
    <x v="9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2T23:51:57"/>
    <d v="2016-01-26T19:00:00"/>
    <x v="2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0:25:11"/>
    <d v="2015-05-08T14:05:00"/>
    <x v="0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1:17:21"/>
    <d v="2016-05-06T01:17:21"/>
    <x v="2"/>
    <x v="6"/>
    <x v="0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4:54:35"/>
    <d v="2014-08-08T07:54:00"/>
    <x v="3"/>
    <x v="3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8:57:04"/>
    <d v="2016-06-07T18:57:04"/>
    <x v="2"/>
    <x v="5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1:14:53"/>
    <d v="2016-04-10T20:30:00"/>
    <x v="2"/>
    <x v="7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8:03:06"/>
    <d v="2015-01-31T08:03:06"/>
    <x v="3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19:05:57"/>
    <d v="2016-06-21T19:05:57"/>
    <x v="2"/>
    <x v="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0:24:25"/>
    <d v="2014-10-15T21:59:00"/>
    <x v="3"/>
    <x v="9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8:14:56"/>
    <d v="2016-06-21T21:55:00"/>
    <x v="2"/>
    <x v="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2:46:48"/>
    <d v="2016-09-25T02:46:48"/>
    <x v="2"/>
    <x v="10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7:59:50"/>
    <d v="2016-06-05T07:59:50"/>
    <x v="2"/>
    <x v="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2:51:17"/>
    <d v="2015-04-05T11:51:17"/>
    <x v="0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1:08:25"/>
    <d v="2015-03-08T10:08:25"/>
    <x v="0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2:59:26"/>
    <d v="2016-05-08T02:59:26"/>
    <x v="2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7:48:03"/>
    <d v="2014-07-04T19:00:00"/>
    <x v="3"/>
    <x v="3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1:45:08"/>
    <d v="2014-07-27T17:00:00"/>
    <x v="3"/>
    <x v="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5:17:48"/>
    <d v="2015-04-01T14:17:48"/>
    <x v="0"/>
    <x v="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0:44:46"/>
    <d v="2015-10-06T10:44:46"/>
    <x v="0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4:38:50"/>
    <d v="2014-07-19T14:38:50"/>
    <x v="3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0:14:40"/>
    <d v="2015-06-15T10:14:40"/>
    <x v="0"/>
    <x v="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6:30:22"/>
    <d v="2015-07-30T06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0:10:46"/>
    <d v="2014-08-03T17:00:00"/>
    <x v="3"/>
    <x v="3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3:34:06"/>
    <d v="2016-04-05T02:34:06"/>
    <x v="2"/>
    <x v="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0:46:07"/>
    <d v="2014-10-10T15:00:00"/>
    <x v="3"/>
    <x v="8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7:48:00"/>
    <d v="2017-02-24T07:48:00"/>
    <x v="1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09:58:38"/>
    <d v="2016-07-28T09:58:38"/>
    <x v="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7:22:34"/>
    <d v="2016-12-06T17:22:34"/>
    <x v="2"/>
    <x v="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3:10:21"/>
    <d v="2016-06-12T11:00:00"/>
    <x v="2"/>
    <x v="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1:06:50"/>
    <d v="2015-03-31T22:59:00"/>
    <x v="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5:59:44"/>
    <d v="2016-04-13T07:18:00"/>
    <x v="2"/>
    <x v="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2:48:13"/>
    <d v="2014-08-29T22:48:13"/>
    <x v="3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0:32:48"/>
    <d v="2015-04-17T18:37:00"/>
    <x v="0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8:35:10"/>
    <d v="2015-02-25T18:35:10"/>
    <x v="0"/>
    <x v="2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7:14:14"/>
    <d v="2016-05-08T15:00:00"/>
    <x v="2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7:24:40"/>
    <d v="2016-04-29T21:59:00"/>
    <x v="2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0:39:32"/>
    <d v="2016-06-13T11:00:00"/>
    <x v="2"/>
    <x v="5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0:50:11"/>
    <d v="2015-11-29T17:00:00"/>
    <x v="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3:29:25"/>
    <d v="2014-07-23T05:00:00"/>
    <x v="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7:49:38"/>
    <d v="2016-07-01T17:00:00"/>
    <x v="2"/>
    <x v="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4:22:30"/>
    <d v="2016-05-02T17:00:00"/>
    <x v="2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1:26:46"/>
    <d v="2015-10-28T22:01:00"/>
    <x v="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8:52:07"/>
    <d v="2016-05-10T05:17:00"/>
    <x v="2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3:34:32"/>
    <d v="2016-07-15T13:34:32"/>
    <x v="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4:01:50"/>
    <d v="2014-08-01T04:01:50"/>
    <x v="3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1:27:59"/>
    <d v="2014-11-19T02:27:59"/>
    <x v="3"/>
    <x v="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19:22:14"/>
    <d v="2017-02-24T19:22:14"/>
    <x v="1"/>
    <x v="1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19:59:03"/>
    <d v="2016-12-14T09:59:00"/>
    <x v="2"/>
    <x v="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8:36:30"/>
    <d v="2014-09-01T09:59:00"/>
    <x v="3"/>
    <x v="1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0:11:57"/>
    <d v="2015-03-06T22:55:00"/>
    <x v="0"/>
    <x v="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2:30:45"/>
    <d v="2014-08-19T10:00:00"/>
    <x v="3"/>
    <x v="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7:27:29"/>
    <d v="2016-03-15T15:00:00"/>
    <x v="2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0:26:32"/>
    <d v="2015-12-12T20:26:32"/>
    <x v="0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19:37:17"/>
    <d v="2015-05-12T19:37:17"/>
    <x v="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6:24:54"/>
    <d v="2015-08-01T16:24:54"/>
    <x v="0"/>
    <x v="3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2:47:39"/>
    <d v="2014-12-31T23:00:00"/>
    <x v="3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8:59:40"/>
    <d v="2017-01-14T18:59:40"/>
    <x v="2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2:01:25"/>
    <d v="2016-12-17T02:00:00"/>
    <x v="2"/>
    <x v="4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4:59:25"/>
    <d v="2015-12-02T14:59:25"/>
    <x v="0"/>
    <x v="4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7:09:16"/>
    <d v="2014-08-24T22:59:00"/>
    <x v="3"/>
    <x v="1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4:30:40"/>
    <d v="2015-07-18T10:00:00"/>
    <x v="0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1:33:36"/>
    <d v="2015-10-28T11:33:36"/>
    <x v="0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8:39:33"/>
    <d v="2014-05-18T08:39:33"/>
    <x v="3"/>
    <x v="5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0:49:54"/>
    <d v="2015-04-25T09:49:54"/>
    <x v="0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1:34:59"/>
    <d v="2015-03-20T10:56:00"/>
    <x v="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2:31:46"/>
    <d v="2014-08-31T07:08:00"/>
    <x v="3"/>
    <x v="1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6:20:00"/>
    <d v="2015-08-26T17:00:00"/>
    <x v="0"/>
    <x v="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6:52:58"/>
    <d v="2014-11-29T17:52:58"/>
    <x v="3"/>
    <x v="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2:26:23"/>
    <d v="2015-03-10T21:26:23"/>
    <x v="0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4:20:56"/>
    <d v="2016-08-01T16:59:00"/>
    <x v="2"/>
    <x v="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2:47:00"/>
    <d v="2016-06-23T12:47:00"/>
    <x v="2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0:06:08"/>
    <d v="2015-11-20T21:00:00"/>
    <x v="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4:49:12"/>
    <d v="2014-12-10T14:49:12"/>
    <x v="3"/>
    <x v="4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09:28:26"/>
    <d v="2014-12-03T09:28:26"/>
    <x v="3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2:18:08"/>
    <d v="2014-12-14T12:18:08"/>
    <x v="3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5:04:01"/>
    <d v="2015-06-18T05:04:01"/>
    <x v="0"/>
    <x v="5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7:31:22"/>
    <d v="2016-06-03T07:31:22"/>
    <x v="2"/>
    <x v="5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2:35:45"/>
    <d v="2014-07-10T12:35:45"/>
    <x v="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7:05:48"/>
    <d v="2014-08-08T16:28:00"/>
    <x v="3"/>
    <x v="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4:17:35"/>
    <d v="2016-05-06T14:17:35"/>
    <x v="2"/>
    <x v="7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6:07:10"/>
    <d v="2014-11-05T18:46:00"/>
    <x v="3"/>
    <x v="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8:17:25"/>
    <d v="2014-07-27T08:17:25"/>
    <x v="3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1:05:44"/>
    <d v="2015-05-30T12:10:00"/>
    <x v="0"/>
    <x v="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4:43:09"/>
    <d v="2014-05-31T21:59:00"/>
    <x v="3"/>
    <x v="5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5:28:49"/>
    <d v="2016-02-18T16:00:00"/>
    <x v="2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2:02:56"/>
    <d v="2014-11-21T11:00:00"/>
    <x v="3"/>
    <x v="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6:05:25"/>
    <d v="2015-02-21T16:05:25"/>
    <x v="0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6:53:34"/>
    <d v="2014-08-28T16:53:34"/>
    <x v="3"/>
    <x v="3"/>
    <x v="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1:22:26"/>
    <d v="2015-08-07T11:22:26"/>
    <x v="0"/>
    <x v="3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8:50:43"/>
    <d v="2015-11-11T20:31:00"/>
    <x v="0"/>
    <x v="9"/>
    <x v="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5:05:24"/>
    <d v="2015-06-25T05:05:24"/>
    <x v="0"/>
    <x v="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6:05:02"/>
    <d v="2015-06-17T06:05:02"/>
    <x v="0"/>
    <x v="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8:24:46"/>
    <d v="2016-03-01T17:59:00"/>
    <x v="2"/>
    <x v="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5:49:36"/>
    <d v="2014-07-16T05:49:36"/>
    <x v="3"/>
    <x v="0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4:08:09"/>
    <d v="2014-07-06T04:08:09"/>
    <x v="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7:48:24"/>
    <d v="2014-07-18T17:48:24"/>
    <x v="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3:32:38"/>
    <d v="2016-07-31T14:58:00"/>
    <x v="2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8:59:50"/>
    <d v="2016-06-06T01:00:00"/>
    <x v="2"/>
    <x v="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8:32:52"/>
    <d v="2015-10-07T18:32:52"/>
    <x v="0"/>
    <x v="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7:01:02"/>
    <d v="2014-09-27T17:01:02"/>
    <x v="3"/>
    <x v="1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1:35:38"/>
    <d v="2015-02-27T22:59:00"/>
    <x v="0"/>
    <x v="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3:58:45"/>
    <d v="2016-12-01T01:59:00"/>
    <x v="2"/>
    <x v="4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1:27:36"/>
    <d v="2016-04-17T17:30:00"/>
    <x v="2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3:54:05"/>
    <d v="2015-04-23T12:30:00"/>
    <x v="0"/>
    <x v="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5:55:48"/>
    <d v="2014-10-25T18:43:00"/>
    <x v="3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4:01:47"/>
    <d v="2014-05-23T14:01:47"/>
    <x v="3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3:43:05"/>
    <d v="2016-04-06T15:30:00"/>
    <x v="2"/>
    <x v="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0:10:02"/>
    <d v="2016-02-13T18:00:00"/>
    <x v="2"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2:59:23"/>
    <d v="2015-03-04T12:59:23"/>
    <x v="0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7:29:36"/>
    <d v="2015-12-13T18:00:00"/>
    <x v="0"/>
    <x v="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5:52:21"/>
    <d v="2015-04-24T15:52:21"/>
    <x v="0"/>
    <x v="7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0:14:44"/>
    <d v="2015-02-05T00:59:00"/>
    <x v="0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8:48:56"/>
    <d v="2014-10-04T08:48:56"/>
    <x v="3"/>
    <x v="8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19:21:43"/>
    <d v="2014-09-20T20:00:00"/>
    <x v="3"/>
    <x v="8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09:29:12"/>
    <d v="2014-07-02T09:29:12"/>
    <x v="3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1:17:27"/>
    <d v="2015-02-28T11:00:00"/>
    <x v="0"/>
    <x v="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8:31:01"/>
    <d v="2016-11-01T18:31:01"/>
    <x v="2"/>
    <x v="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6:41:41"/>
    <d v="2014-07-30T16:41:41"/>
    <x v="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1:32:33"/>
    <d v="2014-08-18T11:32:33"/>
    <x v="3"/>
    <x v="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7:56:54"/>
    <d v="2016-02-05T16:00:00"/>
    <x v="2"/>
    <x v="1"/>
    <x v="1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19:30:55"/>
    <d v="2014-06-16T21:00:00"/>
    <x v="3"/>
    <x v="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3:07:49"/>
    <d v="2014-07-10T03:07:49"/>
    <x v="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8:48:13"/>
    <d v="2016-08-06T21:00:00"/>
    <x v="2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6:59:53"/>
    <d v="2014-08-21T10:28:00"/>
    <x v="3"/>
    <x v="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1:03:40"/>
    <d v="2015-08-19T11:03:40"/>
    <x v="0"/>
    <x v="3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6:16:07"/>
    <d v="2015-05-02T15:00:00"/>
    <x v="0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5:52:10"/>
    <d v="2016-01-18T22:59:00"/>
    <x v="2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0:57:08"/>
    <d v="2014-07-11T10:15:00"/>
    <x v="3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4:18:41"/>
    <d v="2015-11-13T14:17:00"/>
    <x v="0"/>
    <x v="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4:11:12"/>
    <d v="2015-05-30T14:11:12"/>
    <x v="0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6:35:46"/>
    <d v="2014-09-09T06:35:46"/>
    <x v="3"/>
    <x v="1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0:59:46"/>
    <d v="2016-06-08T07:59:00"/>
    <x v="2"/>
    <x v="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6:43:56"/>
    <d v="2015-10-23T06:43:56"/>
    <x v="0"/>
    <x v="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3:58:45"/>
    <d v="2015-02-05T06:20:00"/>
    <x v="0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5:20:12"/>
    <d v="2016-03-18T14:20:12"/>
    <x v="2"/>
    <x v="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0:51:29"/>
    <d v="2014-12-16T20:51:29"/>
    <x v="3"/>
    <x v="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19:15:38"/>
    <d v="2016-07-08T22:00:00"/>
    <x v="2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0:54:31"/>
    <d v="2015-04-02T09:54:31"/>
    <x v="0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1:22:07"/>
    <d v="2015-04-21T11:22:07"/>
    <x v="0"/>
    <x v="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09:20:26"/>
    <d v="2014-07-22T21:59:00"/>
    <x v="3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7:29:16"/>
    <d v="2016-08-13T17:29:16"/>
    <x v="2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0:45:59"/>
    <d v="2014-07-31T10:45:59"/>
    <x v="3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2:00:27"/>
    <d v="2016-10-13T12:00:27"/>
    <x v="2"/>
    <x v="8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2:56:07"/>
    <d v="2014-08-01T00:59:00"/>
    <x v="3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0:57:37"/>
    <d v="2015-02-11T23:59:00"/>
    <x v="0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2:51:43"/>
    <d v="2015-02-02T22:27:00"/>
    <x v="0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5:31:00"/>
    <d v="2016-05-20T05:31:00"/>
    <x v="2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6:39:12"/>
    <d v="2014-08-15T06:39:12"/>
    <x v="3"/>
    <x v="1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09:11:19"/>
    <d v="2016-10-28T21:00:00"/>
    <x v="2"/>
    <x v="8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5:33:48"/>
    <d v="2015-07-10T12:00:00"/>
    <x v="0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6:03:05"/>
    <d v="2016-10-10T21:59:00"/>
    <x v="2"/>
    <x v="1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1:07:17"/>
    <d v="2016-08-22T21:07:17"/>
    <x v="2"/>
    <x v="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09:01:12"/>
    <d v="2015-08-09T10:00:00"/>
    <x v="0"/>
    <x v="3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8:27:30"/>
    <d v="2016-04-19T17:27:30"/>
    <x v="2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0:07:12"/>
    <d v="2015-03-20T09:07:12"/>
    <x v="0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2:22:09"/>
    <d v="2016-09-20T21:00:00"/>
    <x v="2"/>
    <x v="1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09:24:05"/>
    <d v="2016-04-28T09:24:05"/>
    <x v="2"/>
    <x v="7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8:31:42"/>
    <d v="2016-07-15T15:38:00"/>
    <x v="2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3:41:30"/>
    <d v="2014-08-31T14:00:00"/>
    <x v="3"/>
    <x v="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2:05:31"/>
    <d v="2014-11-05T23:59:00"/>
    <x v="3"/>
    <x v="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4:01:36"/>
    <d v="2015-03-20T14:27:00"/>
    <x v="0"/>
    <x v="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6:02:11"/>
    <d v="2016-07-20T06:02:11"/>
    <x v="2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5:08:24"/>
    <d v="2014-11-02T18:00:00"/>
    <x v="3"/>
    <x v="9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0:43:10"/>
    <d v="2014-10-26T21:00:00"/>
    <x v="3"/>
    <x v="9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1:40:43"/>
    <d v="2015-05-16T21:00:00"/>
    <x v="0"/>
    <x v="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6:00:22"/>
    <d v="2015-03-16T15:00:00"/>
    <x v="0"/>
    <x v="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4:31:20"/>
    <d v="2014-06-21T14:31:20"/>
    <x v="3"/>
    <x v="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1:37:07"/>
    <d v="2015-07-10T15:00:00"/>
    <x v="0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5T23:56:28"/>
    <d v="2015-01-01T23:56:28"/>
    <x v="3"/>
    <x v="1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2:31:06"/>
    <d v="2014-07-06T12:31:06"/>
    <x v="3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0:03:01"/>
    <d v="2014-07-03T10:03:01"/>
    <x v="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2:14:59"/>
    <d v="2016-06-15T12:14:59"/>
    <x v="2"/>
    <x v="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0:38:00"/>
    <d v="2016-02-02T10:38:00"/>
    <x v="2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5:00:01"/>
    <d v="2015-06-03T00:59:00"/>
    <x v="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6:34:12"/>
    <d v="2015-06-24T16:34:12"/>
    <x v="0"/>
    <x v="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2:26:00"/>
    <d v="2015-04-17T10:00:00"/>
    <x v="0"/>
    <x v="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09:15:31"/>
    <d v="2014-05-24T15:00:00"/>
    <x v="3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3:15:24"/>
    <d v="2016-04-13T13:15:24"/>
    <x v="2"/>
    <x v="7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6T23:59:44"/>
    <d v="2015-05-17T23:59:44"/>
    <x v="0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8:13:17"/>
    <d v="2015-10-25T18:13:17"/>
    <x v="0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4:47:16"/>
    <d v="2014-08-16T23:11:00"/>
    <x v="3"/>
    <x v="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4T23:09:35"/>
    <d v="2016-11-26T00:00:00"/>
    <x v="2"/>
    <x v="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2:18:29"/>
    <d v="2014-11-01T11:18:00"/>
    <x v="3"/>
    <x v="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4:19:26"/>
    <d v="2016-09-11T14:19:26"/>
    <x v="2"/>
    <x v="1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1:48:24"/>
    <d v="2016-06-02T16:00:00"/>
    <x v="2"/>
    <x v="5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1:48:24"/>
    <d v="2016-05-28T15:44:00"/>
    <x v="2"/>
    <x v="7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8:52:05"/>
    <d v="2015-07-01T00:59:00"/>
    <x v="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6:03:58"/>
    <d v="2016-03-06T22:59:00"/>
    <x v="2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2:19:55"/>
    <d v="2015-09-11T12:19:55"/>
    <x v="0"/>
    <x v="10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4:08:44"/>
    <d v="2016-03-15T21:59:00"/>
    <x v="2"/>
    <x v="7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5:28:48"/>
    <d v="2016-07-24T05:28:48"/>
    <x v="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1:58:11"/>
    <d v="2015-11-19T12:58:11"/>
    <x v="0"/>
    <x v="9"/>
    <x v="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6:27:25"/>
    <d v="2014-05-12T22:00:00"/>
    <x v="3"/>
    <x v="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1:37:20"/>
    <d v="2014-08-23T11:37:20"/>
    <x v="3"/>
    <x v="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6:08:57"/>
    <d v="2016-05-31T16:08:57"/>
    <x v="2"/>
    <x v="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1:30:53"/>
    <d v="2016-05-10T15:00:00"/>
    <x v="2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4:37:46"/>
    <d v="2014-11-20T22:55:00"/>
    <x v="3"/>
    <x v="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8:54:06"/>
    <d v="2014-07-02T08:54:06"/>
    <x v="3"/>
    <x v="0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4:58:15"/>
    <d v="2014-11-07T12:30:00"/>
    <x v="3"/>
    <x v="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6:53:12"/>
    <d v="2015-04-23T05:53:12"/>
    <x v="0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0:18:32"/>
    <d v="2014-06-03T22:59:00"/>
    <x v="3"/>
    <x v="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4:19:12"/>
    <d v="2015-02-01T22:59:00"/>
    <x v="0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2:32:51"/>
    <d v="2015-05-31T12:32:51"/>
    <x v="0"/>
    <x v="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8:14:30"/>
    <d v="2014-09-07T21:00:00"/>
    <x v="3"/>
    <x v="1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3:37:14"/>
    <d v="2014-07-04T05:00:00"/>
    <x v="3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2:48:19"/>
    <d v="2014-10-02T08:21:00"/>
    <x v="3"/>
    <x v="8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8:22:30"/>
    <d v="2015-03-04T08:22:30"/>
    <x v="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3:46:52"/>
    <d v="2015-09-06T07:47:00"/>
    <x v="0"/>
    <x v="1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2:40:20"/>
    <d v="2014-09-29T02:40:20"/>
    <x v="3"/>
    <x v="1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2:57:26"/>
    <d v="2015-09-15T04:06:00"/>
    <x v="0"/>
    <x v="10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3:32:28"/>
    <d v="2016-09-25T17:00:00"/>
    <x v="2"/>
    <x v="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2:19:33"/>
    <d v="2014-09-12T22:00:00"/>
    <x v="3"/>
    <x v="1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0:41:46"/>
    <d v="2015-08-09T10:00:00"/>
    <x v="0"/>
    <x v="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2:02:51"/>
    <d v="2016-04-27T23:59:00"/>
    <x v="2"/>
    <x v="7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8:33:25"/>
    <d v="2015-07-10T21:59:00"/>
    <x v="0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6:01:58"/>
    <d v="2017-01-18T06:01:58"/>
    <x v="2"/>
    <x v="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2:16:58"/>
    <d v="2015-07-12T19:00:00"/>
    <x v="0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8:57:37"/>
    <d v="2016-04-10T14:00:00"/>
    <x v="2"/>
    <x v="7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09:42:14"/>
    <d v="2016-06-30T09:42:14"/>
    <x v="2"/>
    <x v="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8:23:47"/>
    <d v="2014-09-17T21:59:00"/>
    <x v="3"/>
    <x v="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2:16:07"/>
    <d v="2015-11-11T13:16:07"/>
    <x v="0"/>
    <x v="9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09:00:23"/>
    <d v="2015-10-01T09:00:23"/>
    <x v="0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09:21:50"/>
    <d v="2015-10-02T12:00:00"/>
    <x v="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1:27:05"/>
    <d v="2015-12-20T05:59:00"/>
    <x v="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2:30:16"/>
    <d v="2014-11-17T01:59:00"/>
    <x v="3"/>
    <x v="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4:05:40"/>
    <d v="2016-08-17T04:05:40"/>
    <x v="2"/>
    <x v="3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2:08:42"/>
    <d v="2016-09-08T12:08:42"/>
    <x v="2"/>
    <x v="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8:04:51"/>
    <d v="2016-06-25T18:04:51"/>
    <x v="2"/>
    <x v="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1:31:15"/>
    <d v="2015-08-31T11:31:15"/>
    <x v="0"/>
    <x v="10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8:23:42"/>
    <d v="2014-09-07T08:23:42"/>
    <x v="3"/>
    <x v="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2:07:39"/>
    <d v="2015-06-25T12:07:39"/>
    <x v="0"/>
    <x v="5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3:57:37"/>
    <d v="2015-03-07T13:57:37"/>
    <x v="0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3:22:39"/>
    <d v="2015-04-11T13:22:39"/>
    <x v="0"/>
    <x v="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09:51:24"/>
    <d v="2015-03-31T21:59:00"/>
    <x v="0"/>
    <x v="7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19:53:21"/>
    <d v="2016-05-13T21:59:00"/>
    <x v="2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6:36:54"/>
    <d v="2016-03-04T19:00:00"/>
    <x v="2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3:27:53"/>
    <d v="2015-09-04T03:27:53"/>
    <x v="0"/>
    <x v="1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5:26:38"/>
    <d v="2016-05-02T15:26:38"/>
    <x v="2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6:22:50"/>
    <d v="2014-05-22T16:07:00"/>
    <x v="3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8:05:24"/>
    <d v="2014-06-28T08:05:24"/>
    <x v="3"/>
    <x v="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8:41:20"/>
    <d v="2015-08-11T18:00:00"/>
    <x v="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19:12:39"/>
    <d v="2015-02-11T11:00:00"/>
    <x v="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4:36:34"/>
    <d v="2016-11-17T05:36:34"/>
    <x v="2"/>
    <x v="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09:35:24"/>
    <d v="2014-08-17T09:35:24"/>
    <x v="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0:38:31"/>
    <d v="2014-05-05T00:38:31"/>
    <x v="3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3:36:15"/>
    <d v="2015-06-26T15:00:00"/>
    <x v="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0:18:28"/>
    <d v="2015-07-31T02:58:00"/>
    <x v="0"/>
    <x v="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5:21:06"/>
    <d v="2015-05-26T20:45:00"/>
    <x v="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0:19:38"/>
    <d v="2015-08-05T12:36:00"/>
    <x v="0"/>
    <x v="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2:17:07"/>
    <d v="2016-03-13T16:00:00"/>
    <x v="2"/>
    <x v="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0:07:36"/>
    <d v="2016-08-01T13:00:00"/>
    <x v="2"/>
    <x v="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8:57:29"/>
    <d v="2015-10-05T10:00:00"/>
    <x v="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1:50:08"/>
    <d v="2014-12-31T11:50:08"/>
    <x v="3"/>
    <x v="1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6:11:23"/>
    <d v="2015-01-23T06:11:23"/>
    <x v="3"/>
    <x v="1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3:27:24"/>
    <d v="2015-06-10T13:27:24"/>
    <x v="0"/>
    <x v="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1:46:34"/>
    <d v="2014-09-17T11:46:34"/>
    <x v="3"/>
    <x v="1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0:31:36"/>
    <d v="2015-01-08T10:31:36"/>
    <x v="3"/>
    <x v="1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1:58:03"/>
    <d v="2014-12-31T01:00:00"/>
    <x v="3"/>
    <x v="1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4:36:53"/>
    <d v="2014-10-30T14:36:53"/>
    <x v="3"/>
    <x v="8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7:41:22"/>
    <d v="2015-06-21T07:41:22"/>
    <x v="0"/>
    <x v="5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3:00:46"/>
    <d v="2014-11-08T04:00:46"/>
    <x v="3"/>
    <x v="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6:37:28"/>
    <d v="2014-11-13T17:37:28"/>
    <x v="3"/>
    <x v="9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2:48:47"/>
    <d v="2016-08-10T21:59:00"/>
    <x v="2"/>
    <x v="3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7:10:54"/>
    <d v="2016-12-05T08:10:54"/>
    <x v="2"/>
    <x v="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2:53:03"/>
    <d v="2015-04-26T00:28:00"/>
    <x v="0"/>
    <x v="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1:36:17"/>
    <d v="2016-04-30T11:36:17"/>
    <x v="2"/>
    <x v="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2:17:36"/>
    <d v="2016-03-31T11:17:36"/>
    <x v="2"/>
    <x v="7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2:13:42"/>
    <d v="2015-02-28T22:59:00"/>
    <x v="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5:18:30"/>
    <d v="2014-07-30T05:18:30"/>
    <x v="3"/>
    <x v="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0:18:02"/>
    <d v="2016-04-04T20:18:02"/>
    <x v="2"/>
    <x v="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4:13:25"/>
    <d v="2016-04-18T03:13:25"/>
    <x v="2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1:35:44"/>
    <d v="2015-07-13T01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1:11:30"/>
    <d v="2014-12-21T11:11:30"/>
    <x v="3"/>
    <x v="4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0:44:30"/>
    <d v="2016-09-23T10:44:30"/>
    <x v="2"/>
    <x v="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6:57:34"/>
    <d v="2016-06-27T13:00:00"/>
    <x v="2"/>
    <x v="5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3:53:30"/>
    <d v="2015-04-29T17:00:00"/>
    <x v="0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09:32:27"/>
    <d v="2015-05-26T09:32:27"/>
    <x v="0"/>
    <x v="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2:00:34"/>
    <d v="2014-10-20T02:00:34"/>
    <x v="3"/>
    <x v="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6:45:44"/>
    <d v="2015-01-23T22:59:00"/>
    <x v="3"/>
    <x v="1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3:55:07"/>
    <d v="2015-02-10T22:59:00"/>
    <x v="3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5:33:59"/>
    <d v="2015-01-05T14:26:00"/>
    <x v="3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19:36:22"/>
    <d v="2016-09-03T19:36:22"/>
    <x v="2"/>
    <x v="10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8:12:03"/>
    <d v="2015-03-13T00:59:00"/>
    <x v="0"/>
    <x v="2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1:09:42"/>
    <d v="2014-08-26T11:09:42"/>
    <x v="3"/>
    <x v="1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8:03:10"/>
    <d v="2016-03-02T23:59:00"/>
    <x v="2"/>
    <x v="2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3:10:22"/>
    <d v="2014-09-02T22:59:00"/>
    <x v="3"/>
    <x v="10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3:04:37"/>
    <d v="2015-08-29T18:00:00"/>
    <x v="0"/>
    <x v="10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4:22:44"/>
    <d v="2016-10-13T14:22:44"/>
    <x v="2"/>
    <x v="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7:58:02"/>
    <d v="2015-01-16T17:58:02"/>
    <x v="3"/>
    <x v="1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5:27:59"/>
    <d v="2016-05-17T15:27:59"/>
    <x v="2"/>
    <x v="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4:44:40"/>
    <d v="2015-11-05T15:44:40"/>
    <x v="0"/>
    <x v="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8:22:36"/>
    <d v="2016-04-29T00:59:00"/>
    <x v="2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3:02:06"/>
    <d v="2016-02-13T13:02:06"/>
    <x v="2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8:30:57"/>
    <d v="2016-08-14T08:30:57"/>
    <x v="2"/>
    <x v="3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7:08:02"/>
    <d v="2015-12-14T18:00:00"/>
    <x v="0"/>
    <x v="4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1:01:30"/>
    <d v="2016-06-17T08:00:00"/>
    <x v="2"/>
    <x v="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7:48:05"/>
    <d v="2016-03-30T16:48:05"/>
    <x v="2"/>
    <x v="2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4:22:16"/>
    <d v="2015-08-17T04:22:16"/>
    <x v="0"/>
    <x v="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2:53:21"/>
    <d v="2015-04-08T02:53:21"/>
    <x v="0"/>
    <x v="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1:26:51"/>
    <d v="2014-06-09T11:26:51"/>
    <x v="3"/>
    <x v="5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8:09:34"/>
    <d v="2014-06-28T08:09:34"/>
    <x v="3"/>
    <x v="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19:00:16"/>
    <d v="2015-06-18T19:00:16"/>
    <x v="0"/>
    <x v="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8:14:56"/>
    <d v="2015-12-10T08:14:56"/>
    <x v="0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6:47:44"/>
    <d v="2015-03-19T15:47:44"/>
    <x v="0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8:38:49"/>
    <d v="2017-02-27T18:00:00"/>
    <x v="1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09:04:10"/>
    <d v="2015-06-03T09:04:10"/>
    <x v="0"/>
    <x v="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1:10:26"/>
    <d v="2016-11-19T16:00:00"/>
    <x v="2"/>
    <x v="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6:31:01"/>
    <d v="2015-03-04T22:00:00"/>
    <x v="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6:27:24"/>
    <d v="2016-09-30T15:00:00"/>
    <x v="2"/>
    <x v="8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5T23:19:31"/>
    <d v="2014-09-27T21:23:00"/>
    <x v="3"/>
    <x v="1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1:41:10"/>
    <d v="2014-07-26T01:00:00"/>
    <x v="3"/>
    <x v="3"/>
    <x v="1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2:34:50"/>
    <d v="2016-08-23T12:34:50"/>
    <x v="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09:39:37"/>
    <d v="2015-07-02T09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0:00:57"/>
    <d v="2014-08-16T10:00:57"/>
    <x v="3"/>
    <x v="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1:48:07"/>
    <d v="2016-05-20T21:59:00"/>
    <x v="2"/>
    <x v="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3:59:56"/>
    <d v="2015-12-13T14:59:56"/>
    <x v="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0:16:04"/>
    <d v="2016-05-05T11:00:00"/>
    <x v="2"/>
    <x v="7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4:19:50"/>
    <d v="2014-11-29T15:19:50"/>
    <x v="3"/>
    <x v="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2:04:57"/>
    <d v="2014-09-22T21:59:00"/>
    <x v="3"/>
    <x v="1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6:29:09"/>
    <d v="2014-11-23T16:29:09"/>
    <x v="3"/>
    <x v="4"/>
    <x v="1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8:57:47"/>
    <d v="2016-11-18T19:00:00"/>
    <x v="2"/>
    <x v="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1:59:34"/>
    <d v="2017-01-13T21:59:00"/>
    <x v="2"/>
    <x v="4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5:11:16"/>
    <d v="2016-04-20T15:11:16"/>
    <x v="2"/>
    <x v="7"/>
    <x v="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0:40:29"/>
    <d v="2015-09-14T10:40:29"/>
    <x v="0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0:48:55"/>
    <d v="2015-01-01T10:48:55"/>
    <x v="3"/>
    <x v="1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0:08:52"/>
    <d v="2015-04-19T09:08:52"/>
    <x v="0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0:15:06"/>
    <d v="2016-10-07T09:11:00"/>
    <x v="2"/>
    <x v="10"/>
    <x v="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2:45:30"/>
    <d v="2015-05-10T12:45:30"/>
    <x v="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09:02:59"/>
    <d v="2014-10-04T23:00:00"/>
    <x v="3"/>
    <x v="8"/>
    <x v="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3:35:27"/>
    <d v="2015-11-30T11:00:00"/>
    <x v="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7T21:27:19"/>
    <d v="2015-11-16T22:27:19"/>
    <x v="0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8T23:48:07"/>
    <d v="2016-03-07T22:59:00"/>
    <x v="2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7:17:18"/>
    <d v="2016-11-21T18:17:18"/>
    <x v="2"/>
    <x v="9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4:06:42"/>
    <d v="2015-06-16T17:30:00"/>
    <x v="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1:58:47"/>
    <d v="2016-09-30T11:58:47"/>
    <x v="2"/>
    <x v="1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1:00:45"/>
    <d v="2014-10-05T01:00:45"/>
    <x v="3"/>
    <x v="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1:06:34"/>
    <d v="2014-06-16T11:06:34"/>
    <x v="3"/>
    <x v="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5:29:44"/>
    <d v="2016-02-02T05:29:44"/>
    <x v="2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09:30:42"/>
    <d v="2014-08-10T09:59:00"/>
    <x v="3"/>
    <x v="3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09:28:22"/>
    <d v="2016-08-24T21:59:00"/>
    <x v="2"/>
    <x v="10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2:43:27"/>
    <d v="2015-08-05T02:43:27"/>
    <x v="0"/>
    <x v="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3:59:46"/>
    <d v="2016-04-03T11:00:00"/>
    <x v="2"/>
    <x v="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3:16:38"/>
    <d v="2015-07-18T00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5:50:36"/>
    <d v="2017-02-01T16:59:00"/>
    <x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09:06:59"/>
    <d v="2016-06-01T15:42:00"/>
    <x v="2"/>
    <x v="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4:36:20"/>
    <d v="2014-07-01T21:59:00"/>
    <x v="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0:39:10"/>
    <d v="2015-03-19T08:39:00"/>
    <x v="0"/>
    <x v="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5:08:45"/>
    <d v="2014-12-23T15:08:45"/>
    <x v="3"/>
    <x v="4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5:31:12"/>
    <d v="2016-04-09T22:00:00"/>
    <x v="2"/>
    <x v="7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2-28T23:16:54"/>
    <d v="2015-03-30T22:16:54"/>
    <x v="0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4:50:30"/>
    <d v="2016-12-21T05:50:30"/>
    <x v="2"/>
    <x v="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1T23:58:09"/>
    <d v="2016-06-15T23:58:09"/>
    <x v="2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3:23:42"/>
    <d v="2015-10-28T13:54:00"/>
    <x v="0"/>
    <x v="9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5:43:02"/>
    <d v="2014-07-24T01:00:00"/>
    <x v="3"/>
    <x v="3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7:16:59"/>
    <d v="2015-07-18T17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7:20:52"/>
    <d v="2015-07-23T12:33:00"/>
    <x v="0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0:12:17"/>
    <d v="2015-06-11T10:12:17"/>
    <x v="0"/>
    <x v="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6:20:11"/>
    <d v="2015-05-31T17:00:00"/>
    <x v="0"/>
    <x v="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09:04:27"/>
    <d v="2014-07-20T21:59:00"/>
    <x v="3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6:43:04"/>
    <d v="2014-09-26T16:43:04"/>
    <x v="3"/>
    <x v="1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1:04:57"/>
    <d v="2014-11-05T06:52:00"/>
    <x v="3"/>
    <x v="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4:57:09"/>
    <d v="2016-09-03T14:57:09"/>
    <x v="2"/>
    <x v="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8:19:42"/>
    <d v="2016-05-15T17:00:00"/>
    <x v="2"/>
    <x v="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3:34:44"/>
    <d v="2014-09-12T13:34:44"/>
    <x v="3"/>
    <x v="10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7:46:58"/>
    <d v="2014-07-02T21:59:00"/>
    <x v="3"/>
    <x v="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6:44:58"/>
    <d v="2015-05-31T06:44:58"/>
    <x v="0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2:16:21"/>
    <d v="2014-06-30T22:59:00"/>
    <x v="3"/>
    <x v="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4:53:54"/>
    <d v="2016-10-05T04:53:54"/>
    <x v="2"/>
    <x v="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09:38:10"/>
    <d v="2016-01-15T09:38:10"/>
    <x v="2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0:26:58"/>
    <d v="2014-06-16T00:59:00"/>
    <x v="3"/>
    <x v="5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0:48:16"/>
    <d v="2016-10-19T20:48:16"/>
    <x v="2"/>
    <x v="8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2:19:46"/>
    <d v="2015-09-01T22:19:46"/>
    <x v="0"/>
    <x v="1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8:14:19"/>
    <d v="2014-05-19T15:00:00"/>
    <x v="3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09:54:20"/>
    <d v="2015-08-28T21:59:00"/>
    <x v="0"/>
    <x v="1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7T23:14:15"/>
    <d v="2014-06-26T23:14:15"/>
    <x v="3"/>
    <x v="5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2:53:24"/>
    <d v="2014-08-08T12:53:24"/>
    <x v="3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3:50:39"/>
    <d v="2015-06-21T16:25:00"/>
    <x v="0"/>
    <x v="5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8:21:23"/>
    <d v="2014-11-27T09:21:23"/>
    <x v="3"/>
    <x v="9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0:48:49"/>
    <d v="2015-03-01T22:59:00"/>
    <x v="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7:09:39"/>
    <d v="2014-09-18T18:00:00"/>
    <x v="3"/>
    <x v="8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2:35:29"/>
    <d v="2015-11-30T16:30:00"/>
    <x v="0"/>
    <x v="9"/>
    <x v="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1:12:47"/>
    <d v="2016-06-05T20:00:00"/>
    <x v="2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4:53:30"/>
    <d v="2015-01-11T14:53:30"/>
    <x v="3"/>
    <x v="1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8:48:36"/>
    <d v="2015-02-13T08:48:36"/>
    <x v="3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5:10:48"/>
    <d v="2016-05-10T05:10:48"/>
    <x v="2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3:21:27"/>
    <d v="2016-03-02T13:21:27"/>
    <x v="2"/>
    <x v="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8:26:56"/>
    <d v="2014-10-15T08:26:56"/>
    <x v="3"/>
    <x v="8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8:03:20"/>
    <d v="2014-09-30T10:00:00"/>
    <x v="3"/>
    <x v="1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6:59:53"/>
    <d v="2015-06-04T06:59:53"/>
    <x v="0"/>
    <x v="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6:54:44"/>
    <d v="2016-07-10T16:59:00"/>
    <x v="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6:06:28"/>
    <d v="2016-08-13T00:59:00"/>
    <x v="2"/>
    <x v="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0:33:14"/>
    <d v="2016-05-31T10:33:14"/>
    <x v="2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7:01:54"/>
    <d v="2014-06-23T12:00:00"/>
    <x v="3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5:55:49"/>
    <d v="2014-09-12T15:55:49"/>
    <x v="3"/>
    <x v="1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19:09:38"/>
    <d v="2016-07-21T23:26:00"/>
    <x v="2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1:24:46"/>
    <d v="2014-07-03T21:24:46"/>
    <x v="3"/>
    <x v="0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0:59:06"/>
    <d v="2014-06-25T10:59:06"/>
    <x v="3"/>
    <x v="5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7:49:48"/>
    <d v="2015-04-03T07:49:48"/>
    <x v="0"/>
    <x v="7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1:22:53"/>
    <d v="2014-06-15T10:00:00"/>
    <x v="3"/>
    <x v="5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2:07:47"/>
    <d v="2015-05-31T00:59:00"/>
    <x v="0"/>
    <x v="5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1:42:46"/>
    <d v="2016-06-04T11:42:46"/>
    <x v="2"/>
    <x v="5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7:21:07"/>
    <d v="2015-05-25T21:59:00"/>
    <x v="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7:53:39"/>
    <d v="2015-03-31T06:52:00"/>
    <x v="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5:18:29"/>
    <d v="2016-01-21T15:18:29"/>
    <x v="0"/>
    <x v="1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4:47:29"/>
    <d v="2015-05-09T14:47:29"/>
    <x v="0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1:11:15"/>
    <d v="2015-02-27T11:11:15"/>
    <x v="0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1:31:06"/>
    <d v="2015-06-22T11:31:06"/>
    <x v="0"/>
    <x v="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7:50:06"/>
    <d v="2015-07-02T17:50:06"/>
    <x v="0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6:28:04"/>
    <d v="2014-11-05T17:28:04"/>
    <x v="3"/>
    <x v="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0:07:27"/>
    <d v="2016-02-11T16:59:00"/>
    <x v="2"/>
    <x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2:04:22"/>
    <d v="2014-11-30T13:04:22"/>
    <x v="3"/>
    <x v="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5:47:40"/>
    <d v="2016-05-04T17:00:00"/>
    <x v="2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6:41:07"/>
    <d v="2016-02-18T15:30:00"/>
    <x v="2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1:22:51"/>
    <d v="2016-04-29T15:00:00"/>
    <x v="2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2:21:34"/>
    <d v="2016-10-19T22:55:00"/>
    <x v="2"/>
    <x v="8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2:06:16"/>
    <d v="2015-08-18T22:06:16"/>
    <x v="0"/>
    <x v="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2:55:12"/>
    <d v="2015-03-22T21:55:12"/>
    <x v="0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0:15:59"/>
    <d v="2015-08-17T10:15:59"/>
    <x v="0"/>
    <x v="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2:04:06"/>
    <d v="2015-01-09T21:23:00"/>
    <x v="3"/>
    <x v="1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0:15:33"/>
    <d v="2015-01-24T06:00:00"/>
    <x v="3"/>
    <x v="4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8T18:35:08"/>
    <d v="2015-04-18T16:30:00"/>
    <x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5:38:16"/>
    <d v="2015-05-25T15:38:16"/>
    <x v="0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0:38:09"/>
    <d v="2015-05-28T10:38:09"/>
    <x v="0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1:04:53"/>
    <d v="2015-03-23T12:00:00"/>
    <x v="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0:35:03"/>
    <d v="2015-11-12T00:59:00"/>
    <x v="0"/>
    <x v="9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6:31:45"/>
    <d v="2014-07-15T16:00:00"/>
    <x v="3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4:47:48"/>
    <d v="2016-07-17T04:47:48"/>
    <x v="2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0:09:15"/>
    <d v="2014-08-11T19:53:58"/>
    <x v="3"/>
    <x v="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16:05:50"/>
    <d v="2015-12-17T16:05:50"/>
    <x v="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6T23:09:04"/>
    <d v="2014-09-05T23:09:04"/>
    <x v="3"/>
    <x v="1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1:02:44"/>
    <d v="2014-07-03T11:02:44"/>
    <x v="3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3:32:32"/>
    <d v="2014-07-04T21:59:00"/>
    <x v="3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0:45:02"/>
    <d v="2014-08-10T10:45:02"/>
    <x v="3"/>
    <x v="3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3:20:39"/>
    <d v="2016-10-08T03:20:39"/>
    <x v="2"/>
    <x v="8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1:11:36"/>
    <d v="2015-07-05T16:59:00"/>
    <x v="0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0:57:16"/>
    <d v="2016-02-15T23:59:00"/>
    <x v="2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1:03:08"/>
    <d v="2016-04-28T21:59:00"/>
    <x v="2"/>
    <x v="7"/>
    <x v="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7:33:28"/>
    <d v="2015-02-10T01:59:00"/>
    <x v="0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8:51:13"/>
    <d v="2016-04-02T17:51:13"/>
    <x v="2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3:15:35"/>
    <d v="2016-10-16T15:00:00"/>
    <x v="2"/>
    <x v="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3:46:40"/>
    <d v="2015-06-02T18:00:00"/>
    <x v="0"/>
    <x v="5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5:08:57"/>
    <d v="2014-07-25T22:59:00"/>
    <x v="3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4:48:27"/>
    <d v="2016-04-15T14:48:27"/>
    <x v="2"/>
    <x v="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3:33:18"/>
    <d v="2014-06-11T13:33:18"/>
    <x v="3"/>
    <x v="5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4:25:15"/>
    <d v="2014-12-01T14:25:15"/>
    <x v="3"/>
    <x v="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5:18:58"/>
    <d v="2014-05-18T23:00:00"/>
    <x v="3"/>
    <x v="6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0:35:53"/>
    <d v="2015-08-25T20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6:36:26"/>
    <d v="2014-05-05T06:36:26"/>
    <x v="3"/>
    <x v="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5:12:17"/>
    <d v="2015-08-10T17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3:31:29"/>
    <d v="2015-08-02T13:31:29"/>
    <x v="0"/>
    <x v="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2:00:26"/>
    <d v="2015-04-01T11:00:26"/>
    <x v="0"/>
    <x v="7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4:13:52"/>
    <d v="2016-05-28T18:36:00"/>
    <x v="2"/>
    <x v="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2:38:02"/>
    <d v="2014-07-30T12:38:02"/>
    <x v="3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2:00:45"/>
    <d v="2014-07-02T22:00:45"/>
    <x v="3"/>
    <x v="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8:28:17"/>
    <d v="2015-02-28T22:59:00"/>
    <x v="0"/>
    <x v="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1:28:10"/>
    <d v="2014-06-12T11:28:10"/>
    <x v="3"/>
    <x v="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8:21:19"/>
    <d v="2016-04-15T08:21:19"/>
    <x v="2"/>
    <x v="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6:20:10"/>
    <d v="2015-06-13T16:20:10"/>
    <x v="0"/>
    <x v="5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4:34:12"/>
    <d v="2016-05-17T18:00:00"/>
    <x v="2"/>
    <x v="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8:48:26"/>
    <d v="2016-11-29T00:00:00"/>
    <x v="2"/>
    <x v="4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8:07:27"/>
    <d v="2016-11-14T20:08:00"/>
    <x v="2"/>
    <x v="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3:00:55"/>
    <d v="2015-04-09T13:00:55"/>
    <x v="0"/>
    <x v="7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6:37:23"/>
    <d v="2015-04-08T22:00:00"/>
    <x v="0"/>
    <x v="7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2:49:38"/>
    <d v="2014-07-31T19:00:00"/>
    <x v="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0:40:21"/>
    <d v="2014-09-26T22:00:00"/>
    <x v="3"/>
    <x v="8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3:39:40"/>
    <d v="2015-02-14T13:39:40"/>
    <x v="3"/>
    <x v="11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1:39:00"/>
    <d v="2016-03-26T10:39:00"/>
    <x v="2"/>
    <x v="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0T23:16:25"/>
    <d v="2015-07-13T14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5:11:25"/>
    <d v="2014-09-08T15:11:25"/>
    <x v="3"/>
    <x v="1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4:41:37"/>
    <d v="2016-07-24T17:00:00"/>
    <x v="2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1:22:00"/>
    <d v="2016-03-15T10:00:00"/>
    <x v="2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7:32:12"/>
    <d v="2016-07-10T17:32:12"/>
    <x v="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09:19:29"/>
    <d v="2016-08-02T04:03:00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8:54:35"/>
    <d v="2016-05-26T18:54:35"/>
    <x v="2"/>
    <x v="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6:50:06"/>
    <d v="2015-07-10T21:59:00"/>
    <x v="0"/>
    <x v="0"/>
    <x v="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0:41:59"/>
    <d v="2015-12-23T10:18:00"/>
    <x v="0"/>
    <x v="4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3:10:18"/>
    <d v="2015-06-15T13:10:18"/>
    <x v="0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0:00:23"/>
    <d v="2016-11-22T11:00:23"/>
    <x v="2"/>
    <x v="9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0:36:32"/>
    <d v="2014-07-06T10:36:32"/>
    <x v="3"/>
    <x v="5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4:43:42"/>
    <d v="2015-07-15T04:43:42"/>
    <x v="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6:32:09"/>
    <d v="2014-12-16T16:32:09"/>
    <x v="3"/>
    <x v="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7:55:54"/>
    <d v="2015-06-07T07:55:54"/>
    <x v="0"/>
    <x v="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4:28:10"/>
    <d v="2015-08-28T16:30:00"/>
    <x v="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8:42:36"/>
    <d v="2017-01-13T18:42:36"/>
    <x v="2"/>
    <x v="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5:09:25"/>
    <d v="2015-04-20T15:09:25"/>
    <x v="0"/>
    <x v="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1:20:48"/>
    <d v="2014-08-10T11:20:48"/>
    <x v="3"/>
    <x v="3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6:20:43"/>
    <d v="2016-03-11T16:20:43"/>
    <x v="2"/>
    <x v="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1:41:23"/>
    <d v="2015-01-10T22:59:00"/>
    <x v="3"/>
    <x v="1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0:13:36"/>
    <d v="2015-01-02T10:13:36"/>
    <x v="3"/>
    <x v="1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1T21:01:46"/>
    <d v="2015-10-21T21:01:46"/>
    <x v="0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7:19:28"/>
    <d v="2016-03-04T17:19:28"/>
    <x v="2"/>
    <x v="2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5T18:13:44"/>
    <d v="2016-07-31T01:00:00"/>
    <x v="2"/>
    <x v="0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5:17:20"/>
    <d v="2014-09-27T15:17:20"/>
    <x v="3"/>
    <x v="3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0:13:01"/>
    <d v="2014-06-29T00:13:01"/>
    <x v="3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5:48:59"/>
    <d v="2015-04-03T15:48:59"/>
    <x v="0"/>
    <x v="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4:53:39"/>
    <d v="2015-04-25T03:53:39"/>
    <x v="0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6:38:27"/>
    <d v="2014-07-30T17:00:00"/>
    <x v="3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4:22:38"/>
    <d v="2015-03-21T13:22:38"/>
    <x v="0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09:02:53"/>
    <d v="2016-05-31T05:00:00"/>
    <x v="2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2:01:48"/>
    <d v="2015-05-31T21:59:00"/>
    <x v="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0:37:01"/>
    <d v="2016-06-14T15:43:00"/>
    <x v="2"/>
    <x v="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5:41:52"/>
    <d v="2015-03-31T21:59:00"/>
    <x v="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0:14:17"/>
    <d v="2015-08-20T17:00:00"/>
    <x v="0"/>
    <x v="3"/>
    <x v="1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0:33:43"/>
    <d v="2014-07-17T10:33:43"/>
    <x v="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0:43:36"/>
    <d v="2015-10-23T21:59:00"/>
    <x v="0"/>
    <x v="9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4:13:02"/>
    <d v="2015-03-12T13:13:02"/>
    <x v="0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8T23:01:44"/>
    <d v="2015-07-17T15:02:00"/>
    <x v="0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09:38:37"/>
    <d v="2015-07-05T09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2:20:07"/>
    <d v="2016-01-03T22:20:07"/>
    <x v="0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4:06:57"/>
    <d v="2016-01-19T16:59:00"/>
    <x v="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5:50:44"/>
    <d v="2015-07-19T21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09:01:43"/>
    <d v="2016-08-01T07:41:00"/>
    <x v="2"/>
    <x v="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19:40:14"/>
    <d v="2015-06-16T19:40:14"/>
    <x v="0"/>
    <x v="5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4:09:54"/>
    <d v="2015-05-07T04:09:54"/>
    <x v="0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6:16:41"/>
    <d v="2015-03-26T18:00:00"/>
    <x v="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6:39:47"/>
    <d v="2014-12-31T07:39:47"/>
    <x v="3"/>
    <x v="4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4:46:11"/>
    <d v="2016-08-31T14:46:11"/>
    <x v="2"/>
    <x v="1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1:46:51"/>
    <d v="2016-05-27T11:46:51"/>
    <x v="2"/>
    <x v="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4:22:25"/>
    <d v="2014-11-05T15:22:25"/>
    <x v="3"/>
    <x v="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0:45:35"/>
    <d v="2016-02-19T20:45:35"/>
    <x v="2"/>
    <x v="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4:56:12"/>
    <d v="2014-12-01T13:09:00"/>
    <x v="3"/>
    <x v="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4:41:07"/>
    <d v="2015-06-18T04:41:07"/>
    <x v="0"/>
    <x v="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6:36:48"/>
    <d v="2016-04-21T16:36:48"/>
    <x v="2"/>
    <x v="7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6:14:12"/>
    <d v="2016-08-02T22:09:00"/>
    <x v="2"/>
    <x v="3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2:22:38"/>
    <d v="2015-07-03T12:22:38"/>
    <x v="0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1:03:29"/>
    <d v="2015-05-22T11:03:29"/>
    <x v="0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1:25:24"/>
    <d v="2015-07-29T21:25:24"/>
    <x v="0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0:50:29"/>
    <d v="2016-03-28T09:50:29"/>
    <x v="2"/>
    <x v="7"/>
    <x v="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2:51:27"/>
    <d v="2014-07-20T12:51:27"/>
    <x v="3"/>
    <x v="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5:50:52"/>
    <d v="2014-05-11T05:50:52"/>
    <x v="3"/>
    <x v="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19:44:24"/>
    <d v="2014-05-31T19:44:24"/>
    <x v="3"/>
    <x v="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8:48:54"/>
    <d v="2014-06-03T00:59:00"/>
    <x v="3"/>
    <x v="5"/>
    <x v="1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09:02:54"/>
    <d v="2015-10-01T09:02:54"/>
    <x v="0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2T23:19:02"/>
    <d v="2014-10-04T00:59:00"/>
    <x v="3"/>
    <x v="8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3T23:23:11"/>
    <d v="2015-07-18T23:23:11"/>
    <x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3:36:29"/>
    <d v="2015-10-18T13:36:29"/>
    <x v="0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2:24:44"/>
    <d v="2015-06-11T12:24:44"/>
    <x v="0"/>
    <x v="5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0:59:03"/>
    <d v="2014-12-31T20:59:03"/>
    <x v="3"/>
    <x v="1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4:32:59"/>
    <d v="2015-07-17T04:32:59"/>
    <x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2:34:36"/>
    <d v="2015-03-26T21:34:36"/>
    <x v="0"/>
    <x v="7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4:09:38"/>
    <d v="2014-09-01T14:09:38"/>
    <x v="3"/>
    <x v="3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5:14:18"/>
    <d v="2015-05-09T15:14:18"/>
    <x v="0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7:17:51"/>
    <d v="2015-03-26T16:17:51"/>
    <x v="0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1:50:03"/>
    <d v="2015-03-08T10:50:03"/>
    <x v="0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1:41:30"/>
    <d v="2014-08-01T11:12:00"/>
    <x v="3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4:20:44"/>
    <d v="2015-05-22T15:00:00"/>
    <x v="0"/>
    <x v="5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5:26:47"/>
    <d v="2014-06-25T15:00:00"/>
    <x v="3"/>
    <x v="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09:51:50"/>
    <d v="2014-08-12T09:51:50"/>
    <x v="3"/>
    <x v="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8:09:37"/>
    <d v="2014-11-12T15:47:00"/>
    <x v="3"/>
    <x v="9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0:15:56"/>
    <d v="2016-09-12T10:59:00"/>
    <x v="2"/>
    <x v="1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09:11:45"/>
    <d v="2015-11-05T10:11:45"/>
    <x v="0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5:24:14"/>
    <d v="2015-11-17T16:24:14"/>
    <x v="0"/>
    <x v="9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09:38:18"/>
    <d v="2014-08-29T23:30:00"/>
    <x v="3"/>
    <x v="3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6:43:41"/>
    <d v="2016-03-22T21:29:00"/>
    <x v="2"/>
    <x v="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3:32:19"/>
    <d v="2016-06-18T13:32:19"/>
    <x v="2"/>
    <x v="5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09:50:05"/>
    <d v="2014-09-08T09:50:05"/>
    <x v="3"/>
    <x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1:23:12"/>
    <d v="2015-03-13T21:11:00"/>
    <x v="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2:07:58"/>
    <d v="2014-07-02T22:07:58"/>
    <x v="3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2:44:10"/>
    <d v="2017-03-29T11:44:10"/>
    <x v="1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4T21:29:56"/>
    <d v="2015-08-13T21:29:56"/>
    <x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0:42:15"/>
    <d v="2015-10-08T10:42:15"/>
    <x v="0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2T18:23:42"/>
    <d v="2015-01-23T19:00:00"/>
    <x v="0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2:19:25"/>
    <d v="2016-09-03T04:00:00"/>
    <x v="2"/>
    <x v="8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8:58:48"/>
    <d v="2016-02-02T08:58:48"/>
    <x v="2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0:15:52"/>
    <d v="2016-12-08T10:15:52"/>
    <x v="2"/>
    <x v="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3:39:06"/>
    <d v="2015-06-29T21:59:00"/>
    <x v="0"/>
    <x v="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14:39:56"/>
    <d v="2015-01-25T14:39:56"/>
    <x v="3"/>
    <x v="1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3:33:40"/>
    <d v="2014-07-30T17:00:00"/>
    <x v="3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8:26:39"/>
    <d v="2017-02-19T18:26:39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17:36:10"/>
    <d v="2016-01-31T17:03:00"/>
    <x v="2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08:27:49"/>
    <d v="2014-09-02T08:27:49"/>
    <x v="3"/>
    <x v="1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2:59:52"/>
    <d v="2015-03-27T11:59:52"/>
    <x v="0"/>
    <x v="7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16:49:51"/>
    <d v="2016-05-09T16:49:51"/>
    <x v="2"/>
    <x v="6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0T23:28:22"/>
    <d v="2014-12-10T23:28:22"/>
    <x v="3"/>
    <x v="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4:35:29"/>
    <d v="2015-05-01T16:00:00"/>
    <x v="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7:05:58"/>
    <d v="2017-02-26T07:05:58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8:07:10"/>
    <d v="2015-01-04T17:26:00"/>
    <x v="3"/>
    <x v="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2:12:24"/>
    <d v="2015-08-15T12:12:24"/>
    <x v="0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1:10:44"/>
    <d v="2015-03-22T22:59:00"/>
    <x v="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09:39:17"/>
    <d v="2014-08-24T01:00:00"/>
    <x v="3"/>
    <x v="1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09:47:20"/>
    <d v="2014-07-01T00:00:00"/>
    <x v="3"/>
    <x v="5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7:00:12"/>
    <d v="2016-12-05T22:59:00"/>
    <x v="2"/>
    <x v="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0:00:18"/>
    <d v="2015-02-28T00:00:18"/>
    <x v="0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2:36:18"/>
    <d v="2014-06-16T22:36:18"/>
    <x v="3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4:58:03"/>
    <d v="2015-01-08T14:58:03"/>
    <x v="3"/>
    <x v="11"/>
    <x v="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5:34:30"/>
    <d v="2015-08-17T10:00:00"/>
    <x v="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2:36:01"/>
    <d v="2014-08-12T12:36:01"/>
    <x v="3"/>
    <x v="3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0:13:11"/>
    <d v="2015-06-10T20:13:11"/>
    <x v="0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3:49:59"/>
    <d v="2015-12-19T13:49:59"/>
    <x v="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5:14:02"/>
    <d v="2016-11-14T06:14:02"/>
    <x v="2"/>
    <x v="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6-30T18:16:05"/>
    <d v="2015-08-14T13:38:00"/>
    <x v="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3-31T23:30:00"/>
    <d v="2015-04-14T23:04:00"/>
    <x v="0"/>
    <x v="7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8:58:23"/>
    <d v="2015-06-11T17:00:00"/>
    <x v="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6:01:33"/>
    <d v="2015-06-26T07:25:00"/>
    <x v="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3:40:06"/>
    <d v="2014-10-26T14:08:00"/>
    <x v="3"/>
    <x v="8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1:14:56"/>
    <d v="2014-07-28T21:14:56"/>
    <x v="3"/>
    <x v="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2:37:22"/>
    <d v="2014-09-11T02:37:22"/>
    <x v="3"/>
    <x v="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2:09:57"/>
    <d v="2015-09-07T12:09:57"/>
    <x v="0"/>
    <x v="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3:29:37"/>
    <d v="2014-11-26T14:29:37"/>
    <x v="3"/>
    <x v="9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0:28:50"/>
    <d v="2015-04-24T22:35:00"/>
    <x v="0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0T23:04:09"/>
    <d v="2015-11-30T00:04:09"/>
    <x v="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3:39:16"/>
    <d v="2015-05-10T16:59:00"/>
    <x v="0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7:38:29"/>
    <d v="2016-06-01T17:38:29"/>
    <x v="2"/>
    <x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05:19:12"/>
    <d v="2016-06-03T05:19:12"/>
    <x v="2"/>
    <x v="5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6:39:21"/>
    <d v="2014-09-11T06:39:21"/>
    <x v="3"/>
    <x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09:57:03"/>
    <d v="2014-08-04T10:00:00"/>
    <x v="3"/>
    <x v="3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0:26:13"/>
    <d v="2016-01-17T18:00:00"/>
    <x v="0"/>
    <x v="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3:17:40"/>
    <d v="2016-11-13T04:17:40"/>
    <x v="2"/>
    <x v="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07:00:55"/>
    <d v="2014-10-26T12:00:00"/>
    <x v="3"/>
    <x v="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2:26:50"/>
    <d v="2015-03-02T17:00:00"/>
    <x v="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7:31:11"/>
    <d v="2015-04-09T17:31:11"/>
    <x v="0"/>
    <x v="7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7:02:02"/>
    <d v="2014-06-26T17:02:02"/>
    <x v="3"/>
    <x v="5"/>
    <x v="1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4:53:59"/>
    <d v="2014-07-30T14:53:59"/>
    <x v="3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0:02:28"/>
    <d v="2014-12-26T20:02:28"/>
    <x v="3"/>
    <x v="4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0:25:04"/>
    <d v="2014-08-09T00:25:04"/>
    <x v="3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0:23:47"/>
    <d v="2015-10-15T22:59:00"/>
    <x v="0"/>
    <x v="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3:51:05"/>
    <d v="2016-09-18T13:51:05"/>
    <x v="2"/>
    <x v="1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2:07:48"/>
    <d v="2016-04-01T00:00:00"/>
    <x v="2"/>
    <x v="7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1T21:38:27"/>
    <d v="2015-09-05T21:38:27"/>
    <x v="0"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2:02:44"/>
    <d v="2016-03-15T21:02:44"/>
    <x v="2"/>
    <x v="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7:14:22"/>
    <d v="2016-07-16T18:43:00"/>
    <x v="2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0:07:19"/>
    <d v="2015-10-01T07:00:00"/>
    <x v="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09:45:46"/>
    <d v="2015-10-04T09:45:46"/>
    <x v="0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0:18:40"/>
    <d v="2016-12-01T01:18:40"/>
    <x v="2"/>
    <x v="4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09:09:20"/>
    <d v="2016-07-11T09:09:20"/>
    <x v="2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5:44:14"/>
    <d v="2015-06-27T15:44:14"/>
    <x v="0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3:36:19"/>
    <d v="2014-10-06T22:30:00"/>
    <x v="3"/>
    <x v="9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5:49:11"/>
    <d v="2015-01-02T05:49:11"/>
    <x v="3"/>
    <x v="4"/>
    <x v="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8:05:37"/>
    <d v="2014-11-24T19:00:00"/>
    <x v="3"/>
    <x v="9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15:41:54"/>
    <d v="2015-06-16T15:41:54"/>
    <x v="0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2:41:08"/>
    <d v="2015-11-02T10:50:00"/>
    <x v="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09:54:35"/>
    <d v="2015-08-27T09:54:35"/>
    <x v="0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3:14:28"/>
    <d v="2015-05-15T13:14:28"/>
    <x v="0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4:00:22"/>
    <d v="2015-02-28T02:00:00"/>
    <x v="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1:25:44"/>
    <d v="2016-10-01T21:25:44"/>
    <x v="2"/>
    <x v="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1:48:43"/>
    <d v="2014-09-07T01:48:43"/>
    <x v="3"/>
    <x v="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0:53:41"/>
    <d v="2015-02-10T20:53:41"/>
    <x v="0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0:51:20"/>
    <d v="2016-04-08T12:35:00"/>
    <x v="2"/>
    <x v="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3:49:02"/>
    <d v="2016-05-03T12:49:02"/>
    <x v="2"/>
    <x v="7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2:58:10"/>
    <d v="2015-10-26T12:58:10"/>
    <x v="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8T19:09:46"/>
    <d v="2016-07-29T17:29:00"/>
    <x v="2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09:37:44"/>
    <d v="2014-07-14T09:37:44"/>
    <x v="3"/>
    <x v="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4:22:21"/>
    <d v="2015-11-28T15:22:21"/>
    <x v="0"/>
    <x v="9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16:22:07"/>
    <d v="2016-04-24T18:20:00"/>
    <x v="2"/>
    <x v="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7:25:54"/>
    <d v="2016-07-08T17:25:54"/>
    <x v="2"/>
    <x v="5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6:48:32"/>
    <d v="2014-08-02T08:00:00"/>
    <x v="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2:55:56"/>
    <d v="2014-09-28T12:55:56"/>
    <x v="3"/>
    <x v="1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4:17:36"/>
    <d v="2016-01-03T14:17:36"/>
    <x v="0"/>
    <x v="1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5:23:30"/>
    <d v="2014-05-08T15:23:30"/>
    <x v="3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8:54:54"/>
    <d v="2015-11-28T08:54:54"/>
    <x v="0"/>
    <x v="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8T21:41:57"/>
    <d v="2015-11-17T22:41:57"/>
    <x v="0"/>
    <x v="9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1:19:46"/>
    <d v="2015-04-19T10:19:46"/>
    <x v="0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3T23:39:40"/>
    <d v="2016-04-13T22:39:40"/>
    <x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1:04:38"/>
    <d v="2014-07-23T20:59:00"/>
    <x v="3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0:58:27"/>
    <d v="2017-03-06T00:58:27"/>
    <x v="1"/>
    <x v="2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3:34:33"/>
    <d v="2016-05-22T13:34:33"/>
    <x v="2"/>
    <x v="7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4:30:46"/>
    <d v="2016-08-28T21:55:00"/>
    <x v="2"/>
    <x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4:43:31"/>
    <d v="2016-04-17T14:43:31"/>
    <x v="2"/>
    <x v="7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6:52:06"/>
    <d v="2014-07-21T06:52:06"/>
    <x v="3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19:37:14"/>
    <d v="2015-02-05T19:37:14"/>
    <x v="3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0:25:10"/>
    <d v="2016-05-08T22:00:00"/>
    <x v="2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7:07:28"/>
    <d v="2016-06-02T07:07:28"/>
    <x v="2"/>
    <x v="5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14:48:18"/>
    <d v="2016-07-13T14:48:18"/>
    <x v="2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4:36:01"/>
    <d v="2014-08-01T01:00:00"/>
    <x v="3"/>
    <x v="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2:55:32"/>
    <d v="2016-07-22T12:55:32"/>
    <x v="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09:25:53"/>
    <d v="2015-01-31T09:25:53"/>
    <x v="3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5:40:57"/>
    <d v="2015-03-29T14:00:00"/>
    <x v="0"/>
    <x v="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8:22:27"/>
    <d v="2014-07-05T08:22:27"/>
    <x v="3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2:19:09"/>
    <d v="2016-07-16T22:19:09"/>
    <x v="2"/>
    <x v="5"/>
    <x v="0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3:26:20"/>
    <d v="2015-07-07T13:26:20"/>
    <x v="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4:52:36"/>
    <d v="2014-05-20T00:59:00"/>
    <x v="3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7:07:24"/>
    <d v="2014-11-07T18:00:00"/>
    <x v="3"/>
    <x v="9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0:58:40"/>
    <d v="2016-02-20T15:05:00"/>
    <x v="2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7:09:54"/>
    <d v="2016-05-06T07:04:00"/>
    <x v="2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6:11:30"/>
    <d v="2014-05-16T16:11:30"/>
    <x v="3"/>
    <x v="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19:56:53"/>
    <d v="2015-08-28T19:56:53"/>
    <x v="0"/>
    <x v="1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1:59:41"/>
    <d v="2015-11-08T12:59:41"/>
    <x v="0"/>
    <x v="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0:08:13"/>
    <d v="2016-03-02T10:08:13"/>
    <x v="2"/>
    <x v="2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09:28:02"/>
    <d v="2015-05-31T09:28:02"/>
    <x v="0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6:34:19"/>
    <d v="2015-12-11T17:34:19"/>
    <x v="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4:45:12"/>
    <d v="2015-05-13T14:45:12"/>
    <x v="0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3:21:30"/>
    <d v="2014-07-19T03:21:30"/>
    <x v="3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0:24:37"/>
    <d v="2015-02-14T05:27:00"/>
    <x v="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0:24:24"/>
    <d v="2014-11-20T10:04:00"/>
    <x v="3"/>
    <x v="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3:23:41"/>
    <d v="2015-04-05T02:23:41"/>
    <x v="0"/>
    <x v="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7:07:06"/>
    <d v="2015-03-28T16:07:06"/>
    <x v="0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3:53:18"/>
    <d v="2014-08-31T13:51:49"/>
    <x v="3"/>
    <x v="3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09:29:18"/>
    <d v="2016-05-07T08:29:18"/>
    <x v="2"/>
    <x v="7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7:08:28"/>
    <d v="2017-03-01T13:00:00"/>
    <x v="1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19:02:41"/>
    <d v="2014-09-26T19:02:41"/>
    <x v="3"/>
    <x v="1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8:05:47"/>
    <d v="2015-02-15T08:05:47"/>
    <x v="0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1:54:17"/>
    <d v="2014-10-07T21:54:17"/>
    <x v="3"/>
    <x v="8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3:23:05"/>
    <d v="2014-10-20T13:23:05"/>
    <x v="3"/>
    <x v="1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2:33:07"/>
    <d v="2016-02-16T12:33:07"/>
    <x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2:33:01"/>
    <d v="2014-08-26T10:28:00"/>
    <x v="3"/>
    <x v="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7:08:27"/>
    <d v="2015-07-22T17:08:27"/>
    <x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0:49:20"/>
    <d v="2014-09-09T10:49:20"/>
    <x v="3"/>
    <x v="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2:29:26"/>
    <d v="2014-10-26T12:29:26"/>
    <x v="3"/>
    <x v="9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7:04:38"/>
    <d v="2015-01-28T07:04:38"/>
    <x v="3"/>
    <x v="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07:04:09"/>
    <d v="2015-05-02T07:04:09"/>
    <x v="0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1:13:43"/>
    <d v="2015-02-16T01:13:43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8T23:54:29"/>
    <d v="2016-03-04T23:54:29"/>
    <x v="2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2:44:23"/>
    <d v="2015-07-19T12:44:23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4:56:40"/>
    <d v="2014-09-17T14:56:40"/>
    <x v="3"/>
    <x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0:07:54"/>
    <d v="2014-09-04T10:07:54"/>
    <x v="3"/>
    <x v="1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5:51:48"/>
    <d v="2016-10-07T15:51:48"/>
    <x v="2"/>
    <x v="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0:13:16"/>
    <d v="2016-04-15T10:28:00"/>
    <x v="2"/>
    <x v="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2:34:59"/>
    <d v="2015-03-23T21:34:59"/>
    <x v="0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5:52:38"/>
    <d v="2014-10-26T15:52:38"/>
    <x v="3"/>
    <x v="1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8:01:07"/>
    <d v="2015-01-31T20:54:00"/>
    <x v="3"/>
    <x v="11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17:59:23"/>
    <d v="2016-03-24T16:59:23"/>
    <x v="2"/>
    <x v="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0:04:57"/>
    <d v="2015-08-31T10:04:57"/>
    <x v="0"/>
    <x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6T23:42:16"/>
    <d v="2015-07-25T23:42:16"/>
    <x v="0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09:43:59"/>
    <d v="2015-12-04T10:43:59"/>
    <x v="0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7:18:01"/>
    <d v="2017-02-22T19:00:00"/>
    <x v="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6:31:40"/>
    <d v="2014-06-05T16:31:40"/>
    <x v="3"/>
    <x v="5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3T18:36:10"/>
    <d v="2015-12-13T18:36:10"/>
    <x v="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09:43:19"/>
    <d v="2016-02-03T12:49:00"/>
    <x v="2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08:02:44"/>
    <d v="2014-12-18T09:02:44"/>
    <x v="3"/>
    <x v="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3:25:16"/>
    <d v="2015-12-15T14:25:16"/>
    <x v="0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0:27:04"/>
    <d v="2016-10-02T03:00:00"/>
    <x v="2"/>
    <x v="8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6:44:10"/>
    <d v="2015-04-03T15:44:10"/>
    <x v="0"/>
    <x v="7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5:11:27"/>
    <d v="2014-10-21T15:11:27"/>
    <x v="3"/>
    <x v="8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6:29:24"/>
    <d v="2014-07-01T16:30:00"/>
    <x v="3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19:41:55"/>
    <d v="2016-05-24T08:25:00"/>
    <x v="2"/>
    <x v="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3:10:10"/>
    <d v="2014-10-17T13:10:10"/>
    <x v="3"/>
    <x v="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0:06:07"/>
    <d v="2015-11-30T23:59:00"/>
    <x v="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19T23:33:24"/>
    <d v="2015-07-17T21:00:00"/>
    <x v="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5:22:34"/>
    <d v="2016-09-06T05:22:34"/>
    <x v="2"/>
    <x v="3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0:01:04"/>
    <d v="2015-01-20T13:16:00"/>
    <x v="3"/>
    <x v="1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16:58:45"/>
    <d v="2014-11-20T16:58:45"/>
    <x v="3"/>
    <x v="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0T23:16:22"/>
    <d v="2015-04-09T23:00:00"/>
    <x v="0"/>
    <x v="7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2:49:49"/>
    <d v="2014-08-20T22:49:49"/>
    <x v="3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09:36:50"/>
    <d v="2014-10-22T09:36:50"/>
    <x v="3"/>
    <x v="8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8:32:23"/>
    <d v="2015-01-10T19:00:00"/>
    <x v="3"/>
    <x v="1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6:13:07"/>
    <d v="2016-04-11T05:13:07"/>
    <x v="2"/>
    <x v="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7:00:15"/>
    <d v="2015-07-14T17:00:15"/>
    <x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09:16:31"/>
    <d v="2014-10-23T09:16:31"/>
    <x v="3"/>
    <x v="8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3:26:37"/>
    <d v="2014-05-09T00:53:00"/>
    <x v="3"/>
    <x v="5"/>
    <x v="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5:05:16"/>
    <d v="2014-10-13T15:05:16"/>
    <x v="3"/>
    <x v="1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0:33:48"/>
    <d v="2014-11-15T14:00:00"/>
    <x v="3"/>
    <x v="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14:11:25"/>
    <d v="2016-09-30T22:00:00"/>
    <x v="2"/>
    <x v="1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09:33:51"/>
    <d v="2014-06-19T09:33:51"/>
    <x v="3"/>
    <x v="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6:23:59"/>
    <d v="2016-07-03T13:59:00"/>
    <x v="2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7:14:40"/>
    <d v="2015-11-25T17:00:00"/>
    <x v="0"/>
    <x v="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19:27:24"/>
    <d v="2016-03-31T21:59:00"/>
    <x v="2"/>
    <x v="7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09:22:32"/>
    <d v="2014-09-15T21:00:00"/>
    <x v="3"/>
    <x v="1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0:40:56"/>
    <d v="2014-06-23T10:00:00"/>
    <x v="3"/>
    <x v="5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0T21:23:43"/>
    <d v="2016-04-20T20:23:43"/>
    <x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1:44:28"/>
    <d v="2016-07-02T11:44:28"/>
    <x v="2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0:21:24"/>
    <d v="2014-06-27T10:21:24"/>
    <x v="3"/>
    <x v="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8:07:06"/>
    <d v="2015-04-29T08:07:06"/>
    <x v="0"/>
    <x v="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6:50:11"/>
    <d v="2014-08-12T16:50:11"/>
    <x v="3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8:56:28"/>
    <d v="2016-05-18T18:56:28"/>
    <x v="2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0:49:10"/>
    <d v="2015-09-27T20:49:10"/>
    <x v="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7:07:35"/>
    <d v="2017-01-13T17:05:00"/>
    <x v="2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09:52:36"/>
    <d v="2015-02-28T06:00:00"/>
    <x v="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0:00:20"/>
    <d v="2015-02-28T21:00:00"/>
    <x v="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3:18:51"/>
    <d v="2016-12-26T13:18:51"/>
    <x v="2"/>
    <x v="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2:35:11"/>
    <d v="2014-08-21T12:35:11"/>
    <x v="3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2:17:06"/>
    <d v="2015-05-08T22:00:00"/>
    <x v="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7:16:15"/>
    <d v="2015-11-05T08:16:15"/>
    <x v="0"/>
    <x v="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19:06:09"/>
    <d v="2014-06-30T11:28:00"/>
    <x v="3"/>
    <x v="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3:05:49"/>
    <d v="2014-10-21T13:51:00"/>
    <x v="3"/>
    <x v="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1:03:14"/>
    <d v="2016-12-21T11:03:14"/>
    <x v="2"/>
    <x v="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2:54:02"/>
    <d v="2017-01-27T12:54:02"/>
    <x v="2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6:32:01"/>
    <d v="2016-06-19T16:32:01"/>
    <x v="2"/>
    <x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0:45:16"/>
    <d v="2016-06-14T12:54:00"/>
    <x v="2"/>
    <x v="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7:57:05"/>
    <d v="2015-03-08T06:57:05"/>
    <x v="0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2:32:33"/>
    <d v="2015-11-14T17:00:00"/>
    <x v="0"/>
    <x v="9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2:16:56"/>
    <d v="2016-01-14T12:16:56"/>
    <x v="0"/>
    <x v="11"/>
    <x v="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4:28:26"/>
    <d v="2016-10-09T04:28:26"/>
    <x v="2"/>
    <x v="8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8:29:35"/>
    <d v="2015-03-23T21:59:00"/>
    <x v="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6:34:59"/>
    <d v="2015-11-20T22:00:00"/>
    <x v="0"/>
    <x v="9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1:49:46"/>
    <d v="2016-07-17T11:49:46"/>
    <x v="2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8:42:04"/>
    <d v="2015-01-16T04:26:00"/>
    <x v="3"/>
    <x v="1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1:34:48"/>
    <d v="2015-05-31T11:35:00"/>
    <x v="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0:08:57"/>
    <d v="2015-08-07T09:00:00"/>
    <x v="0"/>
    <x v="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6:09:11"/>
    <d v="2015-01-16T06:09:11"/>
    <x v="3"/>
    <x v="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2:40:47"/>
    <d v="2015-04-04T21:40:47"/>
    <x v="0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3:34:53"/>
    <d v="2015-08-22T13:34:53"/>
    <x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0:05:00"/>
    <d v="2014-10-21T22:59:00"/>
    <x v="3"/>
    <x v="8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8:45:50"/>
    <d v="2016-12-18T18:45:50"/>
    <x v="2"/>
    <x v="4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6:43:39"/>
    <d v="2017-02-28T02:51:00"/>
    <x v="1"/>
    <x v="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3:47:17"/>
    <d v="2016-01-31T17:55:00"/>
    <x v="0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1:19:57"/>
    <d v="2016-06-04T11:19:57"/>
    <x v="2"/>
    <x v="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4:24:33"/>
    <d v="2016-09-02T14:24:33"/>
    <x v="2"/>
    <x v="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4T20:59:50"/>
    <d v="2014-10-24T20:59:50"/>
    <x v="3"/>
    <x v="9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15:41:22"/>
    <d v="2017-01-25T15:41:22"/>
    <x v="2"/>
    <x v="1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4:21:13"/>
    <d v="2016-05-15T14:21:13"/>
    <x v="2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3:59:26"/>
    <d v="2015-08-26T12:32:00"/>
    <x v="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0:40:34"/>
    <d v="2016-10-27T00:40:34"/>
    <x v="2"/>
    <x v="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8:15:09"/>
    <d v="2016-12-25T18:15:09"/>
    <x v="2"/>
    <x v="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19:11:06"/>
    <d v="2015-04-01T19:00:00"/>
    <x v="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6:00:01"/>
    <d v="2014-09-24T16:00:01"/>
    <x v="3"/>
    <x v="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8:45:37"/>
    <d v="2017-03-02T23:00:00"/>
    <x v="1"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06:56:44"/>
    <d v="2015-11-29T07:56:44"/>
    <x v="0"/>
    <x v="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09:02:31"/>
    <d v="2016-07-21T09:02:31"/>
    <x v="2"/>
    <x v="5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1:15:40"/>
    <d v="2015-02-23T21:15:40"/>
    <x v="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6:43:06"/>
    <d v="2016-02-27T18:00:00"/>
    <x v="2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7:45:23"/>
    <d v="2016-01-08T00:34:00"/>
    <x v="0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 defaultSubtotal="0"/>
    <pivotField numFmtId="164"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numFmtId="164"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sortType="ascending" defaultSubtotal="0">
      <items count="4138">
        <item m="1" x="4050"/>
        <item m="1" x="1091"/>
        <item m="1" x="3840"/>
        <item m="1" x="2340"/>
        <item m="1" x="1587"/>
        <item m="1" x="878"/>
        <item m="1" x="201"/>
        <item m="1" x="3638"/>
        <item m="1" x="3256"/>
        <item m="1" x="2872"/>
        <item m="1" x="2493"/>
        <item m="1" x="2136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630"/>
        <item m="1" x="1500"/>
        <item m="1" x="1374"/>
        <item m="1" x="3290"/>
        <item m="1" x="644"/>
        <item m="1" x="1317"/>
        <item m="1" x="1303"/>
        <item m="1" x="1965"/>
        <item m="1" x="1994"/>
        <item m="1" x="161"/>
        <item m="1" x="3201"/>
        <item m="1" x="3658"/>
        <item m="1" x="2327"/>
        <item m="1" x="3692"/>
        <item m="1" x="1337"/>
        <item m="1" x="1981"/>
        <item m="1" x="956"/>
        <item m="1" x="3339"/>
        <item m="1" x="112"/>
        <item m="1" x="2805"/>
        <item m="1" x="368"/>
        <item m="1" x="954"/>
        <item m="1" x="854"/>
        <item m="1" x="3175"/>
        <item m="1" x="2562"/>
        <item m="1" x="1505"/>
        <item m="1" x="1429"/>
        <item m="1" x="3885"/>
        <item m="1" x="1533"/>
        <item m="1" x="2065"/>
        <item m="1" x="2629"/>
        <item m="1" x="2715"/>
        <item m="1" x="3837"/>
        <item m="1" x="2972"/>
        <item m="1" x="1848"/>
        <item m="1" x="3594"/>
        <item m="1" x="3505"/>
        <item m="1" x="3685"/>
        <item m="1" x="2398"/>
        <item m="1" x="3550"/>
        <item m="1" x="1454"/>
        <item m="1" x="1684"/>
        <item m="1" x="3770"/>
        <item m="1" x="3989"/>
        <item m="1" x="2120"/>
        <item m="1" x="3704"/>
        <item m="1" x="2640"/>
        <item m="1" x="3751"/>
        <item m="1" x="3173"/>
        <item m="1" x="104"/>
        <item m="1" x="804"/>
        <item m="1" x="3280"/>
        <item m="1" x="1482"/>
        <item m="1" x="2155"/>
        <item m="1" x="1245"/>
        <item m="1" x="3516"/>
        <item m="1" x="615"/>
        <item m="1" x="4131"/>
        <item m="1" x="3009"/>
        <item m="1" x="4116"/>
        <item m="1" x="1029"/>
        <item m="1" x="1439"/>
        <item m="1" x="3122"/>
        <item m="1" x="49"/>
        <item m="1" x="2052"/>
        <item m="1" x="342"/>
        <item m="1" x="3508"/>
        <item m="1" x="3941"/>
        <item m="1" x="2722"/>
        <item m="1" x="627"/>
        <item m="1" x="229"/>
        <item m="1" x="1532"/>
        <item m="1" x="834"/>
        <item m="1" x="2424"/>
        <item m="1" x="760"/>
        <item m="1" x="470"/>
        <item m="1" x="414"/>
        <item m="1" x="2700"/>
        <item m="1" x="3062"/>
        <item m="1" x="756"/>
        <item m="1" x="2716"/>
        <item m="1" x="2131"/>
        <item m="1" x="3154"/>
        <item m="1" x="2258"/>
        <item m="1" x="1521"/>
        <item m="1" x="3591"/>
        <item m="1" x="260"/>
        <item m="1" x="3784"/>
        <item m="1" x="1917"/>
        <item m="1" x="2733"/>
        <item m="1" x="129"/>
        <item m="1" x="1579"/>
        <item m="1" x="1121"/>
        <item m="1" x="3890"/>
        <item m="1" x="2812"/>
        <item m="1" x="1146"/>
        <item m="1" x="1617"/>
        <item m="1" x="1122"/>
        <item m="1" x="70"/>
        <item m="1" x="3423"/>
        <item m="1" x="2213"/>
        <item m="1" x="2600"/>
        <item m="1" x="293"/>
        <item m="1" x="798"/>
        <item m="1" x="3654"/>
        <item m="1" x="2841"/>
        <item m="1" x="3026"/>
        <item m="1" x="876"/>
        <item m="1" x="495"/>
        <item m="1" x="2541"/>
        <item m="1" x="1924"/>
        <item m="1" x="2270"/>
        <item m="1" x="1220"/>
        <item m="1" x="31"/>
        <item m="1" x="3012"/>
        <item m="1" x="1588"/>
        <item m="1" x="2620"/>
        <item m="1" x="4124"/>
        <item m="1" x="2945"/>
        <item m="1" x="1129"/>
        <item m="1" x="3717"/>
        <item m="1" x="3931"/>
        <item m="1" x="2498"/>
        <item m="1" x="36"/>
        <item m="1" x="2661"/>
        <item m="1" x="1287"/>
        <item m="1" x="2496"/>
        <item m="1" x="2984"/>
        <item m="1" x="1260"/>
        <item m="1" x="3415"/>
        <item m="1" x="292"/>
        <item m="1" x="166"/>
        <item m="1" x="3366"/>
        <item m="1" x="46"/>
        <item m="1" x="308"/>
        <item m="1" x="1901"/>
        <item m="1" x="955"/>
        <item m="1" x="4032"/>
        <item m="1" x="2154"/>
        <item m="1" x="2233"/>
        <item m="1" x="2180"/>
        <item m="1" x="3348"/>
        <item m="1" x="2914"/>
        <item m="1" x="4111"/>
        <item m="1" x="1849"/>
        <item m="1" x="1084"/>
        <item m="1" x="2994"/>
        <item m="1" x="2819"/>
        <item m="1" x="336"/>
        <item m="1" x="3582"/>
        <item m="1" x="3052"/>
        <item m="1" x="619"/>
        <item m="1" x="733"/>
        <item m="1" x="2105"/>
        <item m="1" x="2078"/>
        <item m="1" x="689"/>
        <item m="1" x="900"/>
        <item m="1" x="2068"/>
        <item m="1" x="1190"/>
        <item m="1" x="1985"/>
        <item m="1" x="225"/>
        <item m="1" x="2769"/>
        <item m="1" x="3428"/>
        <item m="1" x="1663"/>
        <item m="1" x="950"/>
        <item m="1" x="2069"/>
        <item m="1" x="949"/>
        <item m="1" x="3562"/>
        <item m="1" x="1676"/>
        <item m="1" x="2766"/>
        <item m="1" x="3538"/>
        <item m="1" x="1411"/>
        <item m="1" x="2126"/>
        <item m="1" x="3200"/>
        <item m="1" x="278"/>
        <item m="1" x="2112"/>
        <item m="1" x="321"/>
        <item m="1" x="177"/>
        <item m="1" x="71"/>
        <item m="1" x="1751"/>
        <item m="1" x="1258"/>
        <item m="1" x="783"/>
        <item m="1" x="4075"/>
        <item m="1" x="2384"/>
        <item m="1" x="3303"/>
        <item m="1" x="3634"/>
        <item m="1" x="3102"/>
        <item m="1" x="143"/>
        <item m="1" x="2071"/>
        <item m="1" x="997"/>
        <item m="1" x="2548"/>
        <item m="1" x="4088"/>
        <item m="1" x="47"/>
        <item m="1" x="2564"/>
        <item m="1" x="2725"/>
        <item m="1" x="4070"/>
        <item m="1" x="3923"/>
        <item m="1" x="4128"/>
        <item m="1" x="3072"/>
        <item m="1" x="3246"/>
        <item m="1" x="3690"/>
        <item m="1" x="3786"/>
        <item m="1" x="2137"/>
        <item m="1" x="18"/>
        <item m="1" x="1238"/>
        <item m="1" x="3397"/>
        <item m="1" x="1045"/>
        <item m="1" x="2549"/>
        <item m="1" x="203"/>
        <item m="1" x="4045"/>
        <item m="1" x="4036"/>
        <item m="1" x="2509"/>
        <item m="1" x="469"/>
        <item m="1" x="1779"/>
        <item m="1" x="3945"/>
        <item m="1" x="1881"/>
        <item m="1" x="2425"/>
        <item m="1" x="3679"/>
        <item m="1" x="3152"/>
        <item m="1" x="2657"/>
        <item m="1" x="2238"/>
        <item m="1" x="1558"/>
        <item m="1" x="685"/>
        <item m="1" x="919"/>
        <item m="1" x="2400"/>
        <item m="1" x="1875"/>
        <item m="1" x="2933"/>
        <item m="1" x="2421"/>
        <item m="1" x="941"/>
        <item m="1" x="322"/>
        <item m="1" x="3790"/>
        <item m="1" x="3349"/>
        <item m="1" x="438"/>
        <item m="1" x="3809"/>
        <item m="1" x="1626"/>
        <item m="1" x="1997"/>
        <item m="1" x="3763"/>
        <item m="1" x="1412"/>
        <item m="1" x="3574"/>
        <item m="1" x="2633"/>
        <item m="1" x="2465"/>
        <item m="1" x="3135"/>
        <item m="1" x="3295"/>
        <item m="1" x="2460"/>
        <item m="1" x="3575"/>
        <item m="1" x="1900"/>
        <item m="1" x="2967"/>
        <item m="1" x="4089"/>
        <item m="1" x="3163"/>
        <item m="1" x="3736"/>
        <item m="1" x="3483"/>
        <item m="1" x="2042"/>
        <item m="1" x="4012"/>
        <item m="1" x="700"/>
        <item m="1" x="1198"/>
        <item m="1" x="907"/>
        <item m="1" x="3955"/>
        <item m="1" x="3656"/>
        <item m="1" x="3908"/>
        <item m="1" x="2217"/>
        <item m="1" x="2387"/>
        <item m="1" x="1740"/>
        <item m="1" x="1511"/>
        <item m="1" x="2909"/>
        <item m="1" x="3617"/>
        <item m="1" x="3067"/>
        <item m="1" x="853"/>
        <item m="1" x="3813"/>
        <item m="1" x="3543"/>
        <item m="1" x="230"/>
        <item m="1" x="3402"/>
        <item m="1" x="85"/>
        <item m="1" x="1747"/>
        <item m="1" x="3747"/>
        <item m="1" x="2254"/>
        <item m="1" x="2152"/>
        <item m="1" x="251"/>
        <item m="1" x="1624"/>
        <item m="1" x="769"/>
        <item m="1" x="1974"/>
        <item m="1" x="1339"/>
        <item m="1" x="3881"/>
        <item m="1" x="3276"/>
        <item m="1" x="2378"/>
        <item m="1" x="2402"/>
        <item m="1" x="3820"/>
        <item m="1" x="3217"/>
        <item m="1" x="558"/>
        <item m="1" x="240"/>
        <item m="1" x="3940"/>
        <item m="1" x="4000"/>
        <item m="1" x="2085"/>
        <item m="1" x="1449"/>
        <item m="1" x="504"/>
        <item m="1" x="358"/>
        <item m="1" x="1534"/>
        <item m="1" x="2742"/>
        <item m="1" x="3488"/>
        <item m="1" x="1493"/>
        <item m="1" x="990"/>
        <item m="1" x="3515"/>
        <item m="1" x="2510"/>
        <item m="1" x="2184"/>
        <item m="1" x="752"/>
        <item m="1" x="316"/>
        <item m="1" x="1694"/>
        <item m="1" x="3659"/>
        <item m="1" x="3393"/>
        <item m="1" x="3025"/>
        <item m="1" x="3587"/>
        <item m="1" x="3614"/>
        <item m="1" x="1946"/>
        <item m="1" x="3081"/>
        <item m="1" x="1915"/>
        <item m="1" x="2113"/>
        <item m="1" x="646"/>
        <item m="1" x="1643"/>
        <item m="1" x="1421"/>
        <item m="1" x="3856"/>
        <item m="1" x="1590"/>
        <item m="1" x="2997"/>
        <item m="1" x="135"/>
        <item m="1" x="690"/>
        <item m="1" x="703"/>
        <item m="1" x="2077"/>
        <item m="1" x="534"/>
        <item m="1" x="1542"/>
        <item m="1" x="148"/>
        <item m="1" x="3268"/>
        <item m="1" x="3166"/>
        <item m="1" x="3481"/>
        <item m="1" x="320"/>
        <item m="1" x="382"/>
        <item m="1" x="1237"/>
        <item m="1" x="1721"/>
        <item m="1" x="1349"/>
        <item m="1" x="3375"/>
        <item m="1" x="831"/>
        <item m="1" x="846"/>
        <item m="1" x="1440"/>
        <item m="1" x="2334"/>
        <item m="1" x="1353"/>
        <item m="1" x="1046"/>
        <item m="1" x="976"/>
        <item m="1" x="3334"/>
        <item m="1" x="2039"/>
        <item m="1" x="487"/>
        <item m="1" x="1797"/>
        <item m="1" x="214"/>
        <item m="1" x="3624"/>
        <item m="1" x="2222"/>
        <item m="1" x="3981"/>
        <item m="1" x="3514"/>
        <item m="1" x="3758"/>
        <item m="1" x="2121"/>
        <item m="1" x="629"/>
        <item m="1" x="1310"/>
        <item m="1" x="3063"/>
        <item m="1" x="2037"/>
        <item m="1" x="588"/>
        <item m="1" x="3646"/>
        <item m="1" x="1208"/>
        <item m="1" x="4015"/>
        <item m="1" x="3903"/>
        <item m="1" x="1983"/>
        <item m="1" x="27"/>
        <item m="1" x="920"/>
        <item m="1" x="1618"/>
        <item m="1" x="2911"/>
        <item m="1" x="1717"/>
        <item m="1" x="2176"/>
        <item m="1" x="67"/>
        <item m="1" x="563"/>
        <item m="1" x="1286"/>
        <item m="1" x="2705"/>
        <item m="1" x="982"/>
        <item m="1" x="2573"/>
        <item m="1" x="1929"/>
        <item m="1" x="2735"/>
        <item m="1" x="1950"/>
        <item m="1" x="3219"/>
        <item m="1" x="2115"/>
        <item m="1" x="3737"/>
        <item m="1" x="3316"/>
        <item m="1" x="69"/>
        <item m="1" x="713"/>
        <item m="1" x="2160"/>
        <item m="1" x="3643"/>
        <item m="1" x="2889"/>
        <item m="1" x="3245"/>
        <item m="1" x="2709"/>
        <item m="1" x="1427"/>
        <item m="1" x="3887"/>
        <item m="1" x="4053"/>
        <item m="1" x="2223"/>
        <item m="1" x="3053"/>
        <item m="1" x="2762"/>
        <item m="1" x="2643"/>
        <item m="1" x="550"/>
        <item m="1" x="1733"/>
        <item m="1" x="1478"/>
        <item m="1" x="3039"/>
        <item m="1" x="1309"/>
        <item m="1" x="2859"/>
        <item m="1" x="608"/>
        <item m="1" x="3996"/>
        <item m="1" x="64"/>
        <item m="1" x="3705"/>
        <item m="1" x="3518"/>
        <item m="1" x="2729"/>
        <item m="1" x="3198"/>
        <item m="1" x="2224"/>
        <item m="1" x="3652"/>
        <item m="1" x="2174"/>
        <item m="1" x="1134"/>
        <item m="1" x="467"/>
        <item m="1" x="669"/>
        <item m="1" x="4102"/>
        <item m="1" x="3222"/>
        <item m="1" x="3807"/>
        <item m="1" x="1182"/>
        <item m="1" x="1891"/>
        <item m="1" x="3794"/>
        <item m="1" x="1111"/>
        <item m="1" x="1991"/>
        <item m="1" x="2946"/>
        <item m="1" x="449"/>
        <item m="1" x="1737"/>
        <item m="1" x="236"/>
        <item m="1" x="3213"/>
        <item m="1" x="1850"/>
        <item m="1" x="1368"/>
        <item m="1" x="1894"/>
        <item m="1" x="3699"/>
        <item m="1" x="2969"/>
        <item m="1" x="392"/>
        <item m="1" x="2965"/>
        <item m="1" x="2351"/>
        <item m="1" x="3761"/>
        <item m="1" x="431"/>
        <item m="1" x="3626"/>
        <item m="1" x="3070"/>
        <item m="1" x="2377"/>
        <item m="1" x="723"/>
        <item m="1" x="1688"/>
        <item m="1" x="3584"/>
        <item m="1" x="2214"/>
        <item m="1" x="1760"/>
        <item m="1" x="2613"/>
        <item m="1" x="421"/>
        <item m="1" x="2905"/>
        <item m="1" x="1355"/>
        <item m="1" x="3467"/>
        <item m="1" x="381"/>
        <item m="1" x="2979"/>
        <item m="1" x="1744"/>
        <item m="1" x="3359"/>
        <item m="1" x="1203"/>
        <item m="1" x="420"/>
        <item m="1" x="796"/>
        <item m="1" x="1942"/>
        <item m="1" x="1124"/>
        <item m="1" x="1259"/>
        <item m="1" x="3739"/>
        <item m="1" x="3960"/>
        <item m="1" x="1889"/>
        <item m="1" x="94"/>
        <item m="1" x="1652"/>
        <item m="1" x="2045"/>
        <item m="1" x="489"/>
        <item m="1" x="3681"/>
        <item m="1" x="1457"/>
        <item m="1" x="2343"/>
        <item m="1" x="3427"/>
        <item m="1" x="3873"/>
        <item m="1" x="1885"/>
        <item m="1" x="2367"/>
        <item m="1" x="2303"/>
        <item m="1" x="3470"/>
        <item m="1" x="193"/>
        <item m="1" x="111"/>
        <item m="1" x="3281"/>
        <item m="1" x="4054"/>
        <item m="1" x="1759"/>
        <item m="1" x="3889"/>
        <item m="1" x="1962"/>
        <item m="1" x="2751"/>
        <item m="1" x="2932"/>
        <item m="1" x="1497"/>
        <item m="1" x="1024"/>
        <item m="1" x="3322"/>
        <item m="1" x="1307"/>
        <item m="1" x="2784"/>
        <item m="1" x="379"/>
        <item m="1" x="2265"/>
        <item m="1" x="3473"/>
        <item m="1" x="1147"/>
        <item m="1" x="3891"/>
        <item m="1" x="1785"/>
        <item m="1" x="2413"/>
        <item m="1" x="2262"/>
        <item m="1" x="1340"/>
        <item m="1" x="3902"/>
        <item m="1" x="2987"/>
        <item m="1" x="1788"/>
        <item m="1" x="3305"/>
        <item m="1" x="3684"/>
        <item m="1" x="3033"/>
        <item m="1" x="2038"/>
        <item m="1" x="2904"/>
        <item m="1" x="3544"/>
        <item m="1" x="1948"/>
        <item m="1" x="514"/>
        <item m="1" x="904"/>
        <item m="1" x="2304"/>
        <item m="1" x="3083"/>
        <item m="1" x="4047"/>
        <item m="1" x="3379"/>
        <item m="1" x="3353"/>
        <item m="1" x="2293"/>
        <item m="1" x="1417"/>
        <item m="1" x="3664"/>
        <item m="1" x="3970"/>
        <item m="1" x="1236"/>
        <item m="1" x="3530"/>
        <item m="1" x="883"/>
        <item m="1" x="3312"/>
        <item m="1" x="3412"/>
        <item m="1" x="1548"/>
        <item m="1" x="1550"/>
        <item m="1" x="1253"/>
        <item m="1" x="2899"/>
        <item m="1" x="3666"/>
        <item m="1" x="1870"/>
        <item m="1" x="2960"/>
        <item m="1" x="103"/>
        <item m="1" x="566"/>
        <item m="1" x="3417"/>
        <item m="1" x="3880"/>
        <item m="1" x="812"/>
        <item m="1" x="2821"/>
        <item m="1" x="76"/>
        <item m="1" x="1225"/>
        <item m="1" x="3440"/>
        <item m="1" x="259"/>
        <item m="1" x="1679"/>
        <item m="1" x="817"/>
        <item m="1" x="83"/>
        <item m="1" x="3558"/>
        <item m="1" x="2352"/>
        <item m="1" x="3174"/>
        <item m="1" x="973"/>
        <item m="1" x="1899"/>
        <item m="1" x="1507"/>
        <item m="1" x="2494"/>
        <item m="1" x="2076"/>
        <item m="1" x="151"/>
        <item m="1" x="1390"/>
        <item m="1" x="861"/>
        <item m="1" x="3255"/>
        <item m="1" x="658"/>
        <item m="1" x="793"/>
        <item m="1" x="3080"/>
        <item m="1" x="2882"/>
        <item m="1" x="2427"/>
        <item m="1" x="3896"/>
        <item m="1" x="1771"/>
        <item m="1" x="258"/>
        <item m="1" x="2009"/>
        <item m="1" x="3693"/>
        <item m="1" x="3462"/>
        <item m="1" x="1879"/>
        <item m="1" x="2013"/>
        <item m="1" x="2854"/>
        <item m="1" x="2315"/>
        <item m="1" x="1281"/>
        <item m="1" x="864"/>
        <item m="1" x="1888"/>
        <item m="1" x="1020"/>
        <item m="1" x="187"/>
        <item m="1" x="1872"/>
        <item m="1" x="2941"/>
        <item m="1" x="1014"/>
        <item m="1" x="2824"/>
        <item m="1" x="271"/>
        <item m="1" x="3380"/>
        <item m="1" x="479"/>
        <item m="1" x="618"/>
        <item m="1" x="2771"/>
        <item m="1" x="1528"/>
        <item m="1" x="2930"/>
        <item m="1" x="1506"/>
        <item m="1" x="2764"/>
        <item m="1" x="2637"/>
        <item m="1" x="1921"/>
        <item m="1" x="3489"/>
        <item m="1" x="1391"/>
        <item m="1" x="3419"/>
        <item m="1" x="339"/>
        <item m="1" x="2686"/>
        <item m="1" x="879"/>
        <item m="1" x="1136"/>
        <item m="1" x="144"/>
        <item m="1" x="349"/>
        <item m="1" x="1382"/>
        <item m="1" x="1332"/>
        <item m="1" x="52"/>
        <item m="1" x="523"/>
        <item m="1" x="1455"/>
        <item m="1" x="881"/>
        <item m="1" x="2434"/>
        <item m="1" x="3861"/>
        <item m="1" x="3370"/>
        <item m="1" x="3533"/>
        <item m="1" x="888"/>
        <item m="1" x="553"/>
        <item m="1" x="3708"/>
        <item m="1" x="3929"/>
        <item m="1" x="1428"/>
        <item m="1" x="3096"/>
        <item m="1" x="1685"/>
        <item m="1" x="2318"/>
        <item m="1" x="1835"/>
        <item m="1" x="4004"/>
        <item m="1" x="1755"/>
        <item m="1" x="3331"/>
        <item m="1" x="1512"/>
        <item m="1" x="4119"/>
        <item m="1" x="2902"/>
        <item m="1" x="1764"/>
        <item m="1" x="3661"/>
        <item m="1" x="1667"/>
        <item m="1" x="1977"/>
        <item m="1" x="2772"/>
        <item m="1" x="2022"/>
        <item m="1" x="1431"/>
        <item m="1" x="2799"/>
        <item m="1" x="433"/>
        <item m="1" x="863"/>
        <item m="1" x="3011"/>
        <item m="1" x="3993"/>
        <item m="1" x="1911"/>
        <item m="1" x="1867"/>
        <item m="1" x="1210"/>
        <item m="1" x="540"/>
        <item m="1" x="3745"/>
        <item m="1" x="1503"/>
        <item m="1" x="2284"/>
        <item m="1" x="1177"/>
        <item m="1" x="3221"/>
        <item m="1" x="1483"/>
        <item m="1" x="3706"/>
        <item m="1" x="2337"/>
        <item m="1" x="2249"/>
        <item m="1" x="578"/>
        <item m="1" x="3495"/>
        <item m="1" x="2691"/>
        <item m="1" x="134"/>
        <item m="1" x="2459"/>
        <item m="1" x="2896"/>
        <item m="1" x="993"/>
        <item m="1" x="3919"/>
        <item m="1" x="3454"/>
        <item m="1" x="3340"/>
        <item m="1" x="2912"/>
        <item m="1" x="2291"/>
        <item m="1" x="2051"/>
        <item m="1" x="1078"/>
        <item m="1" x="3910"/>
        <item m="1" x="2290"/>
        <item m="1" x="2372"/>
        <item m="1" x="2247"/>
        <item m="1" x="2860"/>
        <item m="1" x="142"/>
        <item m="1" x="1117"/>
        <item m="1" x="1999"/>
        <item m="1" x="2951"/>
        <item m="1" x="1932"/>
        <item m="1" x="1951"/>
        <item m="1" x="1486"/>
        <item m="1" x="2726"/>
        <item m="1" x="1397"/>
        <item m="1" x="3608"/>
        <item m="1" x="1242"/>
        <item m="1" x="2392"/>
        <item m="1" x="2986"/>
        <item m="1" x="3874"/>
        <item m="1" x="3537"/>
        <item m="1" x="2095"/>
        <item m="1" x="639"/>
        <item m="1" x="2648"/>
        <item m="1" x="3801"/>
        <item m="1" x="2974"/>
        <item m="1" x="2695"/>
        <item m="1" x="3968"/>
        <item m="1" x="3651"/>
        <item m="1" x="699"/>
        <item m="1" x="552"/>
        <item m="1" x="1563"/>
        <item m="1" x="3925"/>
        <item m="1" x="3000"/>
        <item m="1" x="1007"/>
        <item m="1" x="1254"/>
        <item m="1" x="3202"/>
        <item m="1" x="3088"/>
        <item m="1" x="3065"/>
        <item m="1" x="3695"/>
        <item m="1" x="731"/>
        <item m="1" x="3957"/>
        <item m="1" x="945"/>
        <item m="1" x="1197"/>
        <item m="1" x="3291"/>
        <item m="1" x="3149"/>
        <item m="1" x="3588"/>
        <item m="1" x="1926"/>
        <item m="1" x="3413"/>
        <item m="1" x="1761"/>
        <item m="1" x="164"/>
        <item m="1" x="3283"/>
        <item m="1" x="2458"/>
        <item m="1" x="493"/>
        <item m="1" x="1453"/>
        <item m="1" x="1953"/>
        <item m="1" x="48"/>
        <item m="1" x="2441"/>
        <item m="1" x="1580"/>
        <item m="1" x="3782"/>
        <item m="1" x="3850"/>
        <item m="1" x="3700"/>
        <item m="1" x="1925"/>
        <item m="1" x="895"/>
        <item m="1" x="3686"/>
        <item m="1" x="1908"/>
        <item m="1" x="2073"/>
        <item m="1" x="312"/>
        <item m="1" x="3148"/>
        <item m="1" x="803"/>
        <item m="1" x="3780"/>
        <item m="1" x="3854"/>
        <item m="1" x="3414"/>
        <item m="1" x="1780"/>
        <item m="1" x="2123"/>
        <item m="1" x="1060"/>
        <item m="1" x="2122"/>
        <item m="1" x="2921"/>
        <item m="1" x="1123"/>
        <item m="1" x="771"/>
        <item m="1" x="330"/>
        <item m="1" x="2138"/>
        <item m="1" x="2553"/>
        <item m="1" x="191"/>
        <item m="1" x="2393"/>
        <item m="1" x="1509"/>
        <item m="1" x="3954"/>
        <item m="1" x="1333"/>
        <item m="1" x="3086"/>
        <item m="1" x="2775"/>
        <item m="1" x="488"/>
        <item m="1" x="3987"/>
        <item m="1" x="101"/>
        <item m="1" x="2590"/>
        <item m="1" x="1335"/>
        <item m="1" x="1263"/>
        <item m="1" x="1298"/>
        <item m="1" x="2116"/>
        <item m="1" x="659"/>
        <item m="1" x="1408"/>
        <item m="1" x="3694"/>
        <item m="1" x="2922"/>
        <item m="1" x="1426"/>
        <item m="1" x="2601"/>
        <item m="1" x="761"/>
        <item m="1" x="2796"/>
        <item m="1" x="2250"/>
        <item m="1" x="1104"/>
        <item m="1" x="1234"/>
        <item m="1" x="1048"/>
        <item m="1" x="3816"/>
        <item m="1" x="1843"/>
        <item m="1" x="3421"/>
        <item m="1" x="1180"/>
        <item m="1" x="2329"/>
        <item m="1" x="2264"/>
        <item m="1" x="1669"/>
        <item m="1" x="1724"/>
        <item m="1" x="415"/>
        <item m="1" x="4013"/>
        <item m="1" x="1460"/>
        <item m="1" x="688"/>
        <item m="1" x="1636"/>
        <item m="1" x="2507"/>
        <item m="1" x="2157"/>
        <item m="1" x="1174"/>
        <item m="1" x="1067"/>
        <item m="1" x="3019"/>
        <item m="1" x="434"/>
        <item m="1" x="1251"/>
        <item m="1" x="1627"/>
        <item m="1" x="951"/>
        <item m="1" x="3609"/>
        <item m="1" x="460"/>
        <item m="1" x="3310"/>
        <item m="1" x="2937"/>
        <item m="1" x="2647"/>
        <item m="1" x="4125"/>
        <item m="1" x="1125"/>
        <item m="1" x="1753"/>
        <item m="1" x="975"/>
        <item m="1" x="428"/>
        <item m="1" x="1370"/>
        <item m="1" x="2200"/>
        <item m="1" x="4021"/>
        <item m="1" x="3045"/>
        <item m="1" x="4071"/>
        <item m="1" x="1424"/>
        <item m="1" x="3376"/>
        <item m="1" x="222"/>
        <item m="1" x="2910"/>
        <item m="1" x="2659"/>
        <item m="1" x="2720"/>
        <item m="1" x="1372"/>
        <item m="1" x="1540"/>
        <item m="1" x="1572"/>
        <item m="1" x="1675"/>
        <item m="1" x="2362"/>
        <item m="1" x="1450"/>
        <item m="1" x="2305"/>
        <item m="1" x="3826"/>
        <item m="1" x="372"/>
        <item m="1" x="3139"/>
        <item m="1" x="3263"/>
        <item m="1" x="979"/>
        <item m="1" x="1689"/>
        <item m="1" x="1777"/>
        <item m="1" x="1738"/>
        <item m="1" x="3429"/>
        <item m="1" x="3079"/>
        <item m="1" x="4067"/>
        <item m="1" x="2828"/>
        <item m="1" x="2220"/>
        <item m="1" x="174"/>
        <item m="1" x="3579"/>
        <item m="1" x="1812"/>
        <item m="1" x="2063"/>
        <item m="1" x="2190"/>
        <item m="1" x="3273"/>
        <item m="1" x="1839"/>
        <item m="1" x="1936"/>
        <item m="1" x="2655"/>
        <item m="1" x="2721"/>
        <item m="1" x="2903"/>
        <item m="1" x="3027"/>
        <item m="1" x="1229"/>
        <item m="1" x="1271"/>
        <item m="1" x="841"/>
        <item m="1" x="2218"/>
        <item m="1" x="2867"/>
        <item m="1" x="3074"/>
        <item m="1" x="1577"/>
        <item m="1" x="1284"/>
        <item m="1" x="2848"/>
        <item m="1" x="631"/>
        <item m="1" x="2667"/>
        <item m="1" x="457"/>
        <item m="1" x="1044"/>
        <item m="1" x="1402"/>
        <item m="1" x="1331"/>
        <item m="1" x="1312"/>
        <item m="1" x="3894"/>
        <item m="1" x="1794"/>
        <item m="1" x="2033"/>
        <item m="1" x="2537"/>
        <item m="1" x="1646"/>
        <item m="1" x="3373"/>
        <item m="1" x="3942"/>
        <item m="1" x="1405"/>
        <item m="1" x="1105"/>
        <item m="1" x="1897"/>
        <item m="1" x="1645"/>
        <item m="1" x="3864"/>
        <item m="1" x="3090"/>
        <item m="1" x="1191"/>
        <item m="1" x="4066"/>
        <item m="1" x="1559"/>
        <item m="1" x="3432"/>
        <item m="1" x="42"/>
        <item m="1" x="1202"/>
        <item m="1" x="3189"/>
        <item m="1" x="3247"/>
        <item m="1" x="2670"/>
        <item m="1" x="3829"/>
        <item m="1" x="992"/>
        <item m="1" x="327"/>
        <item m="1" x="1922"/>
        <item m="1" x="2588"/>
        <item m="1" x="1073"/>
        <item m="1" x="1395"/>
        <item m="1" x="1069"/>
        <item m="1" x="484"/>
        <item m="1" x="1013"/>
        <item m="1" x="3463"/>
        <item m="1" x="910"/>
        <item m="1" x="441"/>
        <item m="1" x="3999"/>
        <item m="1" x="2938"/>
        <item m="1" x="1176"/>
        <item m="1" x="2323"/>
        <item m="1" x="4085"/>
        <item m="1" x="2635"/>
        <item m="1" x="4129"/>
        <item m="1" x="3793"/>
        <item m="1" x="1863"/>
        <item m="1" x="3141"/>
        <item m="1" x="2083"/>
        <item m="1" x="1215"/>
        <item m="1" x="1209"/>
        <item m="1" x="3144"/>
        <item m="1" x="3858"/>
        <item m="1" x="1714"/>
        <item m="1" x="640"/>
        <item m="1" x="2023"/>
        <item m="1" x="2492"/>
        <item m="1" x="1451"/>
        <item m="1" x="3493"/>
        <item m="1" x="3976"/>
        <item m="1" x="1267"/>
        <item m="1" x="118"/>
        <item m="1" x="3158"/>
        <item m="1" x="855"/>
        <item m="1" x="1415"/>
        <item m="1" x="3076"/>
        <item m="1" x="2058"/>
        <item m="1" x="3292"/>
        <item m="1" x="826"/>
        <item m="1" x="3962"/>
        <item m="1" x="1589"/>
        <item m="1" x="3485"/>
        <item m="1" x="986"/>
        <item m="1" x="1498"/>
        <item m="1" x="1701"/>
        <item m="1" x="1107"/>
        <item m="1" x="893"/>
        <item m="1" x="2924"/>
        <item m="1" x="3055"/>
        <item m="1" x="3077"/>
        <item m="1" x="2497"/>
        <item m="1" x="1167"/>
        <item m="1" x="2925"/>
        <item m="1" x="2759"/>
        <item m="1" x="1290"/>
        <item m="1" x="4048"/>
        <item m="1" x="1916"/>
        <item m="1" x="2801"/>
        <item m="1" x="1422"/>
        <item m="1" x="2319"/>
        <item m="1" x="862"/>
        <item m="1" x="605"/>
        <item m="1" x="1201"/>
        <item m="1" x="2563"/>
        <item m="1" x="1320"/>
        <item m="1" x="1952"/>
        <item m="1" x="2592"/>
        <item m="1" x="1531"/>
        <item m="1" x="667"/>
        <item m="1" x="675"/>
        <item m="1" x="3277"/>
        <item m="1" x="3207"/>
        <item m="1" x="2193"/>
        <item m="1" x="2435"/>
        <item m="1" x="3729"/>
        <item m="1" x="2356"/>
        <item m="1" x="2963"/>
        <item m="1" x="2712"/>
        <item m="1" x="4104"/>
        <item m="1" x="3042"/>
        <item m="1" x="2554"/>
        <item m="1" x="2718"/>
        <item m="1" x="2918"/>
        <item m="1" x="1241"/>
        <item m="1" x="3328"/>
        <item m="1" x="2977"/>
        <item m="1" x="1986"/>
        <item m="1" x="2470"/>
        <item m="1" x="3502"/>
        <item m="1" x="1137"/>
        <item m="1" x="2230"/>
        <item m="1" x="1036"/>
        <item m="1" x="21"/>
        <item m="1" x="1359"/>
        <item m="1" x="110"/>
        <item m="1" x="403"/>
        <item m="1" x="3399"/>
        <item m="1" x="3985"/>
        <item m="1" x="684"/>
        <item m="1" x="3101"/>
        <item m="1" x="596"/>
        <item m="1" x="732"/>
        <item m="1" x="3598"/>
        <item m="1" x="1022"/>
        <item m="1" x="1501"/>
        <item m="1" x="397"/>
        <item m="1" x="1311"/>
        <item m="1" x="3475"/>
        <item m="1" x="1868"/>
        <item m="1" x="768"/>
        <item m="1" x="412"/>
        <item m="1" x="3064"/>
        <item m="1" x="1873"/>
        <item m="1" x="107"/>
        <item m="1" x="3936"/>
        <item m="1" x="886"/>
        <item m="1" x="2473"/>
        <item m="1" x="709"/>
        <item m="1" x="2808"/>
        <item m="1" x="1552"/>
        <item m="1" x="991"/>
        <item m="1" x="1403"/>
        <item m="1" x="3521"/>
        <item m="1" x="2542"/>
        <item m="1" x="4044"/>
        <item m="1" x="2572"/>
        <item m="1" x="3943"/>
        <item m="1" x="1039"/>
        <item m="1" x="3091"/>
        <item m="1" x="2330"/>
        <item m="1" x="1474"/>
        <item m="1" x="2229"/>
        <item m="1" x="2770"/>
        <item m="1" x="820"/>
        <item m="1" x="3630"/>
        <item m="1" x="988"/>
        <item m="1" x="451"/>
        <item m="1" x="1199"/>
        <item m="1" x="244"/>
        <item m="1" x="2241"/>
        <item m="1" x="1702"/>
        <item m="1" x="2745"/>
        <item m="1" x="1468"/>
        <item m="1" x="102"/>
        <item m="1" x="1805"/>
        <item m="1" x="3115"/>
        <item m="1" x="2124"/>
        <item m="1" x="2505"/>
        <item m="1" x="3490"/>
        <item m="1" x="332"/>
        <item m="1" x="1655"/>
        <item m="1" x="3482"/>
        <item m="1" x="754"/>
        <item m="1" x="1516"/>
        <item m="1" x="53"/>
        <item m="1" x="1246"/>
        <item m="1" x="2296"/>
        <item m="1" x="440"/>
        <item m="1" x="908"/>
        <item m="1" x="3116"/>
        <item m="1" x="1213"/>
        <item m="1" x="1549"/>
        <item m="1" x="3503"/>
        <item m="1" x="2104"/>
        <item m="1" x="359"/>
        <item m="1" x="546"/>
        <item m="1" x="647"/>
        <item m="1" x="3637"/>
        <item m="1" x="3527"/>
        <item m="1" x="3048"/>
        <item m="1" x="2430"/>
        <item m="1" x="1668"/>
        <item m="1" x="4118"/>
        <item m="1" x="2749"/>
        <item m="1" x="3589"/>
        <item m="1" x="1270"/>
        <item m="1" x="1113"/>
        <item m="1" x="1672"/>
        <item m="1" x="115"/>
        <item m="1" x="481"/>
        <item m="1" x="1285"/>
        <item m="1" x="2737"/>
        <item m="1" x="858"/>
        <item m="1" x="567"/>
        <item m="1" x="3536"/>
        <item m="1" x="1625"/>
        <item m="1" x="1118"/>
        <item m="1" x="3179"/>
        <item m="1" x="344"/>
        <item m="1" x="2569"/>
        <item m="1" x="2227"/>
        <item m="1" x="813"/>
        <item m="1" x="2512"/>
        <item m="1" x="3767"/>
        <item m="1" x="2806"/>
        <item m="1" x="3912"/>
        <item m="1" x="1300"/>
        <item m="1" x="2310"/>
        <item m="1" x="2684"/>
        <item m="1" x="2044"/>
        <item m="1" x="2366"/>
        <item m="1" x="3967"/>
        <item m="1" x="3615"/>
        <item m="1" x="3499"/>
        <item m="1" x="2642"/>
        <item m="1" x="630"/>
        <item m="1" x="448"/>
        <item m="1" x="170"/>
        <item m="1" x="2792"/>
        <item m="1" x="2149"/>
        <item m="1" x="461"/>
        <item m="1" x="1305"/>
        <item m="1" x="965"/>
        <item m="1" x="2431"/>
        <item m="1" x="3581"/>
        <item m="1" x="1631"/>
        <item m="1" x="924"/>
        <item m="1" x="409"/>
        <item m="1" x="3835"/>
        <item m="1" x="2917"/>
        <item m="1" x="2863"/>
        <item m="1" x="1522"/>
        <item m="1" x="2273"/>
        <item m="1" x="3341"/>
        <item m="1" x="848"/>
        <item m="1" x="1376"/>
        <item m="1" x="124"/>
        <item m="1" x="3836"/>
        <item m="1" x="284"/>
        <item m="1" x="590"/>
        <item m="1" x="3800"/>
        <item m="1" x="1306"/>
        <item m="1" x="1487"/>
        <item m="1" x="3342"/>
        <item m="1" x="2697"/>
        <item m="1" x="456"/>
        <item m="1" x="665"/>
        <item m="1" x="3859"/>
        <item m="1" x="37"/>
        <item m="1" x="1853"/>
        <item m="1" x="3214"/>
        <item m="1" x="3459"/>
        <item m="1" x="935"/>
        <item m="1" x="1553"/>
        <item m="1" x="1257"/>
        <item m="1" x="2178"/>
        <item m="1" x="2597"/>
        <item m="1" x="3678"/>
        <item m="1" x="380"/>
        <item m="1" x="2429"/>
        <item m="1" x="2050"/>
        <item m="1" x="3541"/>
        <item m="1" x="363"/>
        <item m="1" x="1004"/>
        <item m="1" x="814"/>
        <item m="1" x="1437"/>
        <item m="1" x="3623"/>
        <item m="1" x="1351"/>
        <item m="1" x="1565"/>
        <item m="1" x="1706"/>
        <item m="1" x="3437"/>
        <item m="1" x="147"/>
        <item m="1" x="494"/>
        <item m="1" x="1938"/>
        <item m="1" x="3875"/>
        <item m="1" x="2313"/>
        <item m="1" x="668"/>
        <item m="1" x="1149"/>
        <item m="1" x="4079"/>
        <item m="1" x="270"/>
        <item m="1" x="3126"/>
        <item m="1" x="183"/>
        <item m="1" x="2875"/>
        <item m="1" x="943"/>
        <item m="1" x="478"/>
        <item m="1" x="3892"/>
        <item m="1" x="17"/>
        <item m="1" x="2669"/>
        <item m="1" x="944"/>
        <item m="1" x="2232"/>
        <item m="1" x="1282"/>
        <item m="1" x="3176"/>
        <item m="1" x="3384"/>
        <item m="1" x="1566"/>
        <item m="1" x="2271"/>
        <item m="1" x="661"/>
        <item m="1" x="3622"/>
        <item m="1" x="2727"/>
        <item m="1" x="1961"/>
        <item m="1" x="3915"/>
        <item m="1" x="1221"/>
        <item m="1" x="1396"/>
        <item m="1" x="1555"/>
        <item m="1" x="816"/>
        <item m="1" x="2226"/>
        <item m="1" x="3049"/>
        <item m="1" x="2485"/>
        <item m="1" x="413"/>
        <item m="1" x="2231"/>
        <item m="1" x="564"/>
        <item m="1" x="946"/>
        <item m="1" x="1296"/>
        <item m="1" x="3192"/>
        <item m="1" x="3771"/>
        <item m="1" x="3707"/>
        <item m="1" x="2199"/>
        <item m="1" x="1712"/>
        <item m="1" x="444"/>
        <item m="1" x="1196"/>
        <item m="1" x="3043"/>
        <item m="1" x="3607"/>
        <item m="1" x="3953"/>
        <item m="1" x="1230"/>
        <item m="1" x="1065"/>
        <item m="1" x="4027"/>
        <item m="1" x="4132"/>
        <item m="1" x="724"/>
        <item m="1" x="683"/>
        <item m="1" x="307"/>
        <item m="1" x="2211"/>
        <item m="1" x="3023"/>
        <item m="1" x="405"/>
        <item m="1" x="1153"/>
        <item m="1" x="967"/>
        <item m="1" x="3785"/>
        <item m="1" x="3403"/>
        <item m="1" x="2711"/>
        <item m="1" x="3098"/>
        <item m="1" x="2829"/>
        <item m="1" x="1178"/>
        <item m="1" x="2028"/>
        <item m="1" x="3577"/>
        <item m="1" x="3950"/>
        <item m="1" x="1185"/>
        <item m="1" x="2983"/>
        <item m="1" x="2242"/>
        <item m="1" x="2546"/>
        <item m="1" x="2297"/>
        <item m="1" x="1825"/>
        <item m="1" x="1518"/>
        <item m="1" x="2646"/>
        <item m="1" x="620"/>
        <item m="1" x="1288"/>
        <item m="1" x="1139"/>
        <item m="1" x="527"/>
        <item m="1" x="1930"/>
        <item m="1" x="1001"/>
        <item m="1" x="2163"/>
        <item m="1" x="1074"/>
        <item m="1" x="1128"/>
        <item m="1" x="2781"/>
        <item m="1" x="3407"/>
        <item m="1" x="2464"/>
        <item m="1" x="3774"/>
        <item m="1" x="692"/>
        <item m="1" x="3667"/>
        <item m="1" x="2481"/>
        <item m="1" x="2936"/>
        <item m="1" x="2108"/>
        <item m="1" x="3260"/>
        <item m="1" x="2604"/>
        <item m="1" x="1606"/>
        <item m="1" x="2389"/>
        <item m="1" x="2268"/>
        <item m="1" x="3992"/>
        <item m="1" x="617"/>
        <item m="1" x="3838"/>
        <item m="1" x="686"/>
        <item m="1" x="1547"/>
        <item m="1" x="4052"/>
        <item m="1" x="2469"/>
        <item m="1" x="737"/>
        <item m="1" x="1927"/>
        <item m="1" x="2192"/>
        <item m="1" x="574"/>
        <item m="1" x="613"/>
        <item m="1" x="2780"/>
        <item m="1" x="2183"/>
        <item m="1" x="3486"/>
        <item m="1" x="2244"/>
        <item m="1" x="1472"/>
        <item m="1" x="868"/>
        <item m="1" x="2189"/>
        <item m="1" x="2012"/>
        <item m="1" x="1748"/>
        <item m="1" x="1148"/>
        <item m="1" x="3958"/>
        <item m="1" x="2357"/>
        <item m="1" x="3299"/>
        <item m="1" x="2285"/>
        <item m="1" x="624"/>
        <item m="1" x="1711"/>
        <item m="1" x="3564"/>
        <item m="1" x="1456"/>
        <item m="1" x="3466"/>
        <item m="1" x="2758"/>
        <item m="1" x="2884"/>
        <item m="1" x="2150"/>
        <item m="1" x="3636"/>
        <item m="1" x="2873"/>
        <item m="1" x="2811"/>
        <item m="1" x="29"/>
        <item m="1" x="1354"/>
        <item m="1" x="977"/>
        <item m="1" x="4098"/>
        <item m="1" x="1619"/>
        <item m="1" x="416"/>
        <item m="1" x="200"/>
        <item m="1" x="2170"/>
        <item m="1" x="2835"/>
        <item m="1" x="530"/>
        <item m="1" x="2495"/>
        <item m="1" x="1978"/>
        <item m="1" x="252"/>
        <item m="1" x="385"/>
        <item m="1" x="2856"/>
        <item m="1" x="1573"/>
        <item m="1" x="2186"/>
        <item m="1" x="3430"/>
        <item m="1" x="2380"/>
        <item m="1" x="2923"/>
        <item m="1" x="1293"/>
        <item m="1" x="2719"/>
        <item m="1" x="361"/>
        <item m="1" x="1585"/>
        <item m="1" x="3966"/>
        <item m="1" x="378"/>
        <item m="1" x="1184"/>
        <item m="1" x="1956"/>
        <item m="1" x="4040"/>
        <item m="1" x="3924"/>
        <item m="1" x="697"/>
        <item m="1" x="939"/>
        <item m="1" x="1575"/>
        <item m="1" x="1138"/>
        <item m="1" x="1294"/>
        <item m="1" x="72"/>
        <item m="1" x="1829"/>
        <item m="1" x="2325"/>
        <item m="1" x="2320"/>
        <item m="1" x="2504"/>
        <item m="1" x="24"/>
        <item m="1" x="2964"/>
        <item m="1" x="1993"/>
        <item m="1" x="1898"/>
        <item m="1" x="3914"/>
        <item m="1" x="2846"/>
        <item m="1" x="221"/>
        <item m="1" x="3032"/>
        <item m="1" x="3713"/>
        <item m="1" x="468"/>
        <item m="1" x="1989"/>
        <item m="1" x="3655"/>
        <item m="1" x="1492"/>
        <item m="1" x="3362"/>
        <item m="1" x="1792"/>
        <item m="1" x="463"/>
        <item m="1" x="157"/>
        <item m="1" x="1947"/>
        <item m="1" x="2864"/>
        <item m="1" x="1809"/>
        <item m="1" x="1432"/>
        <item m="1" x="4018"/>
        <item m="1" x="2338"/>
        <item m="1" x="3107"/>
        <item m="1" x="3022"/>
        <item m="1" x="2660"/>
        <item m="1" x="2215"/>
        <item m="1" x="3959"/>
        <item m="1" x="4090"/>
        <item m="1" x="2019"/>
        <item m="1" x="2529"/>
        <item m="1" x="175"/>
        <item m="1" x="3332"/>
        <item m="1" x="931"/>
        <item m="1" x="3549"/>
        <item m="1" x="3308"/>
        <item m="1" x="250"/>
        <item m="1" x="805"/>
        <item m="1" x="1666"/>
        <item m="1" x="2614"/>
        <item m="1" x="2853"/>
        <item m="1" x="370"/>
        <item m="1" x="666"/>
        <item m="1" x="1731"/>
        <item m="1" x="1277"/>
        <item m="1" x="693"/>
        <item m="1" x="1656"/>
        <item m="1" x="2263"/>
        <item m="1" x="1126"/>
        <item m="1" x="2299"/>
        <item m="1" x="4117"/>
        <item m="1" x="3087"/>
        <item m="1" x="1906"/>
        <item m="1" x="4017"/>
        <item m="1" x="3181"/>
        <item m="1" x="889"/>
        <item m="1" x="1079"/>
        <item m="1" x="2132"/>
        <item m="1" x="3827"/>
        <item m="1" x="3121"/>
        <item m="1" x="4078"/>
        <item m="1" x="297"/>
        <item m="1" x="3396"/>
        <item m="1" x="1200"/>
        <item m="1" x="1042"/>
        <item m="1" x="3752"/>
        <item m="1" x="1115"/>
        <item m="1" x="3860"/>
        <item m="1" x="3727"/>
        <item m="1" x="334"/>
        <item m="1" x="2895"/>
        <item m="1" x="3205"/>
        <item m="1" x="3250"/>
        <item m="1" x="3005"/>
        <item m="1" x="3769"/>
        <item m="1" x="2526"/>
        <item m="1" x="2998"/>
        <item m="1" x="3691"/>
        <item m="1" x="4120"/>
        <item m="1" x="2908"/>
        <item m="1" x="2450"/>
        <item m="1" x="818"/>
        <item m="1" x="313"/>
        <item m="1" x="1418"/>
        <item m="1" x="3460"/>
        <item m="1" x="26"/>
        <item m="1" x="1578"/>
        <item m="1" x="2275"/>
        <item m="1" x="2283"/>
        <item m="1" x="959"/>
        <item m="1" x="3006"/>
        <item m="1" x="1826"/>
        <item m="1" x="2331"/>
        <item m="1" x="2785"/>
        <item m="1" x="3238"/>
        <item m="1" x="3408"/>
        <item m="1" x="2385"/>
        <item m="1" x="636"/>
        <item m="1" x="2204"/>
        <item m="1" x="41"/>
        <item m="1" x="3439"/>
        <item m="1" x="2147"/>
        <item m="1" x="819"/>
        <item m="1" x="3113"/>
        <item m="1" x="3228"/>
        <item m="1" x="932"/>
        <item m="1" x="1490"/>
        <item m="1" x="1648"/>
        <item m="1" x="1966"/>
        <item m="1" x="99"/>
        <item m="1" x="1096"/>
        <item m="1" x="3648"/>
        <item m="1" x="1647"/>
        <item m="1" x="1529"/>
        <item m="1" x="2388"/>
        <item m="1" x="1419"/>
        <item m="1" x="3165"/>
        <item m="1" x="4042"/>
        <item m="1" x="328"/>
        <item m="1" x="1266"/>
        <item m="1" x="2468"/>
        <item m="1" x="3066"/>
        <item m="1" x="4091"/>
        <item m="1" x="1034"/>
        <item m="1" x="501"/>
        <item m="1" x="2942"/>
        <item m="1" x="3846"/>
        <item m="1" x="711"/>
        <item m="1" x="186"/>
        <item m="1" x="452"/>
        <item m="1" x="742"/>
        <item m="1" x="1536"/>
        <item m="1" x="2787"/>
        <item m="1" x="1345"/>
        <item m="1" x="3168"/>
        <item m="1" x="1855"/>
        <item m="1" x="1255"/>
        <item m="1" x="536"/>
        <item m="1" x="714"/>
        <item m="1" x="3867"/>
        <item m="1" x="4055"/>
        <item m="1" x="2825"/>
        <item m="1" x="650"/>
        <item m="1" x="1087"/>
        <item m="1" x="3391"/>
        <item m="1" x="3130"/>
        <item m="1" x="2203"/>
        <item m="1" x="2866"/>
        <item m="1" x="1375"/>
        <item m="1" x="611"/>
        <item m="1" x="2608"/>
        <item m="1" x="2197"/>
        <item m="1" x="3194"/>
        <item m="1" x="3304"/>
        <item m="1" x="87"/>
        <item m="1" x="63"/>
        <item m="1" x="2294"/>
        <item m="1" x="2599"/>
        <item m="1" x="2133"/>
        <item m="1" x="2706"/>
        <item m="1" x="1883"/>
        <item m="1" x="2744"/>
        <item m="1" x="2342"/>
        <item m="1" x="2029"/>
        <item m="1" x="2587"/>
        <item m="1" x="549"/>
        <item m="1" x="1366"/>
        <item m="1" x="4093"/>
        <item m="1" x="592"/>
        <item m="1" x="3863"/>
        <item m="1" x="2839"/>
        <item m="1" x="2970"/>
        <item m="1" x="942"/>
        <item m="1" x="419"/>
        <item m="1" x="377"/>
        <item m="1" x="1194"/>
        <item m="1" x="2609"/>
        <item m="1" x="249"/>
        <item m="1" x="2499"/>
        <item m="1" x="1465"/>
        <item m="1" x="2365"/>
        <item m="1" x="2024"/>
        <item m="1" x="2794"/>
        <item m="1" x="128"/>
        <item m="1" x="1026"/>
        <item m="1" x="1833"/>
        <item m="1" x="2145"/>
        <item m="1" x="2207"/>
        <item m="1" x="3768"/>
        <item m="1" x="4099"/>
        <item m="1" x="2474"/>
        <item m="1" x="3455"/>
        <item m="1" x="1943"/>
        <item m="1" x="40"/>
        <item m="1" x="525"/>
        <item m="1" x="3832"/>
        <item m="1" x="3227"/>
        <item m="1" x="1695"/>
        <item m="1" x="938"/>
        <item m="1" x="719"/>
        <item m="1" x="1569"/>
        <item m="1" x="2988"/>
        <item m="1" x="2531"/>
        <item m="1" x="2662"/>
        <item m="1" x="2668"/>
        <item m="1" x="212"/>
        <item m="1" x="1278"/>
        <item m="1" x="436"/>
        <item m="1" x="2173"/>
        <item m="1" x="1561"/>
        <item m="1" x="1557"/>
        <item m="1" x="4095"/>
        <item m="1" x="2530"/>
        <item m="1" x="1963"/>
        <item m="1" x="1657"/>
        <item m="1" x="1732"/>
        <item m="1" x="3625"/>
        <item m="1" x="785"/>
        <item m="1" x="1603"/>
        <item m="1" x="1692"/>
        <item m="1" x="261"/>
        <item m="1" x="569"/>
        <item m="1" x="169"/>
        <item m="1" x="138"/>
        <item m="1" x="2981"/>
        <item m="1" x="2570"/>
        <item m="1" x="100"/>
        <item m="1" x="430"/>
        <item m="1" x="3286"/>
        <item m="1" x="2088"/>
        <item m="1" x="3259"/>
        <item m="1" x="1420"/>
        <item m="1" x="1341"/>
        <item m="1" x="806"/>
        <item m="1" x="3843"/>
        <item m="1" x="2080"/>
        <item m="1" x="1235"/>
        <item m="1" x="1539"/>
        <item m="1" x="3031"/>
        <item m="1" x="3248"/>
        <item m="1" x="923"/>
        <item m="1" x="778"/>
        <item m="1" x="2893"/>
        <item m="1" x="81"/>
        <item m="1" x="1907"/>
        <item m="1" x="774"/>
        <item m="1" x="3853"/>
        <item m="1" x="671"/>
        <item m="1" x="3352"/>
        <item m="1" x="3137"/>
        <item m="1" x="1329"/>
        <item m="1" x="1268"/>
        <item m="1" x="3220"/>
        <item m="1" x="1318"/>
        <item m="1" x="1604"/>
        <item m="1" x="3789"/>
        <item m="1" x="3119"/>
        <item m="1" x="422"/>
        <item m="1" x="4016"/>
        <item m="1" x="232"/>
        <item m="1" x="1409"/>
        <item m="1" x="1933"/>
        <item m="1" x="2164"/>
        <item m="1" x="591"/>
        <item m="1" x="2809"/>
        <item m="1" x="1116"/>
        <item m="1" x="3963"/>
        <item m="1" x="2363"/>
        <item m="1" x="1726"/>
        <item m="1" x="994"/>
        <item m="1" x="1099"/>
        <item m="1" x="749"/>
        <item m="1" x="705"/>
        <item m="1" x="3278"/>
        <item m="1" x="2034"/>
        <item m="1" x="3997"/>
        <item m="1" x="1068"/>
        <item m="1" x="1357"/>
        <item m="1" x="154"/>
        <item m="1" x="3635"/>
        <item m="1" x="2598"/>
        <item m="1" x="3346"/>
        <item m="1" x="2188"/>
        <item m="1" x="2455"/>
        <item m="1" x="2822"/>
        <item m="1" x="2696"/>
        <item m="1" x="2639"/>
        <item m="1" x="632"/>
        <item m="1" x="3422"/>
        <item m="1" x="808"/>
        <item m="1" x="2804"/>
        <item m="1" x="548"/>
        <item m="1" x="355"/>
        <item m="1" x="2782"/>
        <item m="1" x="4134"/>
        <item m="1" x="1597"/>
        <item m="1" x="2027"/>
        <item m="1" x="3082"/>
        <item m="1" x="2490"/>
        <item m="1" x="3848"/>
        <item m="1" x="3920"/>
        <item m="1" x="1163"/>
        <item m="1" x="3805"/>
        <item m="1" x="2992"/>
        <item m="1" x="892"/>
        <item m="1" x="1130"/>
        <item m="1" x="3274"/>
        <item m="1" x="1404"/>
        <item m="1" x="502"/>
        <item m="1" x="3601"/>
        <item m="1" x="3949"/>
        <item m="1" x="2245"/>
        <item m="1" x="3142"/>
        <item m="1" x="1011"/>
        <item m="1" x="780"/>
        <item m="1" x="3351"/>
        <item m="1" x="2482"/>
        <item m="1" x="1028"/>
        <item m="1" x="1844"/>
        <item m="1" x="1261"/>
        <item m="1" x="4022"/>
        <item m="1" x="2036"/>
        <item m="1" x="2135"/>
        <item m="1" x="241"/>
        <item m="1" x="2350"/>
        <item m="1" x="1690"/>
        <item m="1" x="3674"/>
        <item m="1" x="2674"/>
        <item m="1" x="743"/>
        <item m="1" x="2252"/>
        <item m="1" x="2677"/>
        <item m="1" x="2353"/>
        <item m="1" x="3386"/>
        <item m="1" x="1653"/>
        <item m="1" x="2555"/>
        <item m="1" x="1851"/>
        <item m="1" x="1103"/>
        <item m="1" x="3253"/>
        <item m="1" x="3385"/>
        <item m="1" x="4037"/>
        <item m="1" x="207"/>
        <item m="1" x="3672"/>
        <item m="1" x="109"/>
        <item m="1" x="1002"/>
        <item m="1" x="559"/>
        <item m="1" x="3182"/>
        <item m="1" x="2328"/>
        <item m="1" x="3321"/>
        <item m="1" x="1806"/>
        <item m="1" x="160"/>
        <item m="1" x="1902"/>
        <item m="1" x="1291"/>
        <item m="1" x="274"/>
        <item m="1" x="3821"/>
        <item m="1" x="3973"/>
        <item m="1" x="1996"/>
        <item m="1" x="3187"/>
        <item m="1" x="1959"/>
        <item m="1" x="16"/>
        <item m="1" x="2295"/>
        <item m="1" x="720"/>
        <item m="1" x="2743"/>
        <item m="1" x="393"/>
        <item m="1" x="262"/>
        <item m="1" x="3689"/>
        <item m="1" x="1373"/>
        <item m="1" x="921"/>
        <item m="1" x="1632"/>
        <item m="1" x="3302"/>
        <item m="1" x="3735"/>
        <item m="1" x="622"/>
        <item m="1" x="465"/>
        <item m="1" x="2148"/>
        <item m="1" x="4110"/>
        <item m="1" x="2390"/>
        <item m="1" x="496"/>
        <item m="1" x="3160"/>
        <item m="1" x="2861"/>
        <item m="1" x="649"/>
        <item m="1" x="573"/>
        <item m="1" x="505"/>
        <item m="1" x="1827"/>
        <item m="1" x="3001"/>
        <item m="1" x="3099"/>
        <item m="1" x="616"/>
        <item m="1" x="1000"/>
        <item m="1" x="2358"/>
        <item m="1" x="2891"/>
        <item m="1" x="38"/>
        <item m="1" x="338"/>
        <item m="1" x="2041"/>
        <item m="1" x="2471"/>
        <item m="1" x="3701"/>
        <item m="1" x="598"/>
        <item m="1" x="2928"/>
        <item m="1" x="2568"/>
        <item m="1" x="655"/>
        <item m="1" x="905"/>
        <item m="1" x="145"/>
        <item m="1" x="776"/>
        <item m="1" x="1204"/>
        <item m="1" x="2833"/>
        <item m="1" x="916"/>
        <item m="1" x="3354"/>
        <item m="1" x="60"/>
        <item m="1" x="3034"/>
        <item m="1" x="180"/>
        <item m="1" x="2731"/>
        <item m="1" x="2943"/>
        <item m="1" x="2575"/>
        <item m="1" x="190"/>
        <item m="1" x="751"/>
        <item m="1" x="2538"/>
        <item m="1" x="715"/>
        <item m="1" x="2976"/>
        <item m="1" x="287"/>
        <item m="1" x="3722"/>
        <item m="1" x="2373"/>
        <item m="1" x="301"/>
        <item m="1" x="2394"/>
        <item m="1" x="1884"/>
        <item m="1" x="2280"/>
        <item m="1" x="2235"/>
        <item m="1" x="2616"/>
        <item m="1" x="2595"/>
        <item m="1" x="376"/>
        <item m="1" x="2324"/>
        <item m="1" x="3326"/>
        <item m="1" x="331"/>
        <item m="1" x="233"/>
        <item m="1" x="2954"/>
        <item m="1" x="302"/>
        <item m="1" x="218"/>
        <item m="1" x="2462"/>
        <item m="1" x="856"/>
        <item m="1" x="140"/>
        <item m="1" x="3020"/>
        <item m="1" x="701"/>
        <item m="1" x="500"/>
        <item m="1" x="490"/>
        <item m="1" x="1491"/>
        <item m="1" x="1283"/>
        <item m="1" x="14"/>
        <item m="1" x="263"/>
        <item m="1" x="652"/>
        <item m="1" x="3657"/>
        <item m="1" x="3839"/>
        <item m="1" x="3899"/>
        <item m="1" x="524"/>
        <item m="1" x="275"/>
        <item m="1" x="3762"/>
        <item m="1" x="113"/>
        <item m="1" x="3715"/>
        <item m="1" x="1903"/>
        <item m="1" x="3719"/>
        <item m="1" x="837"/>
        <item m="1" x="2990"/>
        <item m="1" x="1458"/>
        <item m="1" x="202"/>
        <item m="1" x="1181"/>
        <item m="1" x="2335"/>
        <item m="1" x="871"/>
        <item m="1" x="2521"/>
        <item m="1" x="2090"/>
        <item m="1" x="520"/>
        <item m="1" x="2177"/>
        <item m="1" x="401"/>
        <item m="1" x="89"/>
        <item m="1" x="3236"/>
        <item m="1" x="2665"/>
        <item m="1" x="348"/>
        <item m="1" x="50"/>
        <item m="1" x="3296"/>
        <item m="1" x="2807"/>
        <item m="1" x="562"/>
        <item m="1" x="3519"/>
        <item m="1" x="3759"/>
        <item m="1" x="3523"/>
        <item m="1" x="1269"/>
        <item m="1" x="4056"/>
        <item m="1" x="1909"/>
        <item m="1" x="1556"/>
        <item m="1" x="1212"/>
        <item m="1" x="3687"/>
        <item m="1" x="1790"/>
        <item m="1" x="3883"/>
        <item m="1" x="3117"/>
        <item m="1" x="2272"/>
        <item m="1" x="2117"/>
        <item m="1" x="2248"/>
        <item m="1" x="918"/>
        <item m="1" x="777"/>
        <item m="1" x="3030"/>
        <item m="1" x="2649"/>
        <item m="1" x="364"/>
        <item m="1" x="1819"/>
        <item m="1" x="2417"/>
        <item m="1" x="269"/>
        <item m="1" x="2433"/>
        <item m="1" x="755"/>
        <item m="1" x="3128"/>
        <item m="1" x="3534"/>
        <item m="1" x="3733"/>
        <item m="1" x="2624"/>
        <item m="1" x="2000"/>
        <item m="1" x="424"/>
        <item m="1" x="1240"/>
        <item m="1" x="2849"/>
        <item m="1" x="3424"/>
        <item m="1" x="4122"/>
        <item m="1" x="2483"/>
        <item m="1" x="2579"/>
        <item m="1" x="1416"/>
        <item m="1" x="3725"/>
        <item m="1" x="2472"/>
        <item m="1" x="1094"/>
        <item m="1" x="833"/>
        <item m="1" x="1818"/>
        <item m="1" x="226"/>
        <item m="1" x="1005"/>
        <item m="1" x="3933"/>
        <item m="1" x="2732"/>
        <item m="1" x="443"/>
        <item m="1" x="4126"/>
        <item m="1" x="350"/>
        <item m="1" x="4023"/>
        <item m="1" x="3900"/>
        <item m="1" x="317"/>
        <item m="1" x="2312"/>
        <item m="1" x="2274"/>
        <item m="1" x="79"/>
        <item m="1" x="3206"/>
        <item m="1" x="1810"/>
        <item m="1" x="2621"/>
        <item m="1" x="823"/>
        <item m="1" x="2514"/>
        <item m="1" x="442"/>
        <item m="1" x="3434"/>
        <item m="1" x="2827"/>
        <item m="1" x="3050"/>
        <item m="1" x="2728"/>
        <item m="1" x="2605"/>
        <item m="1" x="2883"/>
        <item m="1" x="3358"/>
        <item m="1" x="3944"/>
        <item m="1" x="32"/>
        <item m="1" x="586"/>
        <item m="1" x="276"/>
        <item m="1" x="1551"/>
        <item m="1" x="2760"/>
        <item m="1" x="1275"/>
        <item m="1" x="3849"/>
        <item m="1" x="2307"/>
        <item m="1" x="2370"/>
        <item m="1" x="1183"/>
        <item m="1" x="3104"/>
        <item m="1" x="1444"/>
        <item m="1" x="3172"/>
        <item m="1" x="1051"/>
        <item m="1" x="2454"/>
        <item m="1" x="2260"/>
        <item m="1" x="1987"/>
        <item m="1" x="3054"/>
        <item m="1" x="957"/>
        <item m="1" x="740"/>
        <item m="1" x="3382"/>
        <item m="1" x="1634"/>
        <item m="1" x="2348"/>
        <item m="1" x="2127"/>
        <item m="1" x="3085"/>
        <item m="1" x="231"/>
        <item m="1" x="2449"/>
        <item m="1" x="2679"/>
        <item m="1" x="2814"/>
        <item m="1" x="4072"/>
        <item m="1" x="1346"/>
        <item m="1" x="3361"/>
        <item m="1" x="1499"/>
        <item m="1" x="850"/>
        <item m="1" x="404"/>
        <item m="1" x="3718"/>
        <item m="1" x="1423"/>
        <item m="1" x="1642"/>
        <item m="1" x="1970"/>
        <item m="1" x="3571"/>
        <item m="1" x="3507"/>
        <item m="1" x="3240"/>
        <item m="1" x="2016"/>
        <item m="1" x="2638"/>
        <item m="1" x="521"/>
        <item m="1" x="2477"/>
        <item m="1" x="2422"/>
        <item m="1" x="2181"/>
        <item m="1" x="1620"/>
        <item m="1" x="3494"/>
        <item m="1" x="439"/>
        <item m="1" x="3974"/>
        <item m="1" x="2702"/>
        <item m="1" x="3319"/>
        <item m="1" x="1595"/>
        <item m="1" x="3232"/>
        <item m="1" x="1323"/>
        <item m="1" x="1859"/>
        <item m="1" x="288"/>
        <item m="1" x="716"/>
        <item m="1" x="4011"/>
        <item m="1" x="4076"/>
        <item m="1" x="1314"/>
        <item m="1" x="4086"/>
        <item m="1" x="315"/>
        <item m="1" x="1247"/>
        <item m="1" x="1710"/>
        <item m="1" x="3810"/>
        <item m="1" x="656"/>
        <item m="1" x="1018"/>
        <item m="1" x="704"/>
        <item m="1" x="2194"/>
        <item m="1" x="1173"/>
        <item m="1" x="136"/>
        <item m="1" x="3644"/>
        <item m="1" x="2641"/>
        <item m="1" x="1599"/>
        <item m="1" x="1347"/>
        <item m="1" x="1289"/>
        <item m="1" x="66"/>
        <item m="1" x="2225"/>
        <item m="1" x="3398"/>
        <item m="1" x="3368"/>
        <item m="1" x="2583"/>
        <item m="1" x="1224"/>
        <item m="1" x="3888"/>
        <item m="1" x="3178"/>
        <item m="1" x="599"/>
        <item m="1" x="1665"/>
        <item m="1" x="1678"/>
        <item m="1" x="2057"/>
        <item m="1" x="3209"/>
        <item m="1" x="2631"/>
        <item m="1" x="1160"/>
        <item m="1" x="303"/>
        <item m="1" x="77"/>
        <item m="1" x="3754"/>
        <item m="1" x="958"/>
        <item m="1" x="1944"/>
        <item m="1" x="3363"/>
        <item m="1" x="2128"/>
        <item m="1" x="2007"/>
        <item m="1" x="2279"/>
        <item m="1" x="1064"/>
        <item m="1" x="948"/>
        <item m="1" x="417"/>
        <item m="1" x="3395"/>
        <item m="1" x="1410"/>
        <item m="1" x="3561"/>
        <item m="1" x="1389"/>
        <item m="1" x="3599"/>
        <item m="1" x="3918"/>
        <item m="1" x="2142"/>
        <item m="1" x="4063"/>
        <item m="1" x="1392"/>
        <item m="1" x="1896"/>
        <item m="1" x="3994"/>
        <item m="1" x="3802"/>
        <item m="1" x="3177"/>
        <item m="1" x="51"/>
        <item m="1" x="3773"/>
        <item m="1" x="529"/>
        <item m="1" x="3683"/>
        <item m="1" x="3938"/>
        <item m="1" x="801"/>
        <item m="1" x="2395"/>
        <item m="1" x="3730"/>
        <item m="1" x="1774"/>
        <item m="1" x="3229"/>
        <item m="1" x="561"/>
        <item m="1" x="3317"/>
        <item m="1" x="843"/>
        <item m="1" x="1968"/>
        <item m="1" x="1015"/>
        <item m="1" x="213"/>
        <item m="1" x="603"/>
        <item m="1" x="2087"/>
        <item m="1" x="388"/>
        <item m="1" x="2685"/>
        <item m="1" x="3235"/>
        <item m="1" x="606"/>
        <item m="1" x="579"/>
        <item m="1" x="2852"/>
        <item m="1" x="3670"/>
        <item m="1" x="3357"/>
        <item m="1" x="4010"/>
        <item m="1" x="3035"/>
        <item m="1" x="829"/>
        <item m="1" x="1720"/>
        <item m="1" x="22"/>
        <item m="1" x="2066"/>
        <item m="1" x="963"/>
        <item m="1" x="1923"/>
        <item m="1" x="298"/>
        <item m="1" x="2790"/>
        <item m="1" x="964"/>
        <item m="1" x="1699"/>
        <item m="1" x="1380"/>
        <item m="1" x="3568"/>
        <item m="1" x="3479"/>
        <item m="1" x="106"/>
        <item m="1" x="3738"/>
        <item m="1" x="1856"/>
        <item m="1" x="698"/>
        <item m="1" x="2381"/>
        <item m="1" x="623"/>
        <item m="1" x="2699"/>
        <item m="1" x="1301"/>
        <item m="1" x="3961"/>
        <item m="1" x="676"/>
        <item m="1" x="1093"/>
        <item m="1" x="3112"/>
        <item m="1" x="1413"/>
        <item m="1" x="1586"/>
        <item m="1" x="2003"/>
        <item m="1" x="772"/>
        <item m="1" x="3851"/>
        <item m="1" x="887"/>
        <item m="1" x="1360"/>
        <item m="1" x="1713"/>
        <item m="1" x="296"/>
        <item m="1" x="3611"/>
        <item m="1" x="3595"/>
        <item m="1" x="1272"/>
        <item m="1" x="1047"/>
        <item m="1" x="1476"/>
        <item m="1" x="445"/>
        <item m="1" x="3294"/>
        <item m="1" x="2191"/>
        <item m="1" x="2556"/>
        <item m="1" x="3998"/>
        <item m="1" x="471"/>
        <item m="1" x="687"/>
        <item m="1" x="2257"/>
        <item m="1" x="3136"/>
        <item m="1" x="3775"/>
        <item m="1" x="386"/>
        <item m="1" x="2773"/>
        <item m="1" x="1330"/>
        <item m="1" x="1782"/>
        <item m="1" x="2996"/>
        <item m="1" x="594"/>
        <item m="1" x="1494"/>
        <item m="1" x="1469"/>
        <item m="1" x="2594"/>
        <item m="1" x="1006"/>
        <item m="1" x="898"/>
        <item m="1" x="2547"/>
        <item m="1" x="2308"/>
        <item m="1" x="664"/>
        <item m="1" x="2253"/>
        <item m="1" x="1156"/>
        <item m="1" x="2885"/>
        <item m="1" x="1546"/>
        <item m="1" x="1438"/>
        <item m="1" x="4069"/>
        <item m="1" x="1452"/>
        <item m="1" x="356"/>
        <item m="1" x="824"/>
        <item m="1" x="913"/>
        <item m="1" x="839"/>
        <item m="1" x="961"/>
        <item m="1" x="1058"/>
        <item m="1" x="121"/>
        <item m="1" x="3728"/>
        <item m="1" x="2048"/>
        <item m="1" x="2560"/>
        <item m="1" x="3792"/>
        <item m="1" x="156"/>
        <item m="1" x="96"/>
        <item m="1" x="3271"/>
        <item m="1" x="3675"/>
        <item m="1" x="4080"/>
        <item m="1" x="3013"/>
        <item m="1" x="3406"/>
        <item m="1" x="2687"/>
        <item m="1" x="2754"/>
        <item m="1" x="2075"/>
        <item m="1" x="1367"/>
        <item m="1" x="120"/>
        <item m="1" x="3114"/>
        <item m="1" x="3325"/>
        <item m="1" x="3167"/>
        <item m="1" x="3934"/>
        <item m="1" x="953"/>
        <item m="1" x="4024"/>
        <item m="1" x="3668"/>
        <item m="1" x="1089"/>
        <item m="1" x="1633"/>
        <item m="1" x="3696"/>
        <item m="1" x="360"/>
        <item m="1" x="369"/>
        <item m="1" x="3046"/>
        <item m="1" x="735"/>
        <item m="1" x="3602"/>
        <item m="1" x="2118"/>
        <item m="1" x="3540"/>
        <item m="1" x="2281"/>
        <item m="1" x="3239"/>
        <item m="1" x="2171"/>
        <item m="1" x="1059"/>
        <item m="1" x="2228"/>
        <item m="1" x="255"/>
        <item m="1" x="357"/>
        <item m="1" x="2032"/>
        <item m="1" x="3917"/>
        <item m="1" x="902"/>
        <item m="1" x="3051"/>
        <item m="1" x="3951"/>
        <item m="1" x="1919"/>
        <item m="1" x="2625"/>
        <item m="1" x="971"/>
        <item m="1" x="3199"/>
        <item m="1" x="3028"/>
        <item m="1" x="4001"/>
        <item m="1" x="2586"/>
        <item m="1" x="3261"/>
        <item m="1" x="3287"/>
        <item m="1" x="2874"/>
        <item m="1" x="3446"/>
        <item m="1" x="2876"/>
        <item m="1" x="2890"/>
        <item m="1" x="3029"/>
        <item m="1" x="3097"/>
        <item m="1" x="1592"/>
        <item m="1" x="694"/>
        <item m="1" x="3204"/>
        <item m="1" x="1973"/>
        <item m="1" x="736"/>
        <item m="1" x="2618"/>
        <item m="1" x="197"/>
        <item m="1" x="3193"/>
        <item m="1" x="654"/>
        <item m="1" x="1644"/>
        <item m="1" x="1076"/>
        <item m="1" x="2134"/>
        <item m="1" x="794"/>
        <item m="1" x="767"/>
        <item m="1" x="1328"/>
        <item m="1" x="2053"/>
        <item m="1" x="2360"/>
        <item m="1" x="3618"/>
        <item m="1" x="593"/>
        <item m="1" x="45"/>
        <item m="1" x="1273"/>
        <item m="1" x="2111"/>
        <item m="1" x="1739"/>
        <item m="1" x="406"/>
        <item m="1" x="4033"/>
        <item m="1" x="2445"/>
        <item m="1" x="447"/>
        <item m="1" x="1108"/>
        <item m="1" x="1967"/>
        <item m="1" x="3877"/>
        <item m="1" x="324"/>
        <item m="1" x="3433"/>
        <item m="1" x="3556"/>
        <item m="1" x="1969"/>
        <item m="1" x="1352"/>
        <item m="1" x="2125"/>
        <item m="1" x="2879"/>
        <item m="1" x="137"/>
        <item m="1" x="1445"/>
        <item m="1" x="2139"/>
        <item m="1" x="2978"/>
        <item m="1" x="3161"/>
        <item m="1" x="1442"/>
        <item m="1" x="3367"/>
        <item m="1" x="1824"/>
        <item m="1" x="2985"/>
        <item m="1" x="1480"/>
        <item m="1" x="2416"/>
        <item m="1" x="2957"/>
        <item m="1" x="3744"/>
        <item m="1" x="3289"/>
        <item m="1" x="3443"/>
        <item m="1" x="4135"/>
        <item m="1" x="2040"/>
        <item m="1" x="4083"/>
        <item m="1" x="1077"/>
        <item m="1" x="679"/>
        <item m="1" x="2017"/>
        <item m="1" x="3242"/>
        <item m="1" x="2046"/>
        <item m="1" x="1461"/>
        <item m="1" x="1931"/>
        <item m="1" x="2830"/>
        <item m="1" x="427"/>
        <item m="1" x="922"/>
        <item m="1" x="1012"/>
        <item m="1" x="1517"/>
        <item m="1" x="582"/>
        <item m="1" x="2927"/>
        <item m="1" x="3750"/>
        <item m="1" x="208"/>
        <item m="1" x="695"/>
        <item m="1" x="3469"/>
        <item m="1" x="2354"/>
        <item m="1" x="2535"/>
        <item m="1" x="2408"/>
        <item m="1" x="408"/>
        <item m="1" x="1406"/>
        <item m="1" x="285"/>
        <item m="1" x="2288"/>
        <item m="1" x="3140"/>
        <item m="1" x="1524"/>
        <item m="1" x="4061"/>
        <item m="1" x="1090"/>
        <item m="1" x="2798"/>
        <item m="1" x="2187"/>
        <item m="1" x="1179"/>
        <item m="1" x="2021"/>
        <item m="1" x="4127"/>
        <item m="1" x="3590"/>
        <item m="1" x="2626"/>
        <item m="1" x="968"/>
        <item m="1" x="1319"/>
        <item m="1" x="2999"/>
        <item m="1" x="2457"/>
        <item m="1" x="475"/>
        <item m="1" x="1265"/>
        <item m="1" x="2520"/>
        <item m="1" x="677"/>
        <item m="1" x="3613"/>
        <item m="1" x="3605"/>
        <item m="1" x="3394"/>
        <item m="1" x="1037"/>
        <item m="1" x="1384"/>
        <item m="1" x="30"/>
        <item m="1" x="3870"/>
        <item m="1" x="474"/>
        <item m="1" x="472"/>
        <item m="1" x="926"/>
        <item m="1" x="1610"/>
        <item m="1" x="2576"/>
        <item m="1" x="4030"/>
        <item m="1" x="750"/>
        <item m="1" x="3742"/>
        <item m="1" x="762"/>
        <item m="1" x="2993"/>
        <item m="1" x="391"/>
        <item m="1" x="1027"/>
        <item m="1" x="1611"/>
        <item m="1" x="1621"/>
        <item m="1" x="3468"/>
        <item m="1" x="1324"/>
        <item m="1" x="2757"/>
        <item m="1" x="3939"/>
        <item m="1" x="3551"/>
        <item m="1" x="3620"/>
        <item m="1" x="2810"/>
        <item m="1" x="2420"/>
        <item m="1" x="1056"/>
        <item m="1" x="607"/>
        <item m="1" x="58"/>
        <item m="1" x="3825"/>
        <item m="1" x="33"/>
        <item m="1" x="3926"/>
        <item m="1" x="3381"/>
        <item m="1" x="3392"/>
        <item m="1" x="227"/>
        <item m="1" x="3323"/>
        <item m="1" x="3347"/>
        <item m="1" x="2219"/>
        <item m="1" x="149"/>
        <item m="1" x="483"/>
        <item m="1" x="1786"/>
        <item m="1" x="3586"/>
        <item m="1" x="680"/>
        <item m="1" x="3977"/>
        <item m="1" x="2438"/>
        <item m="1" x="936"/>
        <item m="1" x="1934"/>
        <item m="1" x="1436"/>
        <item m="1" x="3971"/>
        <item m="1" x="2201"/>
        <item m="1" x="2321"/>
        <item m="1" x="1166"/>
        <item m="1" x="788"/>
        <item m="1" x="139"/>
        <item m="1" x="3258"/>
        <item m="1" x="2216"/>
        <item m="1" x="15"/>
        <item m="1" x="3688"/>
        <item m="1" x="1971"/>
        <item m="1" x="4003"/>
        <item m="1" x="2243"/>
        <item m="1" x="2513"/>
        <item m="1" x="290"/>
        <item m="1" x="1958"/>
        <item m="1" x="3619"/>
        <item m="1" x="3223"/>
        <item m="1" x="984"/>
        <item m="1" x="2559"/>
        <item m="1" x="116"/>
        <item m="1" x="280"/>
        <item m="1" x="2093"/>
        <item m="1" x="2266"/>
        <item m="1" x="1100"/>
        <item m="1" x="2857"/>
        <item m="1" x="1821"/>
        <item m="1" x="1574"/>
        <item m="1" x="2411"/>
        <item m="1" x="3452"/>
        <item m="1" x="1321"/>
        <item m="1" x="2407"/>
        <item m="1" x="970"/>
        <item m="1" x="4094"/>
        <item m="1" x="3965"/>
        <item m="1" x="3365"/>
        <item m="1" x="3372"/>
        <item m="1" x="3350"/>
        <item m="1" x="75"/>
        <item m="1" x="2949"/>
        <item m="1" x="3330"/>
        <item m="1" x="2851"/>
        <item m="1" x="1791"/>
        <item m="1" x="517"/>
        <item m="1" x="341"/>
        <item m="1" x="340"/>
        <item m="1" x="3921"/>
        <item m="1" x="4014"/>
        <item m="1" x="3766"/>
        <item m="1" x="730"/>
        <item m="1" x="531"/>
        <item m="1" x="3010"/>
        <item m="1" x="3517"/>
        <item m="1" x="882"/>
        <item m="1" x="2723"/>
        <item m="1" x="2386"/>
        <item m="1" x="3337"/>
        <item m="1" x="3932"/>
        <item m="1" x="1537"/>
        <item m="1" x="2653"/>
        <item m="1" x="2198"/>
        <item m="1" x="1188"/>
        <item m="1" x="917"/>
        <item m="1" x="2168"/>
        <item m="1" x="352"/>
        <item m="1" x="3757"/>
        <item m="1" x="373"/>
        <item m="1" x="3241"/>
        <item m="1" x="2544"/>
        <item m="1" x="1206"/>
        <item m="1" x="912"/>
        <item m="1" x="2834"/>
        <item m="1" x="3529"/>
        <item m="1" x="1243"/>
        <item m="1" x="2523"/>
        <item m="1" x="2236"/>
        <item m="1" x="3060"/>
        <item m="1" x="1377"/>
        <item m="1" x="2119"/>
        <item m="1" x="3904"/>
        <item m="1" x="3878"/>
        <item m="1" x="2991"/>
        <item m="1" x="2014"/>
        <item m="1" x="1890"/>
        <item m="1" x="2167"/>
        <item m="1" x="477"/>
        <item m="1" x="2414"/>
        <item m="1" x="3952"/>
        <item m="1" x="2591"/>
        <item m="1" x="1061"/>
        <item m="1" x="3008"/>
        <item m="1" x="3606"/>
        <item m="1" x="3212"/>
        <item m="1" x="3018"/>
        <item m="1" x="3868"/>
        <item m="1" x="3461"/>
        <item m="1" x="3157"/>
        <item m="1" x="1704"/>
        <item m="1" x="35"/>
        <item m="1" x="3336"/>
        <item m="1" x="657"/>
        <item m="1" x="3224"/>
        <item m="1" x="3833"/>
        <item m="1" x="194"/>
        <item m="1" x="1697"/>
        <item m="1" x="3787"/>
        <item m="1" x="418"/>
        <item m="1" x="1538"/>
        <item m="1" x="1813"/>
        <item m="1" x="909"/>
        <item m="1" x="507"/>
        <item m="1" x="3313"/>
        <item m="1" x="1216"/>
        <item m="1" x="1893"/>
        <item m="1" x="2256"/>
        <item m="1" x="3596"/>
        <item m="1" x="3191"/>
        <item m="1" x="2795"/>
        <item m="1" x="2919"/>
        <item m="1" x="3531"/>
        <item m="1" x="3710"/>
        <item m="1" x="981"/>
        <item m="1" x="1019"/>
        <item m="1" x="933"/>
        <item m="1" x="2826"/>
        <item m="1" x="243"/>
        <item m="1" x="3865"/>
        <item m="1" x="1231"/>
        <item m="1" x="1918"/>
        <item m="1" x="2487"/>
        <item m="1" x="3815"/>
        <item m="1" x="3002"/>
        <item m="1" x="3972"/>
        <item m="1" x="2515"/>
        <item m="1" x="3409"/>
        <item m="1" x="3501"/>
        <item m="1" x="219"/>
        <item m="1" x="3753"/>
        <item m="1" x="880"/>
        <item m="1" x="2486"/>
        <item m="1" x="2344"/>
        <item m="1" x="1700"/>
        <item m="1" x="1691"/>
        <item m="1" x="867"/>
        <item m="1" x="2446"/>
        <item m="1" x="2100"/>
        <item m="1" x="2800"/>
        <item m="1" x="20"/>
        <item m="1" x="4046"/>
        <item m="1" x="1596"/>
        <item m="1" x="3093"/>
        <item m="1" x="575"/>
        <item m="1" x="3817"/>
        <item m="1" x="3225"/>
        <item m="1" x="3631"/>
        <item m="1" x="375"/>
        <item m="1" x="1343"/>
        <item m="1" x="1057"/>
        <item m="1" x="3345"/>
        <item m="1" x="3300"/>
        <item m="1" x="3442"/>
        <item m="1" x="1083"/>
        <item m="1" x="1640"/>
        <item m="1" x="3156"/>
        <item m="1" x="394"/>
        <item m="1" x="1567"/>
        <item m="1" x="453"/>
        <item m="1" x="2768"/>
        <item m="1" x="2934"/>
        <item m="1" x="217"/>
        <item m="1" x="267"/>
        <item m="1" x="2678"/>
        <item m="1" x="3185"/>
        <item m="1" x="512"/>
        <item m="1" x="3649"/>
        <item m="1" x="3171"/>
        <item m="1" x="3451"/>
        <item m="1" x="3804"/>
        <item m="1" x="1754"/>
        <item m="1" x="3476"/>
        <item m="1" x="1433"/>
        <item m="1" x="2375"/>
        <item m="1" x="3680"/>
        <item m="1" x="4051"/>
        <item m="1" x="1477"/>
        <item m="1" x="178"/>
        <item m="1" x="3078"/>
        <item m="1" x="784"/>
        <item m="1" x="645"/>
        <item m="1" x="3110"/>
        <item m="1" x="3464"/>
        <item m="1" x="3937"/>
        <item m="1" x="3465"/>
        <item m="1" x="93"/>
        <item m="1" x="1154"/>
        <item m="1" x="3210"/>
        <item m="1" x="522"/>
        <item m="1" x="1097"/>
        <item m="1" x="1276"/>
        <item m="1" x="3040"/>
        <item m="1" x="2820"/>
        <item m="1" x="1972"/>
        <item m="1" x="532"/>
        <item m="1" x="2439"/>
        <item m="1" x="2205"/>
        <item m="1" x="565"/>
        <item m="1" x="279"/>
        <item m="1" x="390"/>
        <item m="1" x="2179"/>
        <item m="1" x="2850"/>
        <item m="1" x="2802"/>
        <item m="1" x="1463"/>
        <item m="1" x="264"/>
        <item m="1" x="1763"/>
        <item m="1" x="1043"/>
        <item m="1" x="1325"/>
        <item m="1" x="835"/>
        <item m="1" x="1664"/>
        <item m="1" x="1811"/>
        <item m="1" x="637"/>
        <item m="1" x="2129"/>
        <item m="1" x="821"/>
        <item m="1" x="57"/>
        <item m="1" x="1379"/>
        <item m="1" x="2565"/>
        <item m="1" x="1336"/>
        <item m="1" x="3583"/>
        <item m="1" x="896"/>
        <item m="1" x="1430"/>
        <item m="1" x="3732"/>
        <item m="1" x="1207"/>
        <item m="1" x="1195"/>
        <item m="1" x="3109"/>
        <item m="1" x="1520"/>
        <item m="1" x="1864"/>
        <item m="1" x="3306"/>
        <item m="1" x="3895"/>
        <item m="1" x="396"/>
        <item m="1" x="1783"/>
        <item m="1" x="1383"/>
        <item m="1" x="3876"/>
        <item m="1" x="718"/>
        <item m="1" x="84"/>
        <item m="1" x="59"/>
        <item m="1" x="1608"/>
        <item m="1" x="1326"/>
        <item m="1" x="3389"/>
        <item m="1" x="454"/>
        <item m="1" x="3723"/>
        <item m="1" x="614"/>
        <item m="1" x="2432"/>
        <item m="1" x="3831"/>
        <item m="1" x="3913"/>
        <item m="1" x="621"/>
        <item m="1" x="374"/>
        <item m="1" x="2906"/>
        <item m="1" x="2714"/>
        <item m="1" x="2778"/>
        <item m="1" x="1400"/>
        <item m="1" x="1718"/>
        <item m="1" x="1593"/>
        <item m="1" x="3764"/>
        <item m="1" x="2161"/>
        <item m="1" x="3183"/>
        <item m="1" x="3539"/>
        <item m="1" x="2813"/>
        <item m="1" x="4064"/>
        <item m="1" x="3862"/>
        <item m="1" x="2650"/>
        <item m="1" x="773"/>
        <item m="1" x="1466"/>
        <item m="1" x="2292"/>
        <item m="1" x="1462"/>
        <item m="1" x="576"/>
        <item m="1" x="2508"/>
        <item m="1" x="903"/>
        <item m="1" x="2419"/>
        <item m="1" x="2221"/>
        <item m="1" x="1823"/>
        <item m="1" x="3714"/>
        <item m="1" x="4005"/>
        <item m="1" x="2750"/>
        <item m="1" x="2239"/>
        <item m="1" x="3059"/>
        <item m="1" x="3576"/>
        <item m="1" x="1252"/>
        <item m="1" x="2566"/>
        <item m="1" x="3796"/>
        <item m="1" x="1836"/>
        <item m="1" x="1302"/>
        <item m="1" x="1914"/>
        <item m="1" x="4038"/>
        <item m="1" x="3504"/>
        <item m="1" x="1659"/>
        <item m="1" x="2444"/>
        <item m="1" x="2740"/>
        <item m="1" x="2098"/>
        <item m="1" x="291"/>
        <item m="1" x="2982"/>
        <item m="1" x="3585"/>
        <item m="1" x="999"/>
        <item m="1" x="272"/>
        <item m="1" x="130"/>
        <item m="1" x="3546"/>
        <item m="1" x="2491"/>
        <item m="1" x="744"/>
        <item m="1" x="3307"/>
        <item m="1" x="184"/>
        <item m="1" x="2557"/>
        <item m="1" x="2690"/>
        <item m="1" x="2815"/>
        <item m="1" x="2158"/>
        <item m="1" x="779"/>
        <item m="1" x="1954"/>
        <item m="1" x="634"/>
        <item m="1" x="3416"/>
        <item m="1" x="195"/>
        <item m="1" x="1787"/>
        <item m="1" x="181"/>
        <item m="1" x="3004"/>
        <item m="1" x="2086"/>
        <item m="1" x="3956"/>
        <item m="1" x="1674"/>
        <item m="1" x="2070"/>
        <item m="1" x="1030"/>
        <item m="1" x="1673"/>
        <item m="1" x="3180"/>
        <item m="1" x="4133"/>
        <item m="1" x="781"/>
        <item m="1" x="3777"/>
        <item m="1" x="1142"/>
        <item m="1" x="3535"/>
        <item m="1" x="600"/>
        <item m="1" x="3477"/>
        <item m="1" x="556"/>
        <item m="1" x="1622"/>
        <item m="1" x="2581"/>
        <item m="1" x="3510"/>
        <item m="1" x="996"/>
        <item m="1" x="2516"/>
        <item m="1" x="165"/>
        <item m="1" x="362"/>
        <item m="1" x="2476"/>
        <item m="1" x="3120"/>
        <item m="1" x="1654"/>
        <item m="1" x="2406"/>
        <item m="1" x="577"/>
        <item m="1" x="196"/>
        <item m="1" x="869"/>
        <item m="1" x="1338"/>
        <item m="1" x="3056"/>
        <item m="1" x="3990"/>
        <item m="1" x="2107"/>
        <item m="1" x="4121"/>
        <item m="1" x="2092"/>
        <item m="1" x="2672"/>
        <item m="1" x="1502"/>
        <item m="1" x="802"/>
        <item m="1" x="2004"/>
        <item m="1" x="1095"/>
        <item m="1" x="2753"/>
        <item m="1" x="1378"/>
        <item m="1" x="980"/>
        <item m="1" x="3364"/>
        <item m="1" x="2539"/>
        <item m="1" x="3024"/>
        <item m="1" x="2676"/>
        <item m="1" x="870"/>
        <item m="1" x="2741"/>
        <item m="1" x="516"/>
        <item m="1" x="2084"/>
        <item m="1" x="983"/>
        <item m="1" x="3740"/>
        <item m="1" x="2404"/>
        <item m="1" x="2096"/>
        <item m="1" x="2382"/>
        <item m="1" x="3511"/>
        <item m="1" x="429"/>
        <item m="1" x="43"/>
        <item m="1" x="2428"/>
        <item m="1" x="2558"/>
        <item m="1" x="1308"/>
        <item m="1" x="1398"/>
        <item m="1" x="1628"/>
        <item m="1" x="2208"/>
        <item m="1" x="1816"/>
        <item m="1" x="2317"/>
        <item m="1" x="141"/>
        <item m="1" x="3592"/>
        <item m="1" x="185"/>
        <item m="1" x="2776"/>
        <item m="1" x="2401"/>
        <item m="1" x="237"/>
        <item m="1" x="3978"/>
        <item m="1" x="314"/>
        <item m="1" x="1722"/>
        <item m="1" x="4028"/>
        <item m="1" x="4059"/>
        <item m="1" x="122"/>
        <item m="1" x="3682"/>
        <item m="1" x="1171"/>
        <item m="1" x="238"/>
        <item m="1" x="710"/>
        <item m="1" x="3498"/>
        <item m="1" x="1211"/>
        <item m="1" x="2847"/>
        <item m="1" x="450"/>
        <item m="1" x="1155"/>
        <item m="1" x="283"/>
        <item m="1" x="1080"/>
        <item m="1" x="1649"/>
        <item m="1" x="2060"/>
        <item m="1" x="2916"/>
        <item m="1" x="506"/>
        <item m="1" x="2518"/>
        <item m="1" x="3071"/>
        <item m="1" x="1715"/>
        <item m="1" x="68"/>
        <item m="1" x="3788"/>
        <item m="1" x="1838"/>
        <item m="1" x="1913"/>
        <item m="1" x="2209"/>
        <item m="1" x="1023"/>
        <item m="1" x="2959"/>
        <item m="1" x="1485"/>
        <item m="1" x="1955"/>
        <item m="1" x="1828"/>
        <item m="1" x="1114"/>
        <item m="1" x="1515"/>
        <item m="1" x="1910"/>
        <item m="1" x="2651"/>
        <item m="1" x="1635"/>
        <item m="1" x="2680"/>
        <item m="1" x="3512"/>
        <item m="1" x="3266"/>
        <item m="1" x="2442"/>
        <item m="1" x="3573"/>
        <item m="1" x="790"/>
        <item m="1" x="3262"/>
        <item m="1" x="4060"/>
        <item m="1" x="4007"/>
        <item m="1" x="3388"/>
        <item m="1" x="1385"/>
        <item m="1" x="1935"/>
        <item m="1" x="1101"/>
        <item m="1" x="2453"/>
        <item m="1" x="410"/>
        <item m="1" x="635"/>
        <item m="1" x="117"/>
        <item m="1" x="167"/>
        <item m="1" x="3755"/>
        <item m="1" x="133"/>
        <item m="1" x="3847"/>
        <item m="1" x="132"/>
        <item m="1" x="4103"/>
        <item m="1" x="2426"/>
        <item m="1" x="1544"/>
        <item m="1" x="764"/>
        <item m="1" x="1680"/>
        <item m="1" x="3151"/>
        <item m="1" x="2030"/>
        <item m="1" x="2634"/>
        <item m="1" x="3425"/>
        <item m="1" x="1723"/>
        <item m="1" x="1641"/>
        <item m="1" x="2837"/>
        <item m="1" x="838"/>
        <item m="1" x="4084"/>
        <item m="1" x="1151"/>
        <item m="1" x="125"/>
        <item m="1" x="1612"/>
        <item m="1" x="1119"/>
        <item m="1" x="3159"/>
        <item m="1" x="480"/>
        <item m="1" x="595"/>
        <item m="1" x="3036"/>
        <item m="1" x="3946"/>
        <item m="1" x="126"/>
        <item m="1" x="3387"/>
        <item m="1" x="2082"/>
        <item m="1" x="2897"/>
        <item m="1" x="281"/>
        <item m="1" x="2005"/>
        <item m="1" x="306"/>
        <item m="1" x="1228"/>
        <item m="1" x="2831"/>
        <item m="1" x="498"/>
        <item m="1" x="1880"/>
        <item m="1" x="1860"/>
        <item m="1" x="2682"/>
        <item m="1" x="2286"/>
        <item m="1" x="1729"/>
        <item m="1" x="4058"/>
        <item m="1" x="1683"/>
        <item m="1" x="508"/>
        <item m="1" x="1232"/>
        <item m="1" x="3450"/>
        <item m="1" x="3282"/>
        <item m="1" x="1394"/>
        <item m="1" x="3007"/>
        <item m="1" x="2091"/>
        <item m="1" x="150"/>
        <item m="1" x="1525"/>
        <item m="1" x="1164"/>
        <item m="1" x="277"/>
        <item m="1" x="1842"/>
        <item m="1" x="1447"/>
        <item m="1" x="791"/>
        <item m="1" x="1299"/>
        <item m="1" x="1205"/>
        <item m="1" x="3438"/>
        <item m="1" x="2440"/>
        <item m="1" x="387"/>
        <item m="1" x="1752"/>
        <item m="1" x="1661"/>
        <item m="1" x="2489"/>
        <item m="1" x="557"/>
        <item m="1" x="2783"/>
        <item m="1" x="1767"/>
        <item m="1" x="1475"/>
        <item m="1" x="2106"/>
        <item m="1" x="2823"/>
        <item m="1" x="3578"/>
        <item m="1" x="1470"/>
        <item m="1" x="3401"/>
        <item m="1" x="3457"/>
        <item m="1" x="3776"/>
        <item m="1" x="2887"/>
        <item m="1" x="1807"/>
        <item m="1" x="3244"/>
        <item m="1" x="3565"/>
        <item m="1" x="4025"/>
        <item m="1" x="1062"/>
        <item m="1" x="3021"/>
        <item m="1" x="1600"/>
        <item m="1" x="1313"/>
        <item m="1" x="860"/>
        <item m="1" x="2989"/>
        <item m="1" x="3662"/>
        <item m="1" x="2681"/>
        <item m="1" x="179"/>
        <item m="1" x="969"/>
        <item m="1" x="1239"/>
        <item m="1" x="2892"/>
        <item m="1" x="727"/>
        <item m="1" x="1342"/>
        <item m="1" x="609"/>
        <item m="1" x="354"/>
        <item m="1" x="3982"/>
        <item m="1" x="248"/>
        <item m="1" x="2791"/>
        <item m="1" x="2159"/>
        <item m="1" x="3749"/>
        <item m="1" x="928"/>
        <item m="1" x="1615"/>
        <item m="1" x="4043"/>
        <item m="1" x="3016"/>
        <item m="1" x="2756"/>
        <item m="1" x="580"/>
        <item m="1" x="39"/>
        <item m="1" x="3478"/>
        <item m="1" x="1651"/>
        <item m="1" x="857"/>
        <item m="1" x="4087"/>
        <item m="1" x="1170"/>
        <item m="1" x="1280"/>
        <item m="1" x="2043"/>
        <item m="1" x="3724"/>
        <item m="1" x="3474"/>
        <item m="1" x="1262"/>
        <item m="1" x="1583"/>
        <item m="1" x="1140"/>
        <item m="1" x="90"/>
        <item m="1" x="3338"/>
        <item m="1" x="2611"/>
        <item m="1" x="3355"/>
        <item m="1" x="3650"/>
        <item m="1" x="1727"/>
        <item m="1" x="199"/>
        <item m="1" x="2409"/>
        <item m="1" x="1244"/>
        <item m="1" x="1746"/>
        <item m="1" x="2602"/>
        <item m="1" x="3254"/>
        <item m="1" x="1386"/>
        <item m="1" x="3639"/>
        <item m="1" x="2788"/>
        <item m="1" x="2298"/>
        <item m="1" x="3298"/>
        <item m="1" x="799"/>
        <item m="1" x="1145"/>
        <item m="1" x="309"/>
        <item m="1" x="3554"/>
        <item m="1" x="1796"/>
        <item m="1" x="2738"/>
        <item m="1" x="3058"/>
        <item m="1" x="2501"/>
        <item m="1" x="1562"/>
        <item m="1" x="1414"/>
        <item m="1" x="3155"/>
        <item m="1" x="1233"/>
        <item m="1" x="3089"/>
        <item m="1" x="2467"/>
        <item m="1" x="2374"/>
        <item m="1" x="2399"/>
        <item m="1" x="3301"/>
        <item m="1" x="3123"/>
        <item m="1" x="2055"/>
        <item m="1" x="866"/>
        <item m="1" x="1132"/>
        <item m="1" x="3234"/>
        <item m="1" x="343"/>
        <item m="1" x="146"/>
        <item m="1" x="815"/>
        <item m="1" x="4105"/>
        <item m="1" x="2094"/>
        <item m="1" x="3604"/>
        <item m="1" x="2527"/>
        <item m="1" x="3509"/>
        <item m="1" x="3288"/>
        <item m="1" x="1434"/>
        <item m="1" x="1066"/>
        <item m="1" x="2049"/>
        <item m="1" x="1629"/>
        <item m="1" x="1874"/>
        <item m="1" x="1082"/>
        <item m="1" x="3057"/>
        <item m="1" x="3073"/>
        <item m="1" x="2533"/>
        <item m="1" x="3886"/>
        <item m="1" x="2842"/>
        <item m="1" x="2561"/>
        <item m="1" x="1217"/>
        <item m="1" x="1381"/>
        <item m="1" x="2287"/>
        <item m="1" x="1581"/>
        <item m="1" x="2755"/>
        <item m="1" x="3627"/>
        <item m="1" x="3124"/>
        <item m="1" x="1527"/>
        <item m="1" x="542"/>
        <item m="1" x="88"/>
        <item m="1" x="3703"/>
        <item m="1" x="1304"/>
        <item m="1" x="1988"/>
        <item m="1" x="347"/>
        <item m="1" x="648"/>
        <item m="1" x="1488"/>
        <item m="1" x="2644"/>
        <item m="1" x="2437"/>
        <item m="1" x="2550"/>
        <item m="1" x="2277"/>
        <item m="1" x="759"/>
        <item m="1" x="1165"/>
        <item m="1" x="65"/>
        <item m="1" x="3203"/>
        <item m="1" x="765"/>
        <item m="1" x="1757"/>
        <item m="1" x="2282"/>
        <item m="1" x="2143"/>
        <item m="1" x="633"/>
        <item m="1" x="2777"/>
        <item m="1" x="663"/>
        <item m="1" x="2008"/>
        <item m="1" x="3947"/>
        <item m="1" x="3453"/>
        <item m="1" x="3279"/>
        <item m="1" x="1393"/>
        <item m="1" x="840"/>
        <item m="1" x="2059"/>
        <item m="1" x="2671"/>
        <item m="1" x="295"/>
        <item m="1" x="2300"/>
        <item m="1" x="1441"/>
        <item m="1" x="3760"/>
        <item m="1" x="602"/>
        <item m="1" x="587"/>
        <item m="1" x="3513"/>
        <item m="1" x="242"/>
        <item m="1" x="1053"/>
        <item m="1" x="1979"/>
        <item m="1" x="2701"/>
        <item m="1" x="2955"/>
        <item m="1" x="1781"/>
        <item m="1" x="92"/>
        <item m="1" x="3711"/>
        <item m="1" x="2156"/>
        <item m="1" x="987"/>
        <item m="1" x="1192"/>
        <item m="1" x="256"/>
        <item m="1" x="3812"/>
        <item m="1" x="3190"/>
        <item m="1" x="3778"/>
        <item m="1" x="215"/>
        <item m="1" x="1800"/>
        <item m="1" x="2403"/>
        <item m="1" x="1832"/>
        <item m="1" x="3844"/>
        <item m="1" x="2478"/>
        <item m="1" x="1348"/>
        <item m="1" x="2931"/>
        <item m="1" x="1371"/>
        <item m="1" x="3671"/>
        <item m="1" x="1387"/>
        <item m="1" x="3984"/>
        <item m="1" x="383"/>
        <item m="1" x="3426"/>
        <item m="1" x="875"/>
        <item m="1" x="1696"/>
        <item m="1" x="1295"/>
        <item m="1" x="672"/>
        <item m="1" x="1638"/>
        <item m="1" x="2746"/>
        <item m="1" x="1365"/>
        <item m="1" x="458"/>
        <item m="1" x="2973"/>
        <item m="1" x="1106"/>
        <item m="1" x="2151"/>
        <item m="1" x="2617"/>
        <item m="1" x="589"/>
        <item m="1" x="3975"/>
        <item m="1" x="1031"/>
        <item m="1" x="1709"/>
        <item m="1" x="4020"/>
        <item m="1" x="3879"/>
        <item m="1" x="204"/>
        <item m="1" x="1120"/>
        <item m="1" x="3526"/>
        <item m="1" x="2332"/>
        <item m="1" x="844"/>
        <item m="1" x="1742"/>
        <item m="1" x="2405"/>
        <item m="1" x="4130"/>
        <item m="1" x="3697"/>
        <item m="1" x="2101"/>
        <item m="1" x="3525"/>
        <item m="1" x="1554"/>
        <item m="1" x="1085"/>
        <item m="1" x="3041"/>
        <item m="1" x="2246"/>
        <item m="1" x="163"/>
        <item m="1" x="3484"/>
        <item m="1" x="2652"/>
        <item m="1" x="2144"/>
        <item m="1" x="966"/>
        <item m="1" x="3329"/>
        <item m="1" x="1279"/>
        <item m="1" x="2786"/>
        <item m="1" x="1571"/>
        <item m="1" x="3195"/>
        <item m="1" x="3721"/>
        <item m="1" x="4041"/>
        <item m="1" x="2311"/>
        <item m="1" x="962"/>
        <item m="1" x="192"/>
        <item m="1" x="2862"/>
        <item m="1" x="2855"/>
        <item m="1" x="1801"/>
        <item m="1" x="570"/>
        <item m="1" x="455"/>
        <item m="1" x="2447"/>
        <item m="1" x="571"/>
        <item m="1" x="1248"/>
        <item m="1" x="901"/>
        <item m="1" x="1508"/>
        <item m="1" x="3610"/>
        <item m="1" x="2585"/>
        <item m="1" x="1862"/>
        <item m="1" x="1038"/>
        <item m="1" x="3734"/>
        <item m="1" x="2975"/>
        <item m="1" x="960"/>
        <item m="1" x="3906"/>
        <item m="1" x="2346"/>
        <item m="1" x="2765"/>
        <item m="1" x="2868"/>
        <item m="1" x="3842"/>
        <item m="1" x="2341"/>
        <item m="1" x="3369"/>
        <item m="1" x="3374"/>
        <item m="1" x="188"/>
        <item m="1" x="3746"/>
        <item m="1" x="2412"/>
        <item m="1" x="3872"/>
        <item m="1" x="155"/>
        <item m="1" x="1249"/>
        <item m="1" x="2379"/>
        <item m="1" x="4137"/>
        <item m="1" x="978"/>
        <item m="1" x="2832"/>
        <item m="1" x="2707"/>
        <item m="1" x="3569"/>
        <item m="1" x="2926"/>
        <item m="1" x="1584"/>
        <item m="1" x="3487"/>
        <item m="1" x="2774"/>
        <item m="1" x="182"/>
        <item m="1" x="1071"/>
        <item m="1" x="1189"/>
        <item m="1" x="3118"/>
        <item m="1" x="3383"/>
        <item m="1" x="3106"/>
        <item m="1" x="1175"/>
        <item m="1" x="1773"/>
        <item m="1" x="2339"/>
        <item m="1" x="3560"/>
        <item m="1" x="2898"/>
        <item m="1" x="2858"/>
        <item m="1" x="2026"/>
        <item m="1" x="2836"/>
        <item m="1" x="2752"/>
        <item m="1" x="3629"/>
        <item m="1" x="770"/>
        <item m="1" x="318"/>
        <item m="1" x="3916"/>
        <item m="1" x="3677"/>
        <item m="1" x="2276"/>
        <item m="1" x="1464"/>
        <item m="1" x="2517"/>
        <item m="1" x="739"/>
        <item m="1" x="3798"/>
        <item m="1" x="2097"/>
        <item m="1" x="2109"/>
        <item m="1" x="205"/>
        <item m="1" x="3781"/>
        <item m="1" x="462"/>
        <item m="1" x="459"/>
        <item m="1" x="1616"/>
        <item m="1" x="2451"/>
        <item m="1" x="1484"/>
        <item m="1" x="1960"/>
        <item m="1" x="2326"/>
        <item m="1" x="1730"/>
        <item m="1" x="2710"/>
        <item m="1" x="305"/>
        <item m="1" x="3555"/>
        <item m="1" x="3147"/>
        <item m="1" x="1980"/>
        <item m="1" x="1092"/>
        <item m="1" x="1892"/>
        <item m="1" x="800"/>
        <item m="1" x="2901"/>
        <item m="1" x="929"/>
        <item m="1" x="3169"/>
        <item m="1" x="568"/>
        <item m="1" x="2443"/>
        <item m="1" x="795"/>
        <item m="1" x="3834"/>
        <item m="1" x="1063"/>
        <item m="1" x="1513"/>
        <item m="1" x="728"/>
        <item m="1" x="2767"/>
        <item m="1" x="852"/>
        <item m="1" x="384"/>
        <item m="1" x="3132"/>
        <item m="1" x="3441"/>
        <item m="1" x="1708"/>
        <item m="1" x="1840"/>
        <item m="1" x="1766"/>
        <item m="1" x="1741"/>
        <item m="1" x="891"/>
        <item m="1" x="3146"/>
        <item m="1" x="491"/>
        <item m="1" x="518"/>
        <item m="1" x="1861"/>
        <item m="1" x="1186"/>
        <item m="1" x="3983"/>
        <item m="1" x="1218"/>
        <item m="1" x="1847"/>
        <item m="1" x="3272"/>
        <item m="1" x="1070"/>
        <item m="1" x="1135"/>
        <item m="1" x="989"/>
        <item m="1" x="4136"/>
        <item m="1" x="2054"/>
        <item m="1" x="2031"/>
        <item m="1" x="426"/>
        <item m="1" x="2240"/>
        <item m="1" x="836"/>
        <item m="1" x="1535"/>
        <item m="1" x="485"/>
        <item m="1" x="535"/>
        <item m="1" x="476"/>
        <item m="1" x="1459"/>
        <item m="1" x="2578"/>
        <item m="1" x="707"/>
        <item m="1" x="1075"/>
        <item m="1" x="1399"/>
        <item m="1" x="289"/>
        <item m="1" x="2708"/>
        <item m="1" x="2551"/>
        <item m="1" x="3447"/>
        <item m="1" x="78"/>
        <item m="1" x="2525"/>
        <item m="1" x="3520"/>
        <item m="1" x="198"/>
        <item m="1" x="1882"/>
        <item m="1" x="3969"/>
        <item m="1" x="3448"/>
        <item m="1" x="2511"/>
        <item m="1" x="2607"/>
        <item m="1" x="2047"/>
        <item m="1" x="1990"/>
        <item m="1" x="3293"/>
        <item m="1" x="807"/>
        <item m="1" x="2102"/>
        <item m="1" x="1743"/>
        <item m="1" x="1707"/>
        <item m="1" x="2359"/>
        <item m="1" x="3269"/>
        <item m="1" x="2673"/>
        <item m="1" x="446"/>
        <item m="1" x="3980"/>
        <item m="1" x="3314"/>
        <item m="1" x="3783"/>
        <item m="1" x="98"/>
        <item m="1" x="1605"/>
        <item m="1" x="682"/>
        <item m="1" x="1591"/>
        <item m="1" x="1344"/>
        <item m="1" x="3600"/>
        <item m="1" x="827"/>
        <item m="1" x="2545"/>
        <item m="1" x="1049"/>
        <item m="1" x="2632"/>
        <item m="1" x="2636"/>
        <item m="1" x="1504"/>
        <item m="1" x="1109"/>
        <item m="1" x="2103"/>
        <item m="1" x="3799"/>
        <item m="1" x="282"/>
        <item m="1" x="1110"/>
        <item m="1" x="3105"/>
        <item m="1" x="1157"/>
        <item m="1" x="1479"/>
        <item m="1" x="2915"/>
        <item m="1" x="1957"/>
        <item m="1" x="1719"/>
        <item m="1" x="1098"/>
        <item m="1" x="877"/>
        <item m="1" x="3344"/>
        <item m="1" x="543"/>
        <item m="1" x="3905"/>
        <item m="1" x="786"/>
        <item m="1" x="2817"/>
        <item m="1" x="1193"/>
        <item m="1" x="127"/>
        <item m="1" x="1650"/>
        <item m="1" x="3249"/>
        <item m="1" x="211"/>
        <item m="1" x="2278"/>
        <item m="1" x="2886"/>
        <item m="1" x="1765"/>
        <item m="1" x="1857"/>
        <item m="1" x="4039"/>
        <item m="1" x="1912"/>
        <item m="1" x="54"/>
        <item m="1" x="2140"/>
        <item m="1" x="925"/>
        <item m="1" x="3995"/>
        <item m="1" x="4008"/>
        <item m="1" x="1834"/>
        <item m="1" x="3808"/>
        <item m="1" x="940"/>
        <item m="1" x="3726"/>
        <item m="1" x="1817"/>
        <item m="1" x="610"/>
        <item m="1" x="2436"/>
        <item m="1" x="717"/>
        <item m="1" x="3716"/>
        <item m="1" x="3420"/>
        <item m="1" x="1214"/>
        <item m="1" x="2692"/>
        <item m="1" x="210"/>
        <item m="1" x="3094"/>
        <item m="1" x="1803"/>
        <item m="1" x="153"/>
        <item m="1" x="189"/>
        <item m="1" x="2347"/>
        <item m="1" x="1292"/>
        <item m="1" x="2913"/>
        <item m="1" x="2456"/>
        <item m="1" x="1530"/>
        <item m="1" x="1364"/>
        <item m="1" x="3632"/>
        <item m="1" x="55"/>
        <item m="1" x="2593"/>
        <item m="1" x="3712"/>
        <item m="1" x="927"/>
        <item m="1" x="2316"/>
        <item m="1" x="152"/>
        <item m="1" x="254"/>
        <item m="1" x="2018"/>
        <item m="1" x="3404"/>
        <item m="1" x="2877"/>
        <item m="1" x="2693"/>
        <item m="1" x="541"/>
        <item m="1" x="3252"/>
        <item m="1" x="729"/>
        <item m="1" x="3818"/>
        <item m="1" x="1388"/>
        <item m="1" x="747"/>
        <item m="1" x="544"/>
        <item m="1" x="3927"/>
        <item m="1" x="872"/>
        <item m="1" x="3320"/>
        <item m="1" x="366"/>
        <item m="1" x="810"/>
        <item m="1" x="947"/>
        <item m="1" x="2950"/>
        <item m="1" x="2035"/>
        <item m="1" x="2878"/>
        <item m="1" x="2596"/>
        <item m="1" x="758"/>
        <item m="1" x="2114"/>
        <item m="1" x="653"/>
        <item m="1" x="3964"/>
        <item m="1" x="526"/>
        <item m="1" x="400"/>
        <item m="1" x="691"/>
        <item m="1" x="395"/>
        <item m="1" x="830"/>
        <item m="1" x="725"/>
        <item m="1" x="1131"/>
        <item m="1" x="3257"/>
        <item m="1" x="1995"/>
        <item m="1" x="3709"/>
        <item m="1" x="1658"/>
        <item m="1" x="3857"/>
        <item m="1" x="2606"/>
        <item m="1" x="537"/>
        <item m="1" x="757"/>
        <item m="1" x="3480"/>
        <item m="1" x="3640"/>
        <item m="1" x="597"/>
        <item m="1" x="1736"/>
        <item m="1" x="1660"/>
        <item m="1" x="1226"/>
        <item m="1" x="1219"/>
        <item m="1" x="265"/>
        <item m="1" x="1358"/>
        <item m="1" x="1756"/>
        <item m="1" x="2612"/>
        <item m="1" x="2734"/>
        <item m="1" x="3743"/>
        <item m="1" x="3356"/>
        <item m="1" x="2816"/>
        <item m="1" x="995"/>
        <item m="1" x="499"/>
        <item m="1" x="351"/>
        <item m="1" x="2724"/>
        <item m="1" x="4123"/>
        <item m="1" x="2153"/>
        <item m="1" x="245"/>
        <item m="1" x="56"/>
        <item m="1" x="253"/>
        <item m="1" x="3765"/>
        <item m="1" x="1703"/>
        <item m="1" x="365"/>
        <item m="1" x="2589"/>
        <item m="1" x="3133"/>
        <item m="1" x="2269"/>
        <item m="1" x="2020"/>
        <item m="1" x="1327"/>
        <item m="1" x="25"/>
        <item m="1" x="1865"/>
        <item m="1" x="2543"/>
        <item m="1" x="673"/>
        <item m="1" x="2267"/>
        <item m="1" x="604"/>
        <item m="1" x="3377"/>
        <item m="1" x="2920"/>
        <item m="1" x="865"/>
        <item m="1" x="2571"/>
        <item m="1" x="1662"/>
        <item m="1" x="874"/>
        <item m="1" x="1227"/>
        <item m="1" x="2789"/>
        <item m="1" x="3823"/>
        <item m="1" x="2622"/>
        <item m="1" x="1671"/>
        <item m="1" x="407"/>
        <item m="1" x="2461"/>
        <item m="1" x="411"/>
        <item m="1" x="294"/>
        <item m="1" x="2574"/>
        <item m="1" x="897"/>
        <item m="1" x="172"/>
        <item m="1" x="3458"/>
        <item m="1" x="998"/>
        <item m="1" x="1876"/>
        <item m="1" x="1837"/>
        <item m="1" x="4002"/>
        <item m="1" x="1010"/>
        <item m="1" x="1315"/>
        <item m="1" x="528"/>
        <item m="1" x="1008"/>
        <item m="1" x="3866"/>
        <item m="1" x="3492"/>
        <item m="1" x="2314"/>
        <item m="1" x="3162"/>
        <item m="1" x="432"/>
        <item m="1" x="2072"/>
        <item m="1" x="1887"/>
        <item m="1" x="1623"/>
        <item m="1" x="3092"/>
        <item m="1" x="1749"/>
        <item m="1" x="3506"/>
        <item m="1" x="3986"/>
        <item m="1" x="2056"/>
        <item m="1" x="3436"/>
        <item m="1" x="3660"/>
        <item m="1" x="3500"/>
        <item m="1" x="268"/>
        <item m="1" x="3496"/>
        <item m="1" x="1895"/>
        <item m="1" x="1705"/>
        <item m="1" x="3702"/>
        <item m="1" x="3449"/>
        <item m="1" x="3125"/>
        <item m="1" x="1514"/>
        <item m="1" x="3196"/>
        <item m="1" x="792"/>
        <item m="1" x="2079"/>
        <item m="1" x="894"/>
        <item m="1" x="1745"/>
        <item m="1" x="3911"/>
        <item m="1" x="662"/>
        <item m="1" x="3653"/>
        <item m="1" x="3164"/>
        <item m="1" x="2306"/>
        <item m="1" x="216"/>
        <item m="1" x="1361"/>
        <item m="1" x="2345"/>
        <item m="1" x="473"/>
        <item m="1" x="4107"/>
        <item m="1" x="1052"/>
        <item m="1" x="1369"/>
        <item m="1" x="80"/>
        <item m="1" x="3471"/>
        <item m="1" x="2627"/>
        <item m="1" x="1975"/>
        <item m="1" x="3928"/>
        <item m="1" x="2255"/>
        <item m="1" x="3552"/>
        <item m="1" x="3645"/>
        <item m="1" x="1804"/>
        <item m="1" x="1830"/>
        <item m="1" x="3819"/>
        <item m="1" x="2195"/>
        <item m="1" x="3333"/>
        <item m="1" x="114"/>
        <item m="1" x="1072"/>
        <item m="1" x="1050"/>
        <item m="1" x="911"/>
        <item m="1" x="797"/>
        <item m="1" x="3522"/>
        <item m="1" x="3841"/>
        <item m="1" x="2333"/>
        <item m="1" x="3435"/>
        <item m="1" x="1496"/>
        <item m="1" x="2397"/>
        <item m="1" x="1481"/>
        <item m="1" x="2703"/>
        <item m="1" x="220"/>
        <item m="1" x="2736"/>
        <item m="1" x="1869"/>
        <item m="1" x="234"/>
        <item m="1" x="914"/>
        <item m="1" x="2006"/>
        <item m="1" x="3669"/>
        <item m="1" x="159"/>
        <item m="1" x="1297"/>
        <item m="1" x="389"/>
        <item m="1" x="3108"/>
        <item m="1" x="3216"/>
        <item m="1" x="367"/>
        <item m="1" x="3603"/>
        <item m="1" x="885"/>
        <item m="1" x="2683"/>
        <item m="1" x="1945"/>
        <item m="1" x="828"/>
        <item m="1" x="1435"/>
        <item m="1" x="3456"/>
        <item m="1" x="1545"/>
        <item m="1" x="748"/>
        <item m="1" x="4068"/>
        <item m="1" x="3145"/>
        <item m="1" x="906"/>
        <item m="1" x="3129"/>
        <item m="1" x="1033"/>
        <item m="1" x="1489"/>
        <item m="1" x="2552"/>
        <item m="1" x="847"/>
        <item m="1" x="1223"/>
        <item m="1" x="2689"/>
        <item m="1" x="1362"/>
        <item m="1" x="1992"/>
        <item m="1" x="1793"/>
        <item m="1" x="554"/>
        <item m="1" x="23"/>
        <item m="1" x="1799"/>
        <item m="1" x="511"/>
        <item m="1" x="3828"/>
        <item m="1" x="3400"/>
        <item m="1" x="3756"/>
        <item m="1" x="3127"/>
        <item m="1" x="642"/>
        <item m="1" x="2779"/>
        <item m="1" x="2089"/>
        <item m="1" x="2628"/>
        <item m="1" x="702"/>
        <item m="1" x="3824"/>
        <item m="1" x="1526"/>
        <item m="1" x="560"/>
        <item m="1" x="766"/>
        <item m="1" x="1734"/>
        <item m="1" x="2500"/>
        <item m="1" x="13"/>
        <item m="1" x="787"/>
        <item m="1" x="206"/>
        <item m="1" x="3647"/>
        <item m="1" x="353"/>
        <item m="1" x="3327"/>
        <item m="1" x="2958"/>
        <item m="1" x="3741"/>
        <item m="1" x="3621"/>
        <item m="1" x="464"/>
        <item m="1" x="2064"/>
        <item m="1" x="538"/>
        <item m="1" x="2656"/>
        <item m="1" x="73"/>
        <item m="1" x="782"/>
        <item m="1" x="2748"/>
        <item m="1" x="2865"/>
        <item m="1" x="3979"/>
        <item m="1" x="3779"/>
        <item m="1" x="2251"/>
        <item m="1" x="97"/>
        <item m="1" x="1168"/>
        <item m="1" x="4097"/>
        <item m="1" x="235"/>
        <item m="1" x="3264"/>
        <item m="1" x="825"/>
        <item m="1" x="176"/>
        <item m="1" x="1274"/>
        <item m="1" x="158"/>
        <item m="1" x="726"/>
        <item m="1" x="734"/>
        <item m="1" x="2452"/>
        <item m="1" x="2261"/>
        <item m="1" x="2010"/>
        <item m="1" x="3567"/>
        <item m="1" x="1998"/>
        <item m="1" x="1102"/>
        <item m="1" x="2534"/>
        <item m="1" x="1808"/>
        <item m="1" x="1858"/>
        <item m="1" x="2165"/>
        <item m="1" x="2688"/>
        <item m="1" x="4057"/>
        <item m="1" x="4101"/>
        <item m="1" x="2939"/>
        <item m="1" x="2364"/>
        <item m="1" x="2519"/>
        <item m="1" x="612"/>
        <item m="1" x="832"/>
        <item m="1" x="1772"/>
        <item m="1" x="2845"/>
        <item m="1" x="3472"/>
        <item m="1" x="2654"/>
        <item m="1" x="1564"/>
        <item m="1" x="1886"/>
        <item m="1" x="2663"/>
        <item m="1" x="2259"/>
        <item m="1" x="3418"/>
        <item m="1" x="3233"/>
        <item m="1" x="3111"/>
        <item m="1" x="326"/>
        <item m="1" x="1820"/>
        <item m="1" x="329"/>
        <item m="1" x="3284"/>
        <item m="1" x="2658"/>
        <item m="1" x="2463"/>
        <item m="1" x="3378"/>
        <item m="1" x="1639"/>
        <item m="1" x="398"/>
        <item m="1" x="1443"/>
        <item m="1" x="61"/>
        <item m="1" x="2540"/>
        <item m="1" x="1778"/>
        <item m="1" x="873"/>
        <item m="1" x="2971"/>
        <item m="1" x="173"/>
        <item m="1" x="2840"/>
        <item m="1" x="3791"/>
        <item m="1" x="1144"/>
        <item m="1" x="3231"/>
        <item m="1" x="2369"/>
        <item m="1" x="1112"/>
        <item m="1" x="1016"/>
        <item m="1" x="3557"/>
        <item m="1" x="1446"/>
        <item m="1" x="423"/>
        <item m="1" x="1728"/>
        <item m="1" x="2162"/>
        <item m="1" x="681"/>
        <item m="1" x="1949"/>
        <item m="1" x="2907"/>
        <item m="1" x="1677"/>
        <item m="1" x="2947"/>
        <item m="1" x="1775"/>
        <item m="1" x="1681"/>
        <item m="1" x="1866"/>
        <item m="1" x="2502"/>
        <item m="1" x="3845"/>
        <item m="1" x="2940"/>
        <item m="1" x="1877"/>
        <item m="1" x="2818"/>
        <item m="1" x="239"/>
        <item m="1" x="2448"/>
        <item m="1" x="3871"/>
        <item m="1" x="1162"/>
        <item m="1" x="3884"/>
        <item m="1" x="228"/>
        <item m="1" x="3017"/>
        <item m="1" x="4113"/>
        <item m="1" x="2803"/>
        <item m="1" x="3497"/>
        <item m="1" x="1795"/>
        <item m="1" x="304"/>
        <item m="1" x="1133"/>
        <item m="1" x="859"/>
        <item m="1" x="2210"/>
        <item m="1" x="3309"/>
        <item m="1" x="2995"/>
        <item m="1" x="44"/>
        <item m="1" x="3616"/>
        <item m="1" x="3343"/>
        <item m="1" x="974"/>
        <item m="1" x="4006"/>
        <item m="1" x="2061"/>
        <item m="1" x="2797"/>
        <item m="1" x="105"/>
        <item m="1" x="1407"/>
        <item m="1" x="4035"/>
        <item m="1" x="223"/>
        <item m="1" x="1982"/>
        <item m="1" x="4049"/>
        <item m="1" x="2881"/>
        <item m="1" x="1784"/>
        <item m="1" x="1964"/>
        <item m="1" x="1601"/>
        <item m="1" x="2182"/>
        <item m="1" x="3665"/>
        <item m="1" x="3676"/>
        <item m="1" x="3311"/>
        <item m="1" x="2506"/>
        <item m="1" x="2935"/>
        <item m="1" x="822"/>
        <item m="1" x="3431"/>
        <item m="1" x="2423"/>
        <item m="1" x="2141"/>
        <item m="1" x="660"/>
        <item m="1" x="311"/>
        <item m="1" x="3909"/>
        <item m="1" x="2480"/>
        <item m="1" x="3103"/>
        <item m="1" x="435"/>
        <item m="1" x="585"/>
        <item m="1" x="3948"/>
        <item m="1" x="3628"/>
        <item m="1" x="1086"/>
        <item m="1" x="3218"/>
        <item m="1" x="492"/>
        <item m="1" x="937"/>
        <item m="1" x="3852"/>
        <item m="1" x="2894"/>
        <item m="1" x="466"/>
        <item m="1" x="4077"/>
        <item m="1" x="3170"/>
        <item m="1" x="2015"/>
        <item m="1" x="1158"/>
        <item m="1" x="2528"/>
        <item m="1" x="323"/>
        <item m="1" x="2011"/>
        <item m="1" x="2645"/>
        <item m="1" x="3061"/>
        <item m="1" x="2484"/>
        <item m="1" x="1448"/>
        <item m="1" x="1878"/>
        <item m="1" x="4031"/>
        <item m="1" x="3038"/>
        <item m="1" x="2376"/>
        <item m="1" x="3267"/>
        <item m="1" x="845"/>
        <item m="1" x="2953"/>
        <item m="1" x="3612"/>
        <item m="1" x="1256"/>
        <item m="1" x="4096"/>
        <item m="1" x="1032"/>
        <item m="1" x="3265"/>
        <item m="1" x="2838"/>
        <item m="1" x="1602"/>
        <item m="1" x="3731"/>
        <item m="1" x="2536"/>
        <item m="1" x="437"/>
        <item m="1" x="2793"/>
        <item m="1" x="3390"/>
        <item m="1" x="842"/>
        <item m="1" x="3297"/>
        <item m="1" x="91"/>
        <item m="1" x="1841"/>
        <item m="1" x="1169"/>
        <item m="1" x="209"/>
        <item m="1" x="19"/>
        <item m="1" x="1768"/>
        <item m="1" x="2888"/>
        <item m="1" x="1670"/>
        <item m="1" x="2623"/>
        <item m="1" x="572"/>
        <item m="1" x="3893"/>
        <item m="1" x="1976"/>
        <item m="1" x="3547"/>
        <item m="1" x="3360"/>
        <item m="1" x="851"/>
        <item m="1" x="3251"/>
        <item m="1" x="2761"/>
        <item m="1" x="1161"/>
        <item m="1" x="1941"/>
        <item m="1" x="985"/>
        <item m="1" x="3901"/>
        <item m="1" x="753"/>
        <item m="1" x="2361"/>
        <item m="1" x="2309"/>
        <item m="1" x="1789"/>
        <item m="1" x="3897"/>
        <item m="1" x="345"/>
        <item m="1" x="2870"/>
        <item m="1" x="1017"/>
        <item m="1" x="86"/>
        <item m="1" x="3491"/>
        <item m="1" x="1363"/>
        <item m="1" x="1035"/>
        <item m="1" x="1009"/>
        <item m="1" x="3285"/>
        <item m="1" x="2730"/>
        <item m="1" x="1141"/>
        <item m="1" x="257"/>
        <item m="1" x="3559"/>
        <item m="1" x="3211"/>
        <item m="1" x="62"/>
        <item m="1" x="1920"/>
        <item m="1" x="246"/>
        <item m="1" x="503"/>
        <item m="1" x="763"/>
        <item m="1" x="3410"/>
        <item m="1" x="1698"/>
        <item m="1" x="1054"/>
        <item m="1" x="3068"/>
        <item m="1" x="1316"/>
        <item m="1" x="1250"/>
        <item m="1" x="1939"/>
        <item m="1" x="1473"/>
        <item m="1" x="745"/>
        <item m="1" x="1846"/>
        <item m="1" x="547"/>
        <item m="1" x="2980"/>
        <item m="1" x="2503"/>
        <item m="1" x="3795"/>
        <item m="1" x="2146"/>
        <item m="1" x="319"/>
        <item m="1" x="1040"/>
        <item m="1" x="2418"/>
        <item m="1" x="2479"/>
        <item m="1" x="2615"/>
        <item m="1" x="1322"/>
        <item m="1" x="3405"/>
        <item m="1" x="3150"/>
        <item m="1" x="2952"/>
        <item m="1" x="539"/>
        <item m="1" x="3720"/>
        <item m="1" x="1467"/>
        <item m="1" x="2524"/>
        <item m="1" x="4100"/>
        <item m="1" x="2206"/>
        <item m="1" x="712"/>
        <item m="1" x="3153"/>
        <item m="1" x="581"/>
        <item m="1" x="2664"/>
        <item m="1" x="674"/>
        <item m="1" x="2074"/>
        <item m="1" x="1576"/>
        <item m="1" x="335"/>
        <item m="1" x="1187"/>
        <item m="1" x="1350"/>
        <item m="1" x="34"/>
        <item m="1" x="3597"/>
        <item m="1" x="1802"/>
        <item m="1" x="3069"/>
        <item m="1" x="2844"/>
        <item m="1" x="1613"/>
        <item m="1" x="2944"/>
        <item m="1" x="3991"/>
        <item m="1" x="1693"/>
        <item m="1" x="3698"/>
        <item m="1" x="3184"/>
        <item m="1" x="1523"/>
        <item m="1" x="2169"/>
        <item m="1" x="1081"/>
        <item m="1" x="1815"/>
        <item m="1" x="1143"/>
        <item m="1" x="2675"/>
        <item m="1" x="4112"/>
        <item m="1" x="2466"/>
        <item m="1" x="746"/>
        <item m="1" x="1021"/>
        <item m="1" x="3318"/>
        <item m="1" x="545"/>
        <item m="1" x="4019"/>
        <item m="1" x="247"/>
        <item m="1" x="1758"/>
        <item m="1" x="2202"/>
        <item m="1" x="3772"/>
        <item m="1" x="1510"/>
        <item m="1" x="1152"/>
        <item m="1" x="696"/>
        <item m="1" x="2966"/>
        <item m="1" x="2391"/>
        <item m="1" x="3243"/>
        <item m="1" x="3930"/>
        <item m="1" x="3324"/>
        <item m="1" x="884"/>
        <item m="1" x="3898"/>
        <item m="1" x="1594"/>
        <item m="1" x="1822"/>
        <item m="1" x="399"/>
        <item m="1" x="425"/>
        <item m="1" x="1041"/>
        <item m="1" x="2002"/>
        <item m="1" x="2717"/>
        <item m="1" x="721"/>
        <item m="1" x="533"/>
        <item m="1" x="1937"/>
        <item m="1" x="2237"/>
        <item m="1" x="4108"/>
        <item m="1" x="3003"/>
        <item m="1" x="486"/>
        <item m="1" x="131"/>
        <item m="1" x="2747"/>
        <item m="1" x="3215"/>
        <item m="1" x="915"/>
        <item m="1" x="583"/>
        <item m="1" x="3084"/>
        <item m="1" x="2355"/>
        <item m="1" x="1750"/>
        <item m="1" x="2694"/>
        <item m="1" x="738"/>
        <item m="1" x="551"/>
        <item m="1" x="1543"/>
        <item m="1" x="972"/>
        <item m="1" x="2175"/>
        <item m="1" x="1356"/>
        <item m="1" x="930"/>
        <item m="1" x="1582"/>
        <item m="1" x="3542"/>
        <item m="1" x="2234"/>
        <item m="1" x="325"/>
        <item m="1" x="3580"/>
        <item m="1" x="1150"/>
        <item m="1" x="3411"/>
        <item m="1" x="3208"/>
        <item m="1" x="1614"/>
        <item m="1" x="266"/>
        <item m="1" x="849"/>
        <item m="1" x="2475"/>
        <item m="1" x="1735"/>
        <item m="1" x="2522"/>
        <item m="1" x="1025"/>
        <item m="1" x="3134"/>
        <item m="1" x="1560"/>
        <item m="1" x="3633"/>
        <item m="1" x="1769"/>
        <item m="1" x="2900"/>
        <item m="1" x="3869"/>
        <item m="1" x="4114"/>
        <item m="1" x="4062"/>
        <item m="1" x="2289"/>
        <item m="1" x="2166"/>
        <item m="1" x="2869"/>
        <item m="1" x="2929"/>
        <item m="1" x="1264"/>
        <item m="1" x="3014"/>
        <item m="1" x="4065"/>
        <item m="1" x="119"/>
        <item m="1" x="2961"/>
        <item m="1" x="2739"/>
        <item m="1" x="3315"/>
        <item m="1" x="171"/>
        <item m="1" x="2368"/>
        <item m="1" x="82"/>
        <item m="1" x="2666"/>
        <item m="1" x="3197"/>
        <item m="1" x="2880"/>
        <item m="1" x="510"/>
        <item m="1" x="1682"/>
        <item m="1" x="890"/>
        <item m="1" x="2584"/>
        <item m="1" x="1776"/>
        <item m="1" x="310"/>
        <item m="1" x="628"/>
        <item m="1" x="2301"/>
        <item m="1" x="741"/>
        <item m="1" x="2962"/>
        <item m="1" x="2577"/>
        <item m="1" x="3275"/>
        <item m="1" x="3797"/>
        <item m="1" x="3335"/>
        <item m="1" x="2843"/>
        <item m="1" x="638"/>
        <item m="1" x="2371"/>
        <item m="1" x="3186"/>
        <item m="1" x="811"/>
        <item m="1" x="3188"/>
        <item m="1" x="286"/>
        <item m="1" x="4009"/>
        <item m="1" x="3548"/>
        <item m="1" x="4082"/>
        <item m="1" x="2948"/>
        <item m="1" x="1770"/>
        <item m="1" x="2713"/>
        <item m="1" x="300"/>
        <item m="1" x="3445"/>
        <item m="1" x="1055"/>
        <item m="1" x="108"/>
        <item m="1" x="3814"/>
        <item m="1" x="1725"/>
        <item m="1" x="513"/>
        <item m="1" x="1798"/>
        <item m="1" x="1831"/>
        <item m="1" x="952"/>
        <item m="1" x="3811"/>
        <item m="1" x="519"/>
        <item m="1" x="4034"/>
        <item m="1" x="2698"/>
        <item m="1" x="273"/>
        <item m="1" x="3988"/>
        <item m="1" x="1984"/>
        <item m="1" x="625"/>
        <item m="1" x="509"/>
        <item m="1" x="1814"/>
        <item m="1" x="3822"/>
        <item m="1" x="2532"/>
        <item m="1" x="1940"/>
        <item m="1" x="2062"/>
        <item m="1" x="601"/>
        <item m="1" x="4106"/>
        <item m="1" x="722"/>
        <item m="1" x="1686"/>
        <item m="1" x="934"/>
        <item m="1" x="1762"/>
        <item m="1" x="3138"/>
        <item m="1" x="2763"/>
        <item m="1" x="4073"/>
        <item m="1" x="74"/>
        <item m="1" x="1334"/>
        <item m="1" x="168"/>
        <item m="1" x="2196"/>
        <item m="1" x="3830"/>
        <item m="1" x="584"/>
        <item m="1" x="3532"/>
        <item m="1" x="28"/>
        <item m="1" x="3642"/>
        <item m="1" x="2336"/>
        <item m="1" x="1222"/>
        <item m="1" x="1637"/>
        <item m="1" x="2110"/>
        <item m="1" x="4081"/>
        <item m="1" x="3371"/>
        <item m="1" x="3922"/>
        <item m="1" x="651"/>
        <item m="1" x="2081"/>
        <item m="1" x="2871"/>
        <item m="1" x="95"/>
        <item m="1" x="3907"/>
        <item m="1" x="3545"/>
        <item m="1" x="2956"/>
        <item m="1" x="1570"/>
        <item m="1" x="1598"/>
        <item m="1" x="2582"/>
        <item m="1" x="4109"/>
        <item m="1" x="3882"/>
        <item m="1" x="3237"/>
        <item m="1" x="224"/>
        <item m="1" x="809"/>
        <item m="1" x="3563"/>
        <item m="1" x="2603"/>
        <item m="1" x="2322"/>
        <item m="1" x="3855"/>
        <item m="1" x="371"/>
        <item m="1" x="2410"/>
        <item m="1" x="1088"/>
        <item m="1" x="1172"/>
        <item m="1" x="123"/>
        <item m="1" x="1495"/>
        <item m="1" x="3095"/>
        <item m="1" x="2383"/>
        <item m="1" x="3566"/>
        <item m="1" x="2067"/>
        <item m="1" x="3572"/>
        <item m="1" x="2025"/>
        <item m="1" x="2619"/>
        <item m="1" x="3226"/>
        <item m="1" x="1519"/>
        <item m="1" x="2001"/>
        <item m="1" x="1003"/>
        <item m="1" x="789"/>
        <item m="1" x="3131"/>
        <item m="1" x="2396"/>
        <item m="1" x="626"/>
        <item m="1" x="1127"/>
        <item m="1" x="3015"/>
        <item m="1" x="2610"/>
        <item m="1" x="670"/>
        <item m="1" x="2349"/>
        <item m="1" x="1871"/>
        <item m="1" x="1716"/>
        <item m="1" x="706"/>
        <item m="1" x="3570"/>
        <item m="1" x="2099"/>
        <item m="1" x="1607"/>
        <item m="1" x="3524"/>
        <item m="1" x="2704"/>
        <item m="1" x="641"/>
        <item m="1" x="1687"/>
        <item m="1" x="4115"/>
        <item m="1" x="3528"/>
        <item m="1" x="1471"/>
        <item m="1" x="3037"/>
        <item m="1" x="2968"/>
        <item m="1" x="555"/>
        <item m="1" x="333"/>
        <item m="1" x="162"/>
        <item m="1" x="1905"/>
        <item m="1" x="2302"/>
        <item m="1" x="2415"/>
        <item m="1" x="3806"/>
        <item m="1" x="4074"/>
        <item m="1" x="678"/>
        <item m="1" x="1568"/>
        <item m="1" x="2488"/>
        <item m="1" x="2130"/>
        <item m="1" x="3143"/>
        <item m="1" x="3641"/>
        <item m="1" x="3044"/>
        <item m="1" x="3047"/>
        <item m="1" x="3935"/>
        <item m="1" x="899"/>
        <item m="1" x="2630"/>
        <item m="1" x="337"/>
        <item m="1" x="1159"/>
        <item m="1" x="3230"/>
        <item m="1" x="1928"/>
        <item m="1" x="497"/>
        <item m="1" x="515"/>
        <item m="1" x="1425"/>
        <item m="1" x="4029"/>
        <item m="1" x="346"/>
        <item m="1" x="402"/>
        <item m="1" x="3075"/>
        <item m="1" x="3553"/>
        <item m="1" x="3270"/>
        <item m="1" x="1401"/>
        <item m="1" x="3663"/>
        <item m="1" x="4026"/>
        <item m="1" x="2212"/>
        <item m="1" x="1854"/>
        <item m="1" x="3100"/>
        <item m="1" x="1845"/>
        <item m="1" x="775"/>
        <item m="1" x="1904"/>
        <item m="1" x="708"/>
        <item m="1" x="3803"/>
        <item m="1" x="643"/>
        <item m="1" x="299"/>
        <item m="1" x="2580"/>
        <item m="1" x="2567"/>
        <item m="1" x="3444"/>
        <item m="1" x="3748"/>
        <item m="1" x="2172"/>
        <item m="1" x="12"/>
        <item m="1" x="482"/>
        <item m="1" x="1609"/>
        <item m="1" x="1541"/>
        <item m="1" x="1852"/>
        <item m="1" x="3593"/>
        <item m="1" x="2185"/>
        <item m="1" x="3673"/>
        <item m="1" x="4092"/>
      </items>
    </pivotField>
    <pivotField showAll="0" defaultSubtotal="0"/>
    <pivotField dragToRow="0" dragToCol="0" dragToPage="0" showAll="0" defaultSubtotal="0"/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7:L70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30:G3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4139">
        <item m="1" x="4050"/>
        <item m="1" x="1091"/>
        <item m="1" x="3840"/>
        <item m="1" x="2340"/>
        <item m="1" x="1587"/>
        <item m="1" x="878"/>
        <item m="1" x="201"/>
        <item m="1" x="3638"/>
        <item m="1" x="3256"/>
        <item m="1" x="2872"/>
        <item m="1" x="2493"/>
        <item m="1" x="2136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630"/>
        <item m="1" x="1500"/>
        <item m="1" x="1374"/>
        <item m="1" x="3290"/>
        <item m="1" x="644"/>
        <item m="1" x="1317"/>
        <item m="1" x="1303"/>
        <item m="1" x="1965"/>
        <item m="1" x="1994"/>
        <item m="1" x="161"/>
        <item m="1" x="3201"/>
        <item m="1" x="3658"/>
        <item m="1" x="2327"/>
        <item m="1" x="3692"/>
        <item m="1" x="1337"/>
        <item m="1" x="1981"/>
        <item m="1" x="956"/>
        <item m="1" x="3339"/>
        <item m="1" x="112"/>
        <item m="1" x="2805"/>
        <item m="1" x="368"/>
        <item m="1" x="954"/>
        <item m="1" x="854"/>
        <item m="1" x="3175"/>
        <item m="1" x="2562"/>
        <item m="1" x="1505"/>
        <item m="1" x="1429"/>
        <item m="1" x="3885"/>
        <item m="1" x="1533"/>
        <item m="1" x="2065"/>
        <item m="1" x="2629"/>
        <item m="1" x="2715"/>
        <item m="1" x="3837"/>
        <item m="1" x="2972"/>
        <item m="1" x="1848"/>
        <item m="1" x="3594"/>
        <item m="1" x="3505"/>
        <item m="1" x="3685"/>
        <item m="1" x="2398"/>
        <item m="1" x="3550"/>
        <item m="1" x="1454"/>
        <item m="1" x="1684"/>
        <item m="1" x="3770"/>
        <item m="1" x="3989"/>
        <item m="1" x="2120"/>
        <item m="1" x="3704"/>
        <item m="1" x="2640"/>
        <item m="1" x="3751"/>
        <item m="1" x="3173"/>
        <item m="1" x="104"/>
        <item m="1" x="804"/>
        <item m="1" x="3280"/>
        <item m="1" x="1482"/>
        <item m="1" x="2155"/>
        <item m="1" x="1245"/>
        <item m="1" x="3516"/>
        <item m="1" x="615"/>
        <item m="1" x="4131"/>
        <item m="1" x="3009"/>
        <item m="1" x="4116"/>
        <item m="1" x="1029"/>
        <item m="1" x="1439"/>
        <item m="1" x="3122"/>
        <item m="1" x="49"/>
        <item m="1" x="2052"/>
        <item m="1" x="342"/>
        <item m="1" x="3508"/>
        <item m="1" x="3941"/>
        <item m="1" x="2722"/>
        <item m="1" x="627"/>
        <item m="1" x="229"/>
        <item m="1" x="1532"/>
        <item m="1" x="834"/>
        <item m="1" x="2424"/>
        <item m="1" x="760"/>
        <item m="1" x="470"/>
        <item m="1" x="414"/>
        <item m="1" x="2700"/>
        <item m="1" x="3062"/>
        <item m="1" x="756"/>
        <item m="1" x="2716"/>
        <item m="1" x="2131"/>
        <item m="1" x="3154"/>
        <item m="1" x="2258"/>
        <item m="1" x="1521"/>
        <item m="1" x="3591"/>
        <item m="1" x="260"/>
        <item m="1" x="3784"/>
        <item m="1" x="1917"/>
        <item m="1" x="2733"/>
        <item m="1" x="129"/>
        <item m="1" x="1579"/>
        <item m="1" x="1121"/>
        <item m="1" x="3890"/>
        <item m="1" x="2812"/>
        <item m="1" x="1146"/>
        <item m="1" x="1617"/>
        <item m="1" x="1122"/>
        <item m="1" x="70"/>
        <item m="1" x="3423"/>
        <item m="1" x="2213"/>
        <item m="1" x="2600"/>
        <item m="1" x="293"/>
        <item m="1" x="798"/>
        <item m="1" x="3654"/>
        <item m="1" x="2841"/>
        <item m="1" x="3026"/>
        <item m="1" x="876"/>
        <item m="1" x="495"/>
        <item m="1" x="2541"/>
        <item m="1" x="1924"/>
        <item m="1" x="2270"/>
        <item m="1" x="1220"/>
        <item m="1" x="31"/>
        <item m="1" x="3012"/>
        <item m="1" x="1588"/>
        <item m="1" x="2620"/>
        <item m="1" x="4124"/>
        <item m="1" x="2945"/>
        <item m="1" x="1129"/>
        <item m="1" x="3717"/>
        <item m="1" x="3931"/>
        <item m="1" x="2498"/>
        <item m="1" x="36"/>
        <item m="1" x="2661"/>
        <item m="1" x="1287"/>
        <item m="1" x="2496"/>
        <item m="1" x="2984"/>
        <item m="1" x="1260"/>
        <item m="1" x="3415"/>
        <item m="1" x="292"/>
        <item m="1" x="166"/>
        <item m="1" x="3366"/>
        <item m="1" x="46"/>
        <item m="1" x="308"/>
        <item m="1" x="1901"/>
        <item m="1" x="955"/>
        <item m="1" x="4032"/>
        <item m="1" x="2154"/>
        <item m="1" x="2233"/>
        <item m="1" x="2180"/>
        <item m="1" x="3348"/>
        <item m="1" x="2914"/>
        <item m="1" x="4111"/>
        <item m="1" x="1849"/>
        <item m="1" x="1084"/>
        <item m="1" x="2994"/>
        <item m="1" x="2819"/>
        <item m="1" x="336"/>
        <item m="1" x="3582"/>
        <item m="1" x="3052"/>
        <item m="1" x="619"/>
        <item m="1" x="733"/>
        <item m="1" x="2105"/>
        <item m="1" x="2078"/>
        <item m="1" x="689"/>
        <item m="1" x="900"/>
        <item m="1" x="2068"/>
        <item m="1" x="1190"/>
        <item m="1" x="1985"/>
        <item m="1" x="225"/>
        <item m="1" x="2769"/>
        <item m="1" x="3428"/>
        <item m="1" x="1663"/>
        <item m="1" x="950"/>
        <item m="1" x="2069"/>
        <item m="1" x="949"/>
        <item m="1" x="3562"/>
        <item m="1" x="1676"/>
        <item m="1" x="2766"/>
        <item m="1" x="3538"/>
        <item m="1" x="1411"/>
        <item m="1" x="2126"/>
        <item m="1" x="3200"/>
        <item m="1" x="278"/>
        <item m="1" x="2112"/>
        <item m="1" x="321"/>
        <item m="1" x="177"/>
        <item m="1" x="71"/>
        <item m="1" x="1751"/>
        <item m="1" x="1258"/>
        <item m="1" x="783"/>
        <item m="1" x="4075"/>
        <item m="1" x="2384"/>
        <item m="1" x="3303"/>
        <item m="1" x="3634"/>
        <item m="1" x="3102"/>
        <item m="1" x="143"/>
        <item m="1" x="2071"/>
        <item m="1" x="997"/>
        <item m="1" x="2548"/>
        <item m="1" x="4088"/>
        <item m="1" x="47"/>
        <item m="1" x="2564"/>
        <item m="1" x="2725"/>
        <item m="1" x="4070"/>
        <item m="1" x="3923"/>
        <item m="1" x="4128"/>
        <item m="1" x="3072"/>
        <item m="1" x="3246"/>
        <item m="1" x="3690"/>
        <item m="1" x="3786"/>
        <item m="1" x="2137"/>
        <item m="1" x="18"/>
        <item m="1" x="1238"/>
        <item m="1" x="3397"/>
        <item m="1" x="1045"/>
        <item m="1" x="2549"/>
        <item m="1" x="203"/>
        <item m="1" x="4045"/>
        <item m="1" x="4036"/>
        <item m="1" x="2509"/>
        <item m="1" x="469"/>
        <item m="1" x="1779"/>
        <item m="1" x="3945"/>
        <item m="1" x="1881"/>
        <item m="1" x="2425"/>
        <item m="1" x="3679"/>
        <item m="1" x="3152"/>
        <item m="1" x="2657"/>
        <item m="1" x="2238"/>
        <item m="1" x="1558"/>
        <item m="1" x="685"/>
        <item m="1" x="919"/>
        <item m="1" x="2400"/>
        <item m="1" x="1875"/>
        <item m="1" x="2933"/>
        <item m="1" x="2421"/>
        <item m="1" x="941"/>
        <item m="1" x="322"/>
        <item m="1" x="3790"/>
        <item m="1" x="3349"/>
        <item m="1" x="438"/>
        <item m="1" x="3809"/>
        <item m="1" x="1626"/>
        <item m="1" x="1997"/>
        <item m="1" x="3763"/>
        <item m="1" x="1412"/>
        <item m="1" x="3574"/>
        <item m="1" x="2633"/>
        <item m="1" x="2465"/>
        <item m="1" x="3135"/>
        <item m="1" x="3295"/>
        <item m="1" x="2460"/>
        <item m="1" x="3575"/>
        <item m="1" x="1900"/>
        <item m="1" x="2967"/>
        <item m="1" x="4089"/>
        <item m="1" x="3163"/>
        <item m="1" x="3736"/>
        <item m="1" x="3483"/>
        <item m="1" x="2042"/>
        <item m="1" x="4012"/>
        <item m="1" x="700"/>
        <item m="1" x="1198"/>
        <item m="1" x="907"/>
        <item m="1" x="3955"/>
        <item m="1" x="3656"/>
        <item m="1" x="3908"/>
        <item m="1" x="2217"/>
        <item m="1" x="2387"/>
        <item m="1" x="1740"/>
        <item m="1" x="1511"/>
        <item m="1" x="2909"/>
        <item m="1" x="3617"/>
        <item m="1" x="3067"/>
        <item m="1" x="853"/>
        <item m="1" x="3813"/>
        <item m="1" x="3543"/>
        <item m="1" x="230"/>
        <item m="1" x="3402"/>
        <item m="1" x="85"/>
        <item m="1" x="1747"/>
        <item m="1" x="3747"/>
        <item m="1" x="2254"/>
        <item m="1" x="2152"/>
        <item m="1" x="251"/>
        <item m="1" x="1624"/>
        <item m="1" x="769"/>
        <item m="1" x="1974"/>
        <item m="1" x="1339"/>
        <item m="1" x="3881"/>
        <item m="1" x="3276"/>
        <item m="1" x="2378"/>
        <item m="1" x="2402"/>
        <item m="1" x="3820"/>
        <item m="1" x="3217"/>
        <item m="1" x="558"/>
        <item m="1" x="240"/>
        <item m="1" x="3940"/>
        <item m="1" x="4000"/>
        <item m="1" x="2085"/>
        <item m="1" x="1449"/>
        <item m="1" x="504"/>
        <item m="1" x="358"/>
        <item m="1" x="1534"/>
        <item m="1" x="2742"/>
        <item m="1" x="3488"/>
        <item m="1" x="1493"/>
        <item m="1" x="990"/>
        <item m="1" x="3515"/>
        <item m="1" x="2510"/>
        <item m="1" x="2184"/>
        <item m="1" x="752"/>
        <item m="1" x="316"/>
        <item m="1" x="1694"/>
        <item m="1" x="3659"/>
        <item m="1" x="3393"/>
        <item m="1" x="3025"/>
        <item m="1" x="3587"/>
        <item m="1" x="3614"/>
        <item m="1" x="1946"/>
        <item m="1" x="3081"/>
        <item m="1" x="1915"/>
        <item m="1" x="2113"/>
        <item m="1" x="646"/>
        <item m="1" x="1643"/>
        <item m="1" x="1421"/>
        <item m="1" x="3856"/>
        <item m="1" x="1590"/>
        <item m="1" x="2997"/>
        <item m="1" x="135"/>
        <item m="1" x="690"/>
        <item m="1" x="703"/>
        <item m="1" x="2077"/>
        <item m="1" x="534"/>
        <item m="1" x="1542"/>
        <item m="1" x="148"/>
        <item m="1" x="3268"/>
        <item m="1" x="3166"/>
        <item m="1" x="3481"/>
        <item m="1" x="320"/>
        <item m="1" x="382"/>
        <item m="1" x="1237"/>
        <item m="1" x="1721"/>
        <item m="1" x="1349"/>
        <item m="1" x="3375"/>
        <item m="1" x="831"/>
        <item m="1" x="846"/>
        <item m="1" x="1440"/>
        <item m="1" x="2334"/>
        <item m="1" x="1353"/>
        <item m="1" x="1046"/>
        <item m="1" x="976"/>
        <item m="1" x="3334"/>
        <item m="1" x="2039"/>
        <item m="1" x="487"/>
        <item m="1" x="1797"/>
        <item m="1" x="214"/>
        <item m="1" x="3624"/>
        <item m="1" x="2222"/>
        <item m="1" x="3981"/>
        <item m="1" x="3514"/>
        <item m="1" x="3758"/>
        <item m="1" x="2121"/>
        <item m="1" x="629"/>
        <item m="1" x="1310"/>
        <item m="1" x="3063"/>
        <item m="1" x="2037"/>
        <item m="1" x="588"/>
        <item m="1" x="3646"/>
        <item m="1" x="1208"/>
        <item m="1" x="4015"/>
        <item m="1" x="3903"/>
        <item m="1" x="1983"/>
        <item m="1" x="27"/>
        <item m="1" x="920"/>
        <item m="1" x="1618"/>
        <item m="1" x="2911"/>
        <item m="1" x="1717"/>
        <item m="1" x="2176"/>
        <item m="1" x="67"/>
        <item m="1" x="563"/>
        <item m="1" x="1286"/>
        <item m="1" x="2705"/>
        <item m="1" x="982"/>
        <item m="1" x="2573"/>
        <item m="1" x="1929"/>
        <item m="1" x="2735"/>
        <item m="1" x="1950"/>
        <item m="1" x="3219"/>
        <item m="1" x="2115"/>
        <item m="1" x="3737"/>
        <item m="1" x="3316"/>
        <item m="1" x="69"/>
        <item m="1" x="713"/>
        <item m="1" x="2160"/>
        <item m="1" x="3643"/>
        <item m="1" x="2889"/>
        <item m="1" x="3245"/>
        <item m="1" x="2709"/>
        <item m="1" x="1427"/>
        <item m="1" x="3887"/>
        <item m="1" x="4053"/>
        <item m="1" x="2223"/>
        <item m="1" x="3053"/>
        <item m="1" x="2762"/>
        <item m="1" x="2643"/>
        <item m="1" x="550"/>
        <item m="1" x="1733"/>
        <item m="1" x="1478"/>
        <item m="1" x="3039"/>
        <item m="1" x="1309"/>
        <item m="1" x="2859"/>
        <item m="1" x="608"/>
        <item m="1" x="3996"/>
        <item m="1" x="64"/>
        <item m="1" x="3705"/>
        <item m="1" x="3518"/>
        <item m="1" x="2729"/>
        <item m="1" x="3198"/>
        <item m="1" x="2224"/>
        <item m="1" x="3652"/>
        <item m="1" x="2174"/>
        <item m="1" x="1134"/>
        <item m="1" x="467"/>
        <item m="1" x="669"/>
        <item m="1" x="4102"/>
        <item m="1" x="3222"/>
        <item m="1" x="3807"/>
        <item m="1" x="1182"/>
        <item m="1" x="1891"/>
        <item m="1" x="3794"/>
        <item m="1" x="1111"/>
        <item m="1" x="1991"/>
        <item m="1" x="2946"/>
        <item m="1" x="449"/>
        <item m="1" x="1737"/>
        <item m="1" x="236"/>
        <item m="1" x="3213"/>
        <item m="1" x="1850"/>
        <item m="1" x="1368"/>
        <item m="1" x="1894"/>
        <item m="1" x="3699"/>
        <item m="1" x="2969"/>
        <item m="1" x="392"/>
        <item m="1" x="2965"/>
        <item m="1" x="2351"/>
        <item m="1" x="3761"/>
        <item m="1" x="431"/>
        <item m="1" x="3626"/>
        <item m="1" x="3070"/>
        <item m="1" x="2377"/>
        <item m="1" x="723"/>
        <item m="1" x="1688"/>
        <item m="1" x="3584"/>
        <item m="1" x="2214"/>
        <item m="1" x="1760"/>
        <item m="1" x="2613"/>
        <item m="1" x="421"/>
        <item m="1" x="2905"/>
        <item m="1" x="1355"/>
        <item m="1" x="3467"/>
        <item m="1" x="381"/>
        <item m="1" x="2979"/>
        <item m="1" x="1744"/>
        <item m="1" x="3359"/>
        <item m="1" x="1203"/>
        <item m="1" x="420"/>
        <item m="1" x="796"/>
        <item m="1" x="1942"/>
        <item m="1" x="1124"/>
        <item m="1" x="1259"/>
        <item m="1" x="3739"/>
        <item m="1" x="3960"/>
        <item m="1" x="1889"/>
        <item m="1" x="94"/>
        <item m="1" x="1652"/>
        <item m="1" x="2045"/>
        <item m="1" x="489"/>
        <item m="1" x="3681"/>
        <item m="1" x="1457"/>
        <item m="1" x="2343"/>
        <item m="1" x="3427"/>
        <item m="1" x="3873"/>
        <item m="1" x="1885"/>
        <item m="1" x="2367"/>
        <item m="1" x="2303"/>
        <item m="1" x="3470"/>
        <item m="1" x="193"/>
        <item m="1" x="111"/>
        <item m="1" x="3281"/>
        <item m="1" x="4054"/>
        <item m="1" x="1759"/>
        <item m="1" x="3889"/>
        <item m="1" x="1962"/>
        <item m="1" x="2751"/>
        <item m="1" x="2932"/>
        <item m="1" x="1497"/>
        <item m="1" x="1024"/>
        <item m="1" x="3322"/>
        <item m="1" x="1307"/>
        <item m="1" x="2784"/>
        <item m="1" x="379"/>
        <item m="1" x="2265"/>
        <item m="1" x="3473"/>
        <item m="1" x="1147"/>
        <item m="1" x="3891"/>
        <item m="1" x="1785"/>
        <item m="1" x="2413"/>
        <item m="1" x="2262"/>
        <item m="1" x="1340"/>
        <item m="1" x="3902"/>
        <item m="1" x="2987"/>
        <item m="1" x="1788"/>
        <item m="1" x="3305"/>
        <item m="1" x="3684"/>
        <item m="1" x="3033"/>
        <item m="1" x="2038"/>
        <item m="1" x="2904"/>
        <item m="1" x="3544"/>
        <item m="1" x="1948"/>
        <item m="1" x="514"/>
        <item m="1" x="904"/>
        <item m="1" x="2304"/>
        <item m="1" x="3083"/>
        <item m="1" x="4047"/>
        <item m="1" x="3379"/>
        <item m="1" x="3353"/>
        <item m="1" x="2293"/>
        <item m="1" x="1417"/>
        <item m="1" x="3664"/>
        <item m="1" x="3970"/>
        <item m="1" x="1236"/>
        <item m="1" x="3530"/>
        <item m="1" x="883"/>
        <item m="1" x="3312"/>
        <item m="1" x="3412"/>
        <item m="1" x="1548"/>
        <item m="1" x="1550"/>
        <item m="1" x="1253"/>
        <item m="1" x="2899"/>
        <item m="1" x="3666"/>
        <item m="1" x="1870"/>
        <item m="1" x="2960"/>
        <item m="1" x="103"/>
        <item m="1" x="566"/>
        <item m="1" x="3417"/>
        <item m="1" x="3880"/>
        <item m="1" x="812"/>
        <item m="1" x="2821"/>
        <item m="1" x="76"/>
        <item m="1" x="1225"/>
        <item m="1" x="3440"/>
        <item m="1" x="259"/>
        <item m="1" x="1679"/>
        <item m="1" x="817"/>
        <item m="1" x="83"/>
        <item m="1" x="3558"/>
        <item m="1" x="2352"/>
        <item m="1" x="3174"/>
        <item m="1" x="973"/>
        <item m="1" x="1899"/>
        <item m="1" x="1507"/>
        <item m="1" x="2494"/>
        <item m="1" x="2076"/>
        <item m="1" x="151"/>
        <item m="1" x="1390"/>
        <item m="1" x="861"/>
        <item m="1" x="3255"/>
        <item m="1" x="658"/>
        <item m="1" x="793"/>
        <item m="1" x="3080"/>
        <item m="1" x="2882"/>
        <item m="1" x="2427"/>
        <item m="1" x="3896"/>
        <item m="1" x="1771"/>
        <item m="1" x="258"/>
        <item m="1" x="2009"/>
        <item m="1" x="3693"/>
        <item m="1" x="3462"/>
        <item m="1" x="1879"/>
        <item m="1" x="2013"/>
        <item m="1" x="2854"/>
        <item m="1" x="2315"/>
        <item m="1" x="1281"/>
        <item m="1" x="864"/>
        <item m="1" x="1888"/>
        <item m="1" x="1020"/>
        <item m="1" x="187"/>
        <item m="1" x="1872"/>
        <item m="1" x="2941"/>
        <item m="1" x="1014"/>
        <item m="1" x="2824"/>
        <item m="1" x="271"/>
        <item m="1" x="3380"/>
        <item m="1" x="479"/>
        <item m="1" x="618"/>
        <item m="1" x="2771"/>
        <item m="1" x="1528"/>
        <item m="1" x="2930"/>
        <item m="1" x="1506"/>
        <item m="1" x="2764"/>
        <item m="1" x="2637"/>
        <item m="1" x="1921"/>
        <item m="1" x="3489"/>
        <item m="1" x="1391"/>
        <item m="1" x="3419"/>
        <item m="1" x="339"/>
        <item m="1" x="2686"/>
        <item m="1" x="879"/>
        <item m="1" x="1136"/>
        <item m="1" x="144"/>
        <item m="1" x="349"/>
        <item m="1" x="1382"/>
        <item m="1" x="1332"/>
        <item m="1" x="52"/>
        <item m="1" x="523"/>
        <item m="1" x="1455"/>
        <item m="1" x="881"/>
        <item m="1" x="2434"/>
        <item m="1" x="3861"/>
        <item m="1" x="3370"/>
        <item m="1" x="3533"/>
        <item m="1" x="888"/>
        <item m="1" x="553"/>
        <item m="1" x="3708"/>
        <item m="1" x="3929"/>
        <item m="1" x="1428"/>
        <item m="1" x="3096"/>
        <item m="1" x="1685"/>
        <item m="1" x="2318"/>
        <item m="1" x="1835"/>
        <item m="1" x="4004"/>
        <item m="1" x="1755"/>
        <item m="1" x="3331"/>
        <item m="1" x="1512"/>
        <item m="1" x="4119"/>
        <item m="1" x="2902"/>
        <item m="1" x="1764"/>
        <item m="1" x="3661"/>
        <item m="1" x="1667"/>
        <item m="1" x="1977"/>
        <item m="1" x="2772"/>
        <item m="1" x="2022"/>
        <item m="1" x="1431"/>
        <item m="1" x="2799"/>
        <item m="1" x="433"/>
        <item m="1" x="863"/>
        <item m="1" x="3011"/>
        <item m="1" x="3993"/>
        <item m="1" x="1911"/>
        <item m="1" x="1867"/>
        <item m="1" x="1210"/>
        <item m="1" x="540"/>
        <item m="1" x="3745"/>
        <item m="1" x="1503"/>
        <item m="1" x="2284"/>
        <item m="1" x="1177"/>
        <item m="1" x="3221"/>
        <item m="1" x="1483"/>
        <item m="1" x="3706"/>
        <item m="1" x="2337"/>
        <item m="1" x="2249"/>
        <item m="1" x="578"/>
        <item m="1" x="3495"/>
        <item m="1" x="2691"/>
        <item m="1" x="134"/>
        <item m="1" x="2459"/>
        <item m="1" x="2896"/>
        <item m="1" x="993"/>
        <item m="1" x="3919"/>
        <item m="1" x="3454"/>
        <item m="1" x="3340"/>
        <item m="1" x="2912"/>
        <item m="1" x="2291"/>
        <item m="1" x="2051"/>
        <item m="1" x="1078"/>
        <item m="1" x="3910"/>
        <item m="1" x="2290"/>
        <item m="1" x="2372"/>
        <item m="1" x="2247"/>
        <item m="1" x="2860"/>
        <item m="1" x="142"/>
        <item m="1" x="1117"/>
        <item m="1" x="1999"/>
        <item m="1" x="2951"/>
        <item m="1" x="1932"/>
        <item m="1" x="1951"/>
        <item m="1" x="1486"/>
        <item m="1" x="2726"/>
        <item m="1" x="1397"/>
        <item m="1" x="3608"/>
        <item m="1" x="1242"/>
        <item m="1" x="2392"/>
        <item m="1" x="2986"/>
        <item m="1" x="3874"/>
        <item m="1" x="3537"/>
        <item m="1" x="2095"/>
        <item m="1" x="639"/>
        <item m="1" x="2648"/>
        <item m="1" x="3801"/>
        <item m="1" x="2974"/>
        <item m="1" x="2695"/>
        <item m="1" x="3968"/>
        <item m="1" x="3651"/>
        <item m="1" x="699"/>
        <item m="1" x="552"/>
        <item m="1" x="1563"/>
        <item m="1" x="3925"/>
        <item m="1" x="3000"/>
        <item m="1" x="1007"/>
        <item m="1" x="1254"/>
        <item m="1" x="3202"/>
        <item m="1" x="3088"/>
        <item m="1" x="3065"/>
        <item m="1" x="3695"/>
        <item m="1" x="731"/>
        <item m="1" x="3957"/>
        <item m="1" x="945"/>
        <item m="1" x="1197"/>
        <item m="1" x="3291"/>
        <item m="1" x="3149"/>
        <item m="1" x="3588"/>
        <item m="1" x="1926"/>
        <item m="1" x="3413"/>
        <item m="1" x="1761"/>
        <item m="1" x="164"/>
        <item m="1" x="3283"/>
        <item m="1" x="2458"/>
        <item m="1" x="493"/>
        <item m="1" x="1453"/>
        <item m="1" x="1953"/>
        <item m="1" x="48"/>
        <item m="1" x="2441"/>
        <item m="1" x="1580"/>
        <item m="1" x="3782"/>
        <item m="1" x="3850"/>
        <item m="1" x="3700"/>
        <item m="1" x="1925"/>
        <item m="1" x="895"/>
        <item m="1" x="3686"/>
        <item m="1" x="1908"/>
        <item m="1" x="2073"/>
        <item m="1" x="312"/>
        <item m="1" x="3148"/>
        <item m="1" x="803"/>
        <item m="1" x="3780"/>
        <item m="1" x="3854"/>
        <item m="1" x="3414"/>
        <item m="1" x="1780"/>
        <item m="1" x="2123"/>
        <item m="1" x="1060"/>
        <item m="1" x="2122"/>
        <item m="1" x="2921"/>
        <item m="1" x="1123"/>
        <item m="1" x="771"/>
        <item m="1" x="330"/>
        <item m="1" x="2138"/>
        <item m="1" x="2553"/>
        <item m="1" x="191"/>
        <item m="1" x="2393"/>
        <item m="1" x="1509"/>
        <item m="1" x="3954"/>
        <item m="1" x="1333"/>
        <item m="1" x="3086"/>
        <item m="1" x="2775"/>
        <item m="1" x="488"/>
        <item m="1" x="3987"/>
        <item m="1" x="101"/>
        <item m="1" x="2590"/>
        <item m="1" x="1335"/>
        <item m="1" x="1263"/>
        <item m="1" x="1298"/>
        <item m="1" x="2116"/>
        <item m="1" x="659"/>
        <item m="1" x="1408"/>
        <item m="1" x="3694"/>
        <item m="1" x="2922"/>
        <item m="1" x="1426"/>
        <item m="1" x="2601"/>
        <item m="1" x="761"/>
        <item m="1" x="2796"/>
        <item m="1" x="2250"/>
        <item m="1" x="1104"/>
        <item m="1" x="1234"/>
        <item m="1" x="1048"/>
        <item m="1" x="3816"/>
        <item m="1" x="1843"/>
        <item m="1" x="3421"/>
        <item m="1" x="1180"/>
        <item m="1" x="2329"/>
        <item m="1" x="2264"/>
        <item m="1" x="1669"/>
        <item m="1" x="1724"/>
        <item m="1" x="415"/>
        <item m="1" x="4013"/>
        <item m="1" x="1460"/>
        <item m="1" x="688"/>
        <item m="1" x="1636"/>
        <item m="1" x="2507"/>
        <item m="1" x="2157"/>
        <item m="1" x="1174"/>
        <item m="1" x="1067"/>
        <item m="1" x="3019"/>
        <item m="1" x="434"/>
        <item m="1" x="1251"/>
        <item m="1" x="1627"/>
        <item m="1" x="951"/>
        <item m="1" x="3609"/>
        <item m="1" x="460"/>
        <item m="1" x="3310"/>
        <item m="1" x="2937"/>
        <item m="1" x="2647"/>
        <item m="1" x="4125"/>
        <item m="1" x="1125"/>
        <item m="1" x="1753"/>
        <item m="1" x="975"/>
        <item m="1" x="428"/>
        <item m="1" x="1370"/>
        <item m="1" x="2200"/>
        <item m="1" x="4021"/>
        <item m="1" x="3045"/>
        <item m="1" x="4071"/>
        <item m="1" x="1424"/>
        <item m="1" x="3376"/>
        <item m="1" x="222"/>
        <item m="1" x="2910"/>
        <item m="1" x="2659"/>
        <item m="1" x="2720"/>
        <item m="1" x="1372"/>
        <item m="1" x="1540"/>
        <item m="1" x="1572"/>
        <item m="1" x="1675"/>
        <item m="1" x="2362"/>
        <item m="1" x="1450"/>
        <item m="1" x="2305"/>
        <item m="1" x="3826"/>
        <item m="1" x="372"/>
        <item m="1" x="3139"/>
        <item m="1" x="3263"/>
        <item m="1" x="979"/>
        <item m="1" x="1689"/>
        <item m="1" x="1777"/>
        <item m="1" x="1738"/>
        <item m="1" x="3429"/>
        <item m="1" x="3079"/>
        <item m="1" x="4067"/>
        <item m="1" x="2828"/>
        <item m="1" x="2220"/>
        <item m="1" x="174"/>
        <item m="1" x="3579"/>
        <item m="1" x="1812"/>
        <item m="1" x="2063"/>
        <item m="1" x="2190"/>
        <item m="1" x="3273"/>
        <item m="1" x="1839"/>
        <item m="1" x="1936"/>
        <item m="1" x="2655"/>
        <item m="1" x="2721"/>
        <item m="1" x="2903"/>
        <item m="1" x="3027"/>
        <item m="1" x="1229"/>
        <item m="1" x="1271"/>
        <item m="1" x="841"/>
        <item m="1" x="2218"/>
        <item m="1" x="2867"/>
        <item m="1" x="3074"/>
        <item m="1" x="1577"/>
        <item m="1" x="1284"/>
        <item m="1" x="2848"/>
        <item m="1" x="631"/>
        <item m="1" x="2667"/>
        <item m="1" x="457"/>
        <item m="1" x="1044"/>
        <item m="1" x="1402"/>
        <item m="1" x="1331"/>
        <item m="1" x="1312"/>
        <item m="1" x="3894"/>
        <item m="1" x="1794"/>
        <item m="1" x="2033"/>
        <item m="1" x="2537"/>
        <item m="1" x="1646"/>
        <item m="1" x="3373"/>
        <item m="1" x="3942"/>
        <item m="1" x="1405"/>
        <item m="1" x="1105"/>
        <item m="1" x="1897"/>
        <item m="1" x="1645"/>
        <item m="1" x="3864"/>
        <item m="1" x="3090"/>
        <item m="1" x="1191"/>
        <item m="1" x="4066"/>
        <item m="1" x="1559"/>
        <item m="1" x="3432"/>
        <item m="1" x="42"/>
        <item m="1" x="1202"/>
        <item m="1" x="3189"/>
        <item m="1" x="3247"/>
        <item m="1" x="2670"/>
        <item m="1" x="3829"/>
        <item m="1" x="992"/>
        <item m="1" x="327"/>
        <item m="1" x="1922"/>
        <item m="1" x="2588"/>
        <item m="1" x="1073"/>
        <item m="1" x="1395"/>
        <item m="1" x="1069"/>
        <item m="1" x="484"/>
        <item m="1" x="1013"/>
        <item m="1" x="3463"/>
        <item m="1" x="910"/>
        <item m="1" x="441"/>
        <item m="1" x="3999"/>
        <item m="1" x="2938"/>
        <item m="1" x="1176"/>
        <item m="1" x="2323"/>
        <item m="1" x="4085"/>
        <item m="1" x="2635"/>
        <item m="1" x="4129"/>
        <item m="1" x="3793"/>
        <item m="1" x="1863"/>
        <item m="1" x="3141"/>
        <item m="1" x="2083"/>
        <item m="1" x="1215"/>
        <item m="1" x="1209"/>
        <item m="1" x="3144"/>
        <item m="1" x="3858"/>
        <item m="1" x="1714"/>
        <item m="1" x="640"/>
        <item m="1" x="2023"/>
        <item m="1" x="2492"/>
        <item m="1" x="1451"/>
        <item m="1" x="3493"/>
        <item m="1" x="3976"/>
        <item m="1" x="1267"/>
        <item m="1" x="118"/>
        <item m="1" x="3158"/>
        <item m="1" x="855"/>
        <item m="1" x="1415"/>
        <item m="1" x="3076"/>
        <item m="1" x="2058"/>
        <item m="1" x="3292"/>
        <item m="1" x="826"/>
        <item m="1" x="3962"/>
        <item m="1" x="1589"/>
        <item m="1" x="3485"/>
        <item m="1" x="986"/>
        <item m="1" x="1498"/>
        <item m="1" x="1701"/>
        <item m="1" x="1107"/>
        <item m="1" x="893"/>
        <item m="1" x="2924"/>
        <item m="1" x="3055"/>
        <item m="1" x="3077"/>
        <item m="1" x="2497"/>
        <item m="1" x="1167"/>
        <item m="1" x="2925"/>
        <item m="1" x="2759"/>
        <item m="1" x="1290"/>
        <item m="1" x="4048"/>
        <item m="1" x="1916"/>
        <item m="1" x="2801"/>
        <item m="1" x="1422"/>
        <item m="1" x="2319"/>
        <item m="1" x="862"/>
        <item m="1" x="605"/>
        <item m="1" x="1201"/>
        <item m="1" x="2563"/>
        <item m="1" x="1320"/>
        <item m="1" x="1952"/>
        <item m="1" x="2592"/>
        <item m="1" x="1531"/>
        <item m="1" x="667"/>
        <item m="1" x="675"/>
        <item m="1" x="3277"/>
        <item m="1" x="3207"/>
        <item m="1" x="2193"/>
        <item m="1" x="2435"/>
        <item m="1" x="3729"/>
        <item m="1" x="2356"/>
        <item m="1" x="2963"/>
        <item m="1" x="2712"/>
        <item m="1" x="4104"/>
        <item m="1" x="3042"/>
        <item m="1" x="2554"/>
        <item m="1" x="2718"/>
        <item m="1" x="2918"/>
        <item m="1" x="1241"/>
        <item m="1" x="3328"/>
        <item m="1" x="2977"/>
        <item m="1" x="1986"/>
        <item m="1" x="2470"/>
        <item m="1" x="3502"/>
        <item m="1" x="1137"/>
        <item m="1" x="2230"/>
        <item m="1" x="1036"/>
        <item m="1" x="21"/>
        <item m="1" x="1359"/>
        <item m="1" x="110"/>
        <item m="1" x="403"/>
        <item m="1" x="3399"/>
        <item m="1" x="3985"/>
        <item m="1" x="684"/>
        <item m="1" x="3101"/>
        <item m="1" x="596"/>
        <item m="1" x="732"/>
        <item m="1" x="3598"/>
        <item m="1" x="1022"/>
        <item m="1" x="1501"/>
        <item m="1" x="397"/>
        <item m="1" x="1311"/>
        <item m="1" x="3475"/>
        <item m="1" x="1868"/>
        <item m="1" x="768"/>
        <item m="1" x="412"/>
        <item m="1" x="3064"/>
        <item m="1" x="1873"/>
        <item m="1" x="107"/>
        <item m="1" x="3936"/>
        <item m="1" x="886"/>
        <item m="1" x="2473"/>
        <item m="1" x="709"/>
        <item m="1" x="2808"/>
        <item m="1" x="1552"/>
        <item m="1" x="991"/>
        <item m="1" x="1403"/>
        <item m="1" x="3521"/>
        <item m="1" x="2542"/>
        <item m="1" x="4044"/>
        <item m="1" x="2572"/>
        <item m="1" x="3943"/>
        <item m="1" x="1039"/>
        <item m="1" x="3091"/>
        <item m="1" x="2330"/>
        <item m="1" x="1474"/>
        <item m="1" x="2229"/>
        <item m="1" x="2770"/>
        <item m="1" x="820"/>
        <item m="1" x="3630"/>
        <item m="1" x="988"/>
        <item m="1" x="451"/>
        <item m="1" x="1199"/>
        <item m="1" x="244"/>
        <item m="1" x="2241"/>
        <item m="1" x="1702"/>
        <item m="1" x="2745"/>
        <item m="1" x="1468"/>
        <item m="1" x="102"/>
        <item m="1" x="1805"/>
        <item m="1" x="3115"/>
        <item m="1" x="2124"/>
        <item m="1" x="2505"/>
        <item m="1" x="3490"/>
        <item m="1" x="332"/>
        <item m="1" x="1655"/>
        <item m="1" x="3482"/>
        <item m="1" x="754"/>
        <item m="1" x="1516"/>
        <item m="1" x="53"/>
        <item m="1" x="1246"/>
        <item m="1" x="2296"/>
        <item m="1" x="440"/>
        <item m="1" x="908"/>
        <item m="1" x="3116"/>
        <item m="1" x="1213"/>
        <item m="1" x="1549"/>
        <item m="1" x="3503"/>
        <item m="1" x="2104"/>
        <item m="1" x="359"/>
        <item m="1" x="546"/>
        <item m="1" x="647"/>
        <item m="1" x="3637"/>
        <item m="1" x="3527"/>
        <item m="1" x="3048"/>
        <item m="1" x="2430"/>
        <item m="1" x="1668"/>
        <item m="1" x="4118"/>
        <item m="1" x="2749"/>
        <item m="1" x="3589"/>
        <item m="1" x="1270"/>
        <item m="1" x="1113"/>
        <item m="1" x="1672"/>
        <item m="1" x="115"/>
        <item m="1" x="481"/>
        <item m="1" x="1285"/>
        <item m="1" x="2737"/>
        <item m="1" x="858"/>
        <item m="1" x="567"/>
        <item m="1" x="3536"/>
        <item m="1" x="1625"/>
        <item m="1" x="1118"/>
        <item m="1" x="3179"/>
        <item m="1" x="344"/>
        <item m="1" x="2569"/>
        <item m="1" x="2227"/>
        <item m="1" x="813"/>
        <item m="1" x="2512"/>
        <item m="1" x="3767"/>
        <item m="1" x="2806"/>
        <item m="1" x="3912"/>
        <item m="1" x="1300"/>
        <item m="1" x="2310"/>
        <item m="1" x="2684"/>
        <item m="1" x="2044"/>
        <item m="1" x="2366"/>
        <item m="1" x="3967"/>
        <item m="1" x="3615"/>
        <item m="1" x="3499"/>
        <item m="1" x="2642"/>
        <item m="1" x="630"/>
        <item m="1" x="448"/>
        <item m="1" x="170"/>
        <item m="1" x="2792"/>
        <item m="1" x="2149"/>
        <item m="1" x="461"/>
        <item m="1" x="1305"/>
        <item m="1" x="965"/>
        <item m="1" x="2431"/>
        <item m="1" x="3581"/>
        <item m="1" x="1631"/>
        <item m="1" x="924"/>
        <item m="1" x="409"/>
        <item m="1" x="3835"/>
        <item m="1" x="2917"/>
        <item m="1" x="2863"/>
        <item m="1" x="1522"/>
        <item m="1" x="2273"/>
        <item m="1" x="3341"/>
        <item m="1" x="848"/>
        <item m="1" x="1376"/>
        <item m="1" x="124"/>
        <item m="1" x="3836"/>
        <item m="1" x="284"/>
        <item m="1" x="590"/>
        <item m="1" x="3800"/>
        <item m="1" x="1306"/>
        <item m="1" x="1487"/>
        <item m="1" x="3342"/>
        <item m="1" x="2697"/>
        <item m="1" x="456"/>
        <item m="1" x="665"/>
        <item m="1" x="3859"/>
        <item m="1" x="37"/>
        <item m="1" x="1853"/>
        <item m="1" x="3214"/>
        <item m="1" x="3459"/>
        <item m="1" x="935"/>
        <item m="1" x="1553"/>
        <item m="1" x="1257"/>
        <item m="1" x="2178"/>
        <item m="1" x="2597"/>
        <item m="1" x="3678"/>
        <item m="1" x="380"/>
        <item m="1" x="2429"/>
        <item m="1" x="2050"/>
        <item m="1" x="3541"/>
        <item m="1" x="363"/>
        <item m="1" x="1004"/>
        <item m="1" x="814"/>
        <item m="1" x="1437"/>
        <item m="1" x="3623"/>
        <item m="1" x="1351"/>
        <item m="1" x="1565"/>
        <item m="1" x="1706"/>
        <item m="1" x="3437"/>
        <item m="1" x="147"/>
        <item m="1" x="494"/>
        <item m="1" x="1938"/>
        <item m="1" x="3875"/>
        <item m="1" x="2313"/>
        <item m="1" x="668"/>
        <item m="1" x="1149"/>
        <item m="1" x="4079"/>
        <item m="1" x="270"/>
        <item m="1" x="3126"/>
        <item m="1" x="183"/>
        <item m="1" x="2875"/>
        <item m="1" x="943"/>
        <item m="1" x="478"/>
        <item m="1" x="3892"/>
        <item m="1" x="17"/>
        <item m="1" x="2669"/>
        <item m="1" x="944"/>
        <item m="1" x="2232"/>
        <item m="1" x="1282"/>
        <item m="1" x="3176"/>
        <item m="1" x="3384"/>
        <item m="1" x="1566"/>
        <item m="1" x="2271"/>
        <item m="1" x="661"/>
        <item m="1" x="3622"/>
        <item m="1" x="2727"/>
        <item m="1" x="1961"/>
        <item m="1" x="3915"/>
        <item m="1" x="1221"/>
        <item m="1" x="1396"/>
        <item m="1" x="1555"/>
        <item m="1" x="816"/>
        <item m="1" x="2226"/>
        <item m="1" x="3049"/>
        <item m="1" x="2485"/>
        <item m="1" x="413"/>
        <item m="1" x="2231"/>
        <item m="1" x="564"/>
        <item m="1" x="946"/>
        <item m="1" x="1296"/>
        <item m="1" x="3192"/>
        <item m="1" x="3771"/>
        <item m="1" x="3707"/>
        <item m="1" x="2199"/>
        <item m="1" x="1712"/>
        <item m="1" x="444"/>
        <item m="1" x="1196"/>
        <item m="1" x="3043"/>
        <item m="1" x="3607"/>
        <item m="1" x="3953"/>
        <item m="1" x="1230"/>
        <item m="1" x="1065"/>
        <item m="1" x="4027"/>
        <item m="1" x="4132"/>
        <item m="1" x="724"/>
        <item m="1" x="683"/>
        <item m="1" x="307"/>
        <item m="1" x="2211"/>
        <item m="1" x="3023"/>
        <item m="1" x="405"/>
        <item m="1" x="1153"/>
        <item m="1" x="967"/>
        <item m="1" x="3785"/>
        <item m="1" x="3403"/>
        <item m="1" x="2711"/>
        <item m="1" x="3098"/>
        <item m="1" x="2829"/>
        <item m="1" x="1178"/>
        <item m="1" x="2028"/>
        <item m="1" x="3577"/>
        <item m="1" x="3950"/>
        <item m="1" x="1185"/>
        <item m="1" x="2983"/>
        <item m="1" x="2242"/>
        <item m="1" x="2546"/>
        <item m="1" x="2297"/>
        <item m="1" x="1825"/>
        <item m="1" x="1518"/>
        <item m="1" x="2646"/>
        <item m="1" x="620"/>
        <item m="1" x="1288"/>
        <item m="1" x="1139"/>
        <item m="1" x="527"/>
        <item m="1" x="1930"/>
        <item m="1" x="1001"/>
        <item m="1" x="2163"/>
        <item m="1" x="1074"/>
        <item m="1" x="1128"/>
        <item m="1" x="2781"/>
        <item m="1" x="3407"/>
        <item m="1" x="2464"/>
        <item m="1" x="3774"/>
        <item m="1" x="692"/>
        <item m="1" x="3667"/>
        <item m="1" x="2481"/>
        <item m="1" x="2936"/>
        <item m="1" x="2108"/>
        <item m="1" x="3260"/>
        <item m="1" x="2604"/>
        <item m="1" x="1606"/>
        <item m="1" x="2389"/>
        <item m="1" x="2268"/>
        <item m="1" x="3992"/>
        <item m="1" x="617"/>
        <item m="1" x="3838"/>
        <item m="1" x="686"/>
        <item m="1" x="1547"/>
        <item m="1" x="4052"/>
        <item m="1" x="2469"/>
        <item m="1" x="737"/>
        <item m="1" x="1927"/>
        <item m="1" x="2192"/>
        <item m="1" x="574"/>
        <item m="1" x="613"/>
        <item m="1" x="2780"/>
        <item m="1" x="2183"/>
        <item m="1" x="3486"/>
        <item m="1" x="2244"/>
        <item m="1" x="1472"/>
        <item m="1" x="868"/>
        <item m="1" x="2189"/>
        <item m="1" x="2012"/>
        <item m="1" x="1748"/>
        <item m="1" x="1148"/>
        <item m="1" x="3958"/>
        <item m="1" x="2357"/>
        <item m="1" x="3299"/>
        <item m="1" x="2285"/>
        <item m="1" x="624"/>
        <item m="1" x="1711"/>
        <item m="1" x="3564"/>
        <item m="1" x="1456"/>
        <item m="1" x="3466"/>
        <item m="1" x="2758"/>
        <item m="1" x="2884"/>
        <item m="1" x="2150"/>
        <item m="1" x="3636"/>
        <item m="1" x="2873"/>
        <item m="1" x="2811"/>
        <item m="1" x="29"/>
        <item m="1" x="1354"/>
        <item m="1" x="977"/>
        <item m="1" x="4098"/>
        <item m="1" x="1619"/>
        <item m="1" x="416"/>
        <item m="1" x="200"/>
        <item m="1" x="2170"/>
        <item m="1" x="2835"/>
        <item m="1" x="530"/>
        <item m="1" x="2495"/>
        <item m="1" x="1978"/>
        <item m="1" x="252"/>
        <item m="1" x="385"/>
        <item m="1" x="2856"/>
        <item m="1" x="1573"/>
        <item m="1" x="2186"/>
        <item m="1" x="3430"/>
        <item m="1" x="2380"/>
        <item m="1" x="2923"/>
        <item m="1" x="1293"/>
        <item m="1" x="2719"/>
        <item m="1" x="361"/>
        <item m="1" x="1585"/>
        <item m="1" x="3966"/>
        <item m="1" x="378"/>
        <item m="1" x="1184"/>
        <item m="1" x="1956"/>
        <item m="1" x="4040"/>
        <item m="1" x="3924"/>
        <item m="1" x="697"/>
        <item m="1" x="939"/>
        <item m="1" x="1575"/>
        <item m="1" x="1138"/>
        <item m="1" x="1294"/>
        <item m="1" x="72"/>
        <item m="1" x="1829"/>
        <item m="1" x="2325"/>
        <item m="1" x="2320"/>
        <item m="1" x="2504"/>
        <item m="1" x="24"/>
        <item m="1" x="2964"/>
        <item m="1" x="1993"/>
        <item m="1" x="1898"/>
        <item m="1" x="3914"/>
        <item m="1" x="2846"/>
        <item m="1" x="221"/>
        <item m="1" x="3032"/>
        <item m="1" x="3713"/>
        <item m="1" x="468"/>
        <item m="1" x="1989"/>
        <item m="1" x="3655"/>
        <item m="1" x="1492"/>
        <item m="1" x="3362"/>
        <item m="1" x="1792"/>
        <item m="1" x="463"/>
        <item m="1" x="157"/>
        <item m="1" x="1947"/>
        <item m="1" x="2864"/>
        <item m="1" x="1809"/>
        <item m="1" x="1432"/>
        <item m="1" x="4018"/>
        <item m="1" x="2338"/>
        <item m="1" x="3107"/>
        <item m="1" x="3022"/>
        <item m="1" x="2660"/>
        <item m="1" x="2215"/>
        <item m="1" x="3959"/>
        <item m="1" x="4090"/>
        <item m="1" x="2019"/>
        <item m="1" x="2529"/>
        <item m="1" x="175"/>
        <item m="1" x="3332"/>
        <item m="1" x="931"/>
        <item m="1" x="3549"/>
        <item m="1" x="3308"/>
        <item m="1" x="250"/>
        <item m="1" x="805"/>
        <item m="1" x="1666"/>
        <item m="1" x="2614"/>
        <item m="1" x="2853"/>
        <item m="1" x="370"/>
        <item m="1" x="666"/>
        <item m="1" x="1731"/>
        <item m="1" x="1277"/>
        <item m="1" x="693"/>
        <item m="1" x="1656"/>
        <item m="1" x="2263"/>
        <item m="1" x="1126"/>
        <item m="1" x="2299"/>
        <item m="1" x="4117"/>
        <item m="1" x="3087"/>
        <item m="1" x="1906"/>
        <item m="1" x="4017"/>
        <item m="1" x="3181"/>
        <item m="1" x="889"/>
        <item m="1" x="1079"/>
        <item m="1" x="2132"/>
        <item m="1" x="3827"/>
        <item m="1" x="3121"/>
        <item m="1" x="4078"/>
        <item m="1" x="297"/>
        <item m="1" x="3396"/>
        <item m="1" x="1200"/>
        <item m="1" x="1042"/>
        <item m="1" x="3752"/>
        <item m="1" x="1115"/>
        <item m="1" x="3860"/>
        <item m="1" x="3727"/>
        <item m="1" x="334"/>
        <item m="1" x="2895"/>
        <item m="1" x="3205"/>
        <item m="1" x="3250"/>
        <item m="1" x="3005"/>
        <item m="1" x="3769"/>
        <item m="1" x="2526"/>
        <item m="1" x="2998"/>
        <item m="1" x="3691"/>
        <item m="1" x="4120"/>
        <item m="1" x="2908"/>
        <item m="1" x="2450"/>
        <item m="1" x="818"/>
        <item m="1" x="313"/>
        <item m="1" x="1418"/>
        <item m="1" x="3460"/>
        <item m="1" x="26"/>
        <item m="1" x="1578"/>
        <item m="1" x="2275"/>
        <item m="1" x="2283"/>
        <item m="1" x="959"/>
        <item m="1" x="3006"/>
        <item m="1" x="1826"/>
        <item m="1" x="2331"/>
        <item m="1" x="2785"/>
        <item m="1" x="3238"/>
        <item m="1" x="3408"/>
        <item m="1" x="2385"/>
        <item m="1" x="636"/>
        <item m="1" x="2204"/>
        <item m="1" x="41"/>
        <item m="1" x="3439"/>
        <item m="1" x="2147"/>
        <item m="1" x="819"/>
        <item m="1" x="3113"/>
        <item m="1" x="3228"/>
        <item m="1" x="932"/>
        <item m="1" x="1490"/>
        <item m="1" x="1648"/>
        <item m="1" x="1966"/>
        <item m="1" x="99"/>
        <item m="1" x="1096"/>
        <item m="1" x="3648"/>
        <item m="1" x="1647"/>
        <item m="1" x="1529"/>
        <item m="1" x="2388"/>
        <item m="1" x="1419"/>
        <item m="1" x="3165"/>
        <item m="1" x="4042"/>
        <item m="1" x="328"/>
        <item m="1" x="1266"/>
        <item m="1" x="2468"/>
        <item m="1" x="3066"/>
        <item m="1" x="4091"/>
        <item m="1" x="1034"/>
        <item m="1" x="501"/>
        <item m="1" x="2942"/>
        <item m="1" x="3846"/>
        <item m="1" x="711"/>
        <item m="1" x="186"/>
        <item m="1" x="452"/>
        <item m="1" x="742"/>
        <item m="1" x="1536"/>
        <item m="1" x="2787"/>
        <item m="1" x="1345"/>
        <item m="1" x="3168"/>
        <item m="1" x="1855"/>
        <item m="1" x="1255"/>
        <item m="1" x="536"/>
        <item m="1" x="714"/>
        <item m="1" x="3867"/>
        <item m="1" x="4055"/>
        <item m="1" x="2825"/>
        <item m="1" x="650"/>
        <item m="1" x="1087"/>
        <item m="1" x="3391"/>
        <item m="1" x="3130"/>
        <item m="1" x="2203"/>
        <item m="1" x="2866"/>
        <item m="1" x="1375"/>
        <item m="1" x="611"/>
        <item m="1" x="2608"/>
        <item m="1" x="2197"/>
        <item m="1" x="3194"/>
        <item m="1" x="3304"/>
        <item m="1" x="87"/>
        <item m="1" x="63"/>
        <item m="1" x="2294"/>
        <item m="1" x="2599"/>
        <item m="1" x="2133"/>
        <item m="1" x="2706"/>
        <item m="1" x="1883"/>
        <item m="1" x="2744"/>
        <item m="1" x="2342"/>
        <item m="1" x="2029"/>
        <item m="1" x="2587"/>
        <item m="1" x="549"/>
        <item m="1" x="1366"/>
        <item m="1" x="4093"/>
        <item m="1" x="592"/>
        <item m="1" x="3863"/>
        <item m="1" x="2839"/>
        <item m="1" x="2970"/>
        <item m="1" x="942"/>
        <item m="1" x="419"/>
        <item m="1" x="377"/>
        <item m="1" x="1194"/>
        <item m="1" x="2609"/>
        <item m="1" x="249"/>
        <item m="1" x="2499"/>
        <item m="1" x="1465"/>
        <item m="1" x="2365"/>
        <item m="1" x="2024"/>
        <item m="1" x="2794"/>
        <item m="1" x="128"/>
        <item m="1" x="1026"/>
        <item m="1" x="1833"/>
        <item m="1" x="2145"/>
        <item m="1" x="2207"/>
        <item m="1" x="3768"/>
        <item m="1" x="4099"/>
        <item m="1" x="2474"/>
        <item m="1" x="3455"/>
        <item m="1" x="1943"/>
        <item m="1" x="40"/>
        <item m="1" x="525"/>
        <item m="1" x="3832"/>
        <item m="1" x="3227"/>
        <item m="1" x="1695"/>
        <item m="1" x="938"/>
        <item m="1" x="719"/>
        <item m="1" x="1569"/>
        <item m="1" x="2988"/>
        <item m="1" x="2531"/>
        <item m="1" x="2662"/>
        <item m="1" x="2668"/>
        <item m="1" x="212"/>
        <item m="1" x="1278"/>
        <item m="1" x="436"/>
        <item m="1" x="2173"/>
        <item m="1" x="1561"/>
        <item m="1" x="1557"/>
        <item m="1" x="4095"/>
        <item m="1" x="2530"/>
        <item m="1" x="1963"/>
        <item m="1" x="1657"/>
        <item m="1" x="1732"/>
        <item m="1" x="3625"/>
        <item m="1" x="785"/>
        <item m="1" x="1603"/>
        <item m="1" x="1692"/>
        <item m="1" x="261"/>
        <item m="1" x="569"/>
        <item m="1" x="169"/>
        <item m="1" x="138"/>
        <item m="1" x="2981"/>
        <item m="1" x="2570"/>
        <item m="1" x="100"/>
        <item m="1" x="430"/>
        <item m="1" x="3286"/>
        <item m="1" x="2088"/>
        <item m="1" x="3259"/>
        <item m="1" x="1420"/>
        <item m="1" x="1341"/>
        <item m="1" x="806"/>
        <item m="1" x="3843"/>
        <item m="1" x="2080"/>
        <item m="1" x="1235"/>
        <item m="1" x="1539"/>
        <item m="1" x="3031"/>
        <item m="1" x="3248"/>
        <item m="1" x="923"/>
        <item m="1" x="778"/>
        <item m="1" x="2893"/>
        <item m="1" x="81"/>
        <item m="1" x="1907"/>
        <item m="1" x="774"/>
        <item m="1" x="3853"/>
        <item m="1" x="671"/>
        <item m="1" x="3352"/>
        <item m="1" x="3137"/>
        <item m="1" x="1329"/>
        <item m="1" x="1268"/>
        <item m="1" x="3220"/>
        <item m="1" x="1318"/>
        <item m="1" x="1604"/>
        <item m="1" x="3789"/>
        <item m="1" x="3119"/>
        <item m="1" x="422"/>
        <item m="1" x="4016"/>
        <item m="1" x="232"/>
        <item m="1" x="1409"/>
        <item m="1" x="1933"/>
        <item m="1" x="2164"/>
        <item m="1" x="591"/>
        <item m="1" x="2809"/>
        <item m="1" x="1116"/>
        <item m="1" x="3963"/>
        <item m="1" x="2363"/>
        <item m="1" x="1726"/>
        <item m="1" x="994"/>
        <item m="1" x="1099"/>
        <item m="1" x="749"/>
        <item m="1" x="705"/>
        <item m="1" x="3278"/>
        <item m="1" x="2034"/>
        <item m="1" x="3997"/>
        <item m="1" x="1068"/>
        <item m="1" x="1357"/>
        <item m="1" x="154"/>
        <item m="1" x="3635"/>
        <item m="1" x="2598"/>
        <item m="1" x="3346"/>
        <item m="1" x="2188"/>
        <item m="1" x="2455"/>
        <item m="1" x="2822"/>
        <item m="1" x="2696"/>
        <item m="1" x="2639"/>
        <item m="1" x="632"/>
        <item m="1" x="3422"/>
        <item m="1" x="808"/>
        <item m="1" x="2804"/>
        <item m="1" x="548"/>
        <item m="1" x="355"/>
        <item m="1" x="2782"/>
        <item m="1" x="4134"/>
        <item m="1" x="1597"/>
        <item m="1" x="2027"/>
        <item m="1" x="3082"/>
        <item m="1" x="2490"/>
        <item m="1" x="3848"/>
        <item m="1" x="3920"/>
        <item m="1" x="1163"/>
        <item m="1" x="3805"/>
        <item m="1" x="2992"/>
        <item m="1" x="892"/>
        <item m="1" x="1130"/>
        <item m="1" x="3274"/>
        <item m="1" x="1404"/>
        <item m="1" x="502"/>
        <item m="1" x="3601"/>
        <item m="1" x="3949"/>
        <item m="1" x="2245"/>
        <item m="1" x="3142"/>
        <item m="1" x="1011"/>
        <item m="1" x="780"/>
        <item m="1" x="3351"/>
        <item m="1" x="2482"/>
        <item m="1" x="1028"/>
        <item m="1" x="1844"/>
        <item m="1" x="1261"/>
        <item m="1" x="4022"/>
        <item m="1" x="2036"/>
        <item m="1" x="2135"/>
        <item m="1" x="241"/>
        <item m="1" x="2350"/>
        <item m="1" x="1690"/>
        <item m="1" x="3674"/>
        <item m="1" x="2674"/>
        <item m="1" x="743"/>
        <item m="1" x="2252"/>
        <item m="1" x="2677"/>
        <item m="1" x="2353"/>
        <item m="1" x="3386"/>
        <item m="1" x="1653"/>
        <item m="1" x="2555"/>
        <item m="1" x="1851"/>
        <item m="1" x="1103"/>
        <item m="1" x="3253"/>
        <item m="1" x="3385"/>
        <item m="1" x="4037"/>
        <item m="1" x="207"/>
        <item m="1" x="3672"/>
        <item m="1" x="109"/>
        <item m="1" x="1002"/>
        <item m="1" x="559"/>
        <item m="1" x="3182"/>
        <item m="1" x="2328"/>
        <item m="1" x="3321"/>
        <item m="1" x="1806"/>
        <item m="1" x="160"/>
        <item m="1" x="1902"/>
        <item m="1" x="1291"/>
        <item m="1" x="274"/>
        <item m="1" x="3821"/>
        <item m="1" x="3973"/>
        <item m="1" x="1996"/>
        <item m="1" x="3187"/>
        <item m="1" x="1959"/>
        <item m="1" x="16"/>
        <item m="1" x="2295"/>
        <item m="1" x="720"/>
        <item m="1" x="2743"/>
        <item m="1" x="393"/>
        <item m="1" x="262"/>
        <item m="1" x="3689"/>
        <item m="1" x="1373"/>
        <item m="1" x="921"/>
        <item m="1" x="1632"/>
        <item m="1" x="3302"/>
        <item m="1" x="3735"/>
        <item m="1" x="622"/>
        <item m="1" x="465"/>
        <item m="1" x="2148"/>
        <item m="1" x="4110"/>
        <item m="1" x="2390"/>
        <item m="1" x="496"/>
        <item m="1" x="3160"/>
        <item m="1" x="2861"/>
        <item m="1" x="649"/>
        <item m="1" x="573"/>
        <item m="1" x="505"/>
        <item m="1" x="1827"/>
        <item m="1" x="3001"/>
        <item m="1" x="3099"/>
        <item m="1" x="616"/>
        <item m="1" x="1000"/>
        <item m="1" x="2358"/>
        <item m="1" x="2891"/>
        <item m="1" x="38"/>
        <item m="1" x="338"/>
        <item m="1" x="2041"/>
        <item m="1" x="2471"/>
        <item m="1" x="3701"/>
        <item m="1" x="598"/>
        <item m="1" x="2928"/>
        <item m="1" x="2568"/>
        <item m="1" x="655"/>
        <item m="1" x="905"/>
        <item m="1" x="145"/>
        <item m="1" x="776"/>
        <item m="1" x="1204"/>
        <item m="1" x="2833"/>
        <item m="1" x="916"/>
        <item m="1" x="3354"/>
        <item m="1" x="60"/>
        <item m="1" x="3034"/>
        <item m="1" x="180"/>
        <item m="1" x="2731"/>
        <item m="1" x="2943"/>
        <item m="1" x="2575"/>
        <item m="1" x="190"/>
        <item m="1" x="751"/>
        <item m="1" x="2538"/>
        <item m="1" x="715"/>
        <item m="1" x="2976"/>
        <item m="1" x="287"/>
        <item m="1" x="3722"/>
        <item m="1" x="2373"/>
        <item m="1" x="301"/>
        <item m="1" x="2394"/>
        <item m="1" x="1884"/>
        <item m="1" x="2280"/>
        <item m="1" x="2235"/>
        <item m="1" x="2616"/>
        <item m="1" x="2595"/>
        <item m="1" x="376"/>
        <item m="1" x="2324"/>
        <item m="1" x="3326"/>
        <item m="1" x="331"/>
        <item m="1" x="233"/>
        <item m="1" x="2954"/>
        <item m="1" x="302"/>
        <item m="1" x="218"/>
        <item m="1" x="2462"/>
        <item m="1" x="856"/>
        <item m="1" x="140"/>
        <item m="1" x="3020"/>
        <item m="1" x="701"/>
        <item m="1" x="500"/>
        <item m="1" x="490"/>
        <item m="1" x="1491"/>
        <item m="1" x="1283"/>
        <item m="1" x="14"/>
        <item m="1" x="263"/>
        <item m="1" x="652"/>
        <item m="1" x="3657"/>
        <item m="1" x="3839"/>
        <item m="1" x="3899"/>
        <item m="1" x="524"/>
        <item m="1" x="275"/>
        <item m="1" x="3762"/>
        <item m="1" x="113"/>
        <item m="1" x="3715"/>
        <item m="1" x="1903"/>
        <item m="1" x="3719"/>
        <item m="1" x="837"/>
        <item m="1" x="2990"/>
        <item m="1" x="1458"/>
        <item m="1" x="202"/>
        <item m="1" x="1181"/>
        <item m="1" x="2335"/>
        <item m="1" x="871"/>
        <item m="1" x="2521"/>
        <item m="1" x="2090"/>
        <item m="1" x="520"/>
        <item m="1" x="2177"/>
        <item m="1" x="401"/>
        <item m="1" x="89"/>
        <item m="1" x="3236"/>
        <item m="1" x="2665"/>
        <item m="1" x="348"/>
        <item m="1" x="50"/>
        <item m="1" x="3296"/>
        <item m="1" x="2807"/>
        <item m="1" x="562"/>
        <item m="1" x="3519"/>
        <item m="1" x="3759"/>
        <item m="1" x="3523"/>
        <item m="1" x="1269"/>
        <item m="1" x="4056"/>
        <item m="1" x="1909"/>
        <item m="1" x="1556"/>
        <item m="1" x="1212"/>
        <item m="1" x="3687"/>
        <item m="1" x="1790"/>
        <item m="1" x="3883"/>
        <item m="1" x="3117"/>
        <item m="1" x="2272"/>
        <item m="1" x="2117"/>
        <item m="1" x="2248"/>
        <item m="1" x="918"/>
        <item m="1" x="777"/>
        <item m="1" x="3030"/>
        <item m="1" x="2649"/>
        <item m="1" x="364"/>
        <item m="1" x="1819"/>
        <item m="1" x="2417"/>
        <item m="1" x="269"/>
        <item m="1" x="2433"/>
        <item m="1" x="755"/>
        <item m="1" x="3128"/>
        <item m="1" x="3534"/>
        <item m="1" x="3733"/>
        <item m="1" x="2624"/>
        <item m="1" x="2000"/>
        <item m="1" x="424"/>
        <item m="1" x="1240"/>
        <item m="1" x="2849"/>
        <item m="1" x="3424"/>
        <item m="1" x="4122"/>
        <item m="1" x="2483"/>
        <item m="1" x="2579"/>
        <item m="1" x="1416"/>
        <item m="1" x="3725"/>
        <item m="1" x="2472"/>
        <item m="1" x="1094"/>
        <item m="1" x="833"/>
        <item m="1" x="1818"/>
        <item m="1" x="226"/>
        <item m="1" x="1005"/>
        <item m="1" x="3933"/>
        <item m="1" x="2732"/>
        <item m="1" x="443"/>
        <item m="1" x="4126"/>
        <item m="1" x="350"/>
        <item m="1" x="4023"/>
        <item m="1" x="3900"/>
        <item m="1" x="317"/>
        <item m="1" x="2312"/>
        <item m="1" x="2274"/>
        <item m="1" x="79"/>
        <item m="1" x="3206"/>
        <item m="1" x="1810"/>
        <item m="1" x="2621"/>
        <item m="1" x="823"/>
        <item m="1" x="2514"/>
        <item m="1" x="442"/>
        <item m="1" x="3434"/>
        <item m="1" x="2827"/>
        <item m="1" x="3050"/>
        <item m="1" x="2728"/>
        <item m="1" x="2605"/>
        <item m="1" x="2883"/>
        <item m="1" x="3358"/>
        <item m="1" x="3944"/>
        <item m="1" x="32"/>
        <item m="1" x="586"/>
        <item m="1" x="276"/>
        <item m="1" x="1551"/>
        <item m="1" x="2760"/>
        <item m="1" x="1275"/>
        <item m="1" x="3849"/>
        <item m="1" x="2307"/>
        <item m="1" x="2370"/>
        <item m="1" x="1183"/>
        <item m="1" x="3104"/>
        <item m="1" x="1444"/>
        <item m="1" x="3172"/>
        <item m="1" x="1051"/>
        <item m="1" x="2454"/>
        <item m="1" x="2260"/>
        <item m="1" x="1987"/>
        <item m="1" x="3054"/>
        <item m="1" x="957"/>
        <item m="1" x="740"/>
        <item m="1" x="3382"/>
        <item m="1" x="1634"/>
        <item m="1" x="2348"/>
        <item m="1" x="2127"/>
        <item m="1" x="3085"/>
        <item m="1" x="231"/>
        <item m="1" x="2449"/>
        <item m="1" x="2679"/>
        <item m="1" x="2814"/>
        <item m="1" x="4072"/>
        <item m="1" x="1346"/>
        <item m="1" x="3361"/>
        <item m="1" x="1499"/>
        <item m="1" x="850"/>
        <item m="1" x="404"/>
        <item m="1" x="3718"/>
        <item m="1" x="1423"/>
        <item m="1" x="1642"/>
        <item m="1" x="1970"/>
        <item m="1" x="3571"/>
        <item m="1" x="3507"/>
        <item m="1" x="3240"/>
        <item m="1" x="2016"/>
        <item m="1" x="2638"/>
        <item m="1" x="521"/>
        <item m="1" x="2477"/>
        <item m="1" x="2422"/>
        <item m="1" x="2181"/>
        <item m="1" x="1620"/>
        <item m="1" x="3494"/>
        <item m="1" x="439"/>
        <item m="1" x="3974"/>
        <item m="1" x="2702"/>
        <item m="1" x="3319"/>
        <item m="1" x="1595"/>
        <item m="1" x="3232"/>
        <item m="1" x="1323"/>
        <item m="1" x="1859"/>
        <item m="1" x="288"/>
        <item m="1" x="716"/>
        <item m="1" x="4011"/>
        <item m="1" x="4076"/>
        <item m="1" x="1314"/>
        <item m="1" x="4086"/>
        <item m="1" x="315"/>
        <item m="1" x="1247"/>
        <item m="1" x="1710"/>
        <item m="1" x="3810"/>
        <item m="1" x="656"/>
        <item m="1" x="1018"/>
        <item m="1" x="704"/>
        <item m="1" x="2194"/>
        <item m="1" x="1173"/>
        <item m="1" x="136"/>
        <item m="1" x="3644"/>
        <item m="1" x="2641"/>
        <item m="1" x="1599"/>
        <item m="1" x="1347"/>
        <item m="1" x="1289"/>
        <item m="1" x="66"/>
        <item m="1" x="2225"/>
        <item m="1" x="3398"/>
        <item m="1" x="3368"/>
        <item m="1" x="2583"/>
        <item m="1" x="1224"/>
        <item m="1" x="3888"/>
        <item m="1" x="3178"/>
        <item m="1" x="599"/>
        <item m="1" x="1665"/>
        <item m="1" x="1678"/>
        <item m="1" x="2057"/>
        <item m="1" x="3209"/>
        <item m="1" x="2631"/>
        <item m="1" x="1160"/>
        <item m="1" x="303"/>
        <item m="1" x="77"/>
        <item m="1" x="3754"/>
        <item m="1" x="958"/>
        <item m="1" x="1944"/>
        <item m="1" x="3363"/>
        <item m="1" x="2128"/>
        <item m="1" x="2007"/>
        <item m="1" x="2279"/>
        <item m="1" x="1064"/>
        <item m="1" x="948"/>
        <item m="1" x="417"/>
        <item m="1" x="3395"/>
        <item m="1" x="1410"/>
        <item m="1" x="3561"/>
        <item m="1" x="1389"/>
        <item m="1" x="3599"/>
        <item m="1" x="3918"/>
        <item m="1" x="2142"/>
        <item m="1" x="4063"/>
        <item m="1" x="1392"/>
        <item m="1" x="1896"/>
        <item m="1" x="3994"/>
        <item m="1" x="3802"/>
        <item m="1" x="3177"/>
        <item m="1" x="51"/>
        <item m="1" x="3773"/>
        <item m="1" x="529"/>
        <item m="1" x="3683"/>
        <item m="1" x="3938"/>
        <item m="1" x="801"/>
        <item m="1" x="2395"/>
        <item m="1" x="3730"/>
        <item m="1" x="1774"/>
        <item m="1" x="3229"/>
        <item m="1" x="561"/>
        <item m="1" x="3317"/>
        <item m="1" x="843"/>
        <item m="1" x="1968"/>
        <item m="1" x="1015"/>
        <item m="1" x="213"/>
        <item m="1" x="603"/>
        <item m="1" x="2087"/>
        <item m="1" x="388"/>
        <item m="1" x="2685"/>
        <item m="1" x="3235"/>
        <item m="1" x="606"/>
        <item m="1" x="579"/>
        <item m="1" x="2852"/>
        <item m="1" x="3670"/>
        <item m="1" x="3357"/>
        <item m="1" x="4010"/>
        <item m="1" x="3035"/>
        <item m="1" x="829"/>
        <item m="1" x="1720"/>
        <item m="1" x="22"/>
        <item m="1" x="2066"/>
        <item m="1" x="963"/>
        <item m="1" x="1923"/>
        <item m="1" x="298"/>
        <item m="1" x="2790"/>
        <item m="1" x="964"/>
        <item m="1" x="1699"/>
        <item m="1" x="1380"/>
        <item m="1" x="3568"/>
        <item m="1" x="3479"/>
        <item m="1" x="106"/>
        <item m="1" x="3738"/>
        <item m="1" x="1856"/>
        <item m="1" x="698"/>
        <item m="1" x="2381"/>
        <item m="1" x="623"/>
        <item m="1" x="2699"/>
        <item m="1" x="1301"/>
        <item m="1" x="3961"/>
        <item m="1" x="676"/>
        <item m="1" x="1093"/>
        <item m="1" x="3112"/>
        <item m="1" x="1413"/>
        <item m="1" x="1586"/>
        <item m="1" x="2003"/>
        <item m="1" x="772"/>
        <item m="1" x="3851"/>
        <item m="1" x="887"/>
        <item m="1" x="1360"/>
        <item m="1" x="1713"/>
        <item m="1" x="296"/>
        <item m="1" x="3611"/>
        <item m="1" x="3595"/>
        <item m="1" x="1272"/>
        <item m="1" x="1047"/>
        <item m="1" x="1476"/>
        <item m="1" x="445"/>
        <item m="1" x="3294"/>
        <item m="1" x="2191"/>
        <item m="1" x="2556"/>
        <item m="1" x="3998"/>
        <item m="1" x="471"/>
        <item m="1" x="687"/>
        <item m="1" x="2257"/>
        <item m="1" x="3136"/>
        <item m="1" x="3775"/>
        <item m="1" x="386"/>
        <item m="1" x="2773"/>
        <item m="1" x="1330"/>
        <item m="1" x="1782"/>
        <item m="1" x="2996"/>
        <item m="1" x="594"/>
        <item m="1" x="1494"/>
        <item m="1" x="1469"/>
        <item m="1" x="2594"/>
        <item m="1" x="1006"/>
        <item m="1" x="898"/>
        <item m="1" x="2547"/>
        <item m="1" x="2308"/>
        <item m="1" x="664"/>
        <item m="1" x="2253"/>
        <item m="1" x="1156"/>
        <item m="1" x="2885"/>
        <item m="1" x="1546"/>
        <item m="1" x="1438"/>
        <item m="1" x="4069"/>
        <item m="1" x="1452"/>
        <item m="1" x="356"/>
        <item m="1" x="824"/>
        <item m="1" x="913"/>
        <item m="1" x="839"/>
        <item m="1" x="961"/>
        <item m="1" x="1058"/>
        <item m="1" x="121"/>
        <item m="1" x="3728"/>
        <item m="1" x="2048"/>
        <item m="1" x="2560"/>
        <item m="1" x="3792"/>
        <item m="1" x="156"/>
        <item m="1" x="96"/>
        <item m="1" x="3271"/>
        <item m="1" x="3675"/>
        <item m="1" x="4080"/>
        <item m="1" x="3013"/>
        <item m="1" x="3406"/>
        <item m="1" x="2687"/>
        <item m="1" x="2754"/>
        <item m="1" x="2075"/>
        <item m="1" x="1367"/>
        <item m="1" x="120"/>
        <item m="1" x="3114"/>
        <item m="1" x="3325"/>
        <item m="1" x="3167"/>
        <item m="1" x="3934"/>
        <item m="1" x="953"/>
        <item m="1" x="4024"/>
        <item m="1" x="3668"/>
        <item m="1" x="1089"/>
        <item m="1" x="1633"/>
        <item m="1" x="3696"/>
        <item m="1" x="360"/>
        <item m="1" x="369"/>
        <item m="1" x="3046"/>
        <item m="1" x="735"/>
        <item m="1" x="3602"/>
        <item m="1" x="2118"/>
        <item m="1" x="3540"/>
        <item m="1" x="2281"/>
        <item m="1" x="3239"/>
        <item m="1" x="2171"/>
        <item m="1" x="1059"/>
        <item m="1" x="2228"/>
        <item m="1" x="255"/>
        <item m="1" x="357"/>
        <item m="1" x="2032"/>
        <item m="1" x="3917"/>
        <item m="1" x="902"/>
        <item m="1" x="3051"/>
        <item m="1" x="3951"/>
        <item m="1" x="1919"/>
        <item m="1" x="2625"/>
        <item m="1" x="971"/>
        <item m="1" x="3199"/>
        <item m="1" x="3028"/>
        <item m="1" x="4001"/>
        <item m="1" x="2586"/>
        <item m="1" x="3261"/>
        <item m="1" x="3287"/>
        <item m="1" x="2874"/>
        <item m="1" x="3446"/>
        <item m="1" x="2876"/>
        <item m="1" x="2890"/>
        <item m="1" x="3029"/>
        <item m="1" x="3097"/>
        <item m="1" x="1592"/>
        <item m="1" x="694"/>
        <item m="1" x="3204"/>
        <item m="1" x="1973"/>
        <item m="1" x="736"/>
        <item m="1" x="2618"/>
        <item m="1" x="197"/>
        <item m="1" x="3193"/>
        <item m="1" x="654"/>
        <item m="1" x="1644"/>
        <item m="1" x="1076"/>
        <item m="1" x="2134"/>
        <item m="1" x="794"/>
        <item m="1" x="767"/>
        <item m="1" x="1328"/>
        <item m="1" x="2053"/>
        <item m="1" x="2360"/>
        <item m="1" x="3618"/>
        <item m="1" x="593"/>
        <item m="1" x="45"/>
        <item m="1" x="1273"/>
        <item m="1" x="2111"/>
        <item m="1" x="1739"/>
        <item m="1" x="406"/>
        <item m="1" x="4033"/>
        <item m="1" x="2445"/>
        <item m="1" x="447"/>
        <item m="1" x="1108"/>
        <item m="1" x="1967"/>
        <item m="1" x="3877"/>
        <item m="1" x="324"/>
        <item m="1" x="3433"/>
        <item m="1" x="3556"/>
        <item m="1" x="1969"/>
        <item m="1" x="1352"/>
        <item m="1" x="2125"/>
        <item m="1" x="2879"/>
        <item m="1" x="137"/>
        <item m="1" x="1445"/>
        <item m="1" x="2139"/>
        <item m="1" x="2978"/>
        <item m="1" x="3161"/>
        <item m="1" x="1442"/>
        <item m="1" x="3367"/>
        <item m="1" x="1824"/>
        <item m="1" x="2985"/>
        <item m="1" x="1480"/>
        <item m="1" x="2416"/>
        <item m="1" x="2957"/>
        <item m="1" x="3744"/>
        <item m="1" x="3289"/>
        <item m="1" x="3443"/>
        <item m="1" x="4135"/>
        <item m="1" x="2040"/>
        <item m="1" x="4083"/>
        <item m="1" x="1077"/>
        <item m="1" x="679"/>
        <item m="1" x="2017"/>
        <item m="1" x="3242"/>
        <item m="1" x="2046"/>
        <item m="1" x="1461"/>
        <item m="1" x="1931"/>
        <item m="1" x="2830"/>
        <item m="1" x="427"/>
        <item m="1" x="922"/>
        <item m="1" x="1012"/>
        <item m="1" x="1517"/>
        <item m="1" x="582"/>
        <item m="1" x="2927"/>
        <item m="1" x="3750"/>
        <item m="1" x="208"/>
        <item m="1" x="695"/>
        <item m="1" x="3469"/>
        <item m="1" x="2354"/>
        <item m="1" x="2535"/>
        <item m="1" x="2408"/>
        <item m="1" x="408"/>
        <item m="1" x="1406"/>
        <item m="1" x="285"/>
        <item m="1" x="2288"/>
        <item m="1" x="3140"/>
        <item m="1" x="1524"/>
        <item m="1" x="4061"/>
        <item m="1" x="1090"/>
        <item m="1" x="2798"/>
        <item m="1" x="2187"/>
        <item m="1" x="1179"/>
        <item m="1" x="2021"/>
        <item m="1" x="4127"/>
        <item m="1" x="3590"/>
        <item m="1" x="2626"/>
        <item m="1" x="968"/>
        <item m="1" x="1319"/>
        <item m="1" x="2999"/>
        <item m="1" x="2457"/>
        <item m="1" x="475"/>
        <item m="1" x="1265"/>
        <item m="1" x="2520"/>
        <item m="1" x="677"/>
        <item m="1" x="3613"/>
        <item m="1" x="3605"/>
        <item m="1" x="3394"/>
        <item m="1" x="1037"/>
        <item m="1" x="1384"/>
        <item m="1" x="30"/>
        <item m="1" x="3870"/>
        <item m="1" x="474"/>
        <item m="1" x="472"/>
        <item m="1" x="926"/>
        <item m="1" x="1610"/>
        <item m="1" x="2576"/>
        <item m="1" x="4030"/>
        <item m="1" x="750"/>
        <item m="1" x="3742"/>
        <item m="1" x="762"/>
        <item m="1" x="2993"/>
        <item m="1" x="391"/>
        <item m="1" x="1027"/>
        <item m="1" x="1611"/>
        <item m="1" x="1621"/>
        <item m="1" x="3468"/>
        <item m="1" x="1324"/>
        <item m="1" x="2757"/>
        <item m="1" x="3939"/>
        <item m="1" x="3551"/>
        <item m="1" x="3620"/>
        <item m="1" x="2810"/>
        <item m="1" x="2420"/>
        <item m="1" x="1056"/>
        <item m="1" x="607"/>
        <item m="1" x="58"/>
        <item m="1" x="3825"/>
        <item m="1" x="33"/>
        <item m="1" x="3926"/>
        <item m="1" x="3381"/>
        <item m="1" x="3392"/>
        <item m="1" x="227"/>
        <item m="1" x="3323"/>
        <item m="1" x="3347"/>
        <item m="1" x="2219"/>
        <item m="1" x="149"/>
        <item m="1" x="483"/>
        <item m="1" x="1786"/>
        <item m="1" x="3586"/>
        <item m="1" x="680"/>
        <item m="1" x="3977"/>
        <item m="1" x="2438"/>
        <item m="1" x="936"/>
        <item m="1" x="1934"/>
        <item m="1" x="1436"/>
        <item m="1" x="3971"/>
        <item m="1" x="2201"/>
        <item m="1" x="2321"/>
        <item m="1" x="1166"/>
        <item m="1" x="788"/>
        <item m="1" x="139"/>
        <item m="1" x="3258"/>
        <item m="1" x="2216"/>
        <item m="1" x="15"/>
        <item m="1" x="3688"/>
        <item m="1" x="1971"/>
        <item m="1" x="4003"/>
        <item m="1" x="2243"/>
        <item m="1" x="2513"/>
        <item m="1" x="290"/>
        <item m="1" x="1958"/>
        <item m="1" x="3619"/>
        <item m="1" x="3223"/>
        <item m="1" x="984"/>
        <item m="1" x="2559"/>
        <item m="1" x="116"/>
        <item m="1" x="280"/>
        <item m="1" x="2093"/>
        <item m="1" x="2266"/>
        <item m="1" x="1100"/>
        <item m="1" x="2857"/>
        <item m="1" x="1821"/>
        <item m="1" x="1574"/>
        <item m="1" x="2411"/>
        <item m="1" x="3452"/>
        <item m="1" x="1321"/>
        <item m="1" x="2407"/>
        <item m="1" x="970"/>
        <item m="1" x="4094"/>
        <item m="1" x="3965"/>
        <item m="1" x="3365"/>
        <item m="1" x="3372"/>
        <item m="1" x="3350"/>
        <item m="1" x="75"/>
        <item m="1" x="2949"/>
        <item m="1" x="3330"/>
        <item m="1" x="2851"/>
        <item m="1" x="1791"/>
        <item m="1" x="517"/>
        <item m="1" x="341"/>
        <item m="1" x="340"/>
        <item m="1" x="3921"/>
        <item m="1" x="4014"/>
        <item m="1" x="3766"/>
        <item m="1" x="730"/>
        <item m="1" x="531"/>
        <item m="1" x="3010"/>
        <item m="1" x="3517"/>
        <item m="1" x="882"/>
        <item m="1" x="2723"/>
        <item m="1" x="2386"/>
        <item m="1" x="3337"/>
        <item m="1" x="3932"/>
        <item m="1" x="1537"/>
        <item m="1" x="2653"/>
        <item m="1" x="2198"/>
        <item m="1" x="1188"/>
        <item m="1" x="917"/>
        <item m="1" x="2168"/>
        <item m="1" x="352"/>
        <item m="1" x="3757"/>
        <item m="1" x="373"/>
        <item m="1" x="3241"/>
        <item m="1" x="2544"/>
        <item m="1" x="1206"/>
        <item m="1" x="912"/>
        <item m="1" x="2834"/>
        <item m="1" x="3529"/>
        <item m="1" x="1243"/>
        <item m="1" x="2523"/>
        <item m="1" x="2236"/>
        <item m="1" x="3060"/>
        <item m="1" x="1377"/>
        <item m="1" x="2119"/>
        <item m="1" x="3904"/>
        <item m="1" x="3878"/>
        <item m="1" x="2991"/>
        <item m="1" x="2014"/>
        <item m="1" x="1890"/>
        <item m="1" x="2167"/>
        <item m="1" x="477"/>
        <item m="1" x="2414"/>
        <item m="1" x="3952"/>
        <item m="1" x="2591"/>
        <item m="1" x="1061"/>
        <item m="1" x="3008"/>
        <item m="1" x="3606"/>
        <item m="1" x="3212"/>
        <item m="1" x="3018"/>
        <item m="1" x="3868"/>
        <item m="1" x="3461"/>
        <item m="1" x="3157"/>
        <item m="1" x="1704"/>
        <item m="1" x="35"/>
        <item m="1" x="3336"/>
        <item m="1" x="657"/>
        <item m="1" x="3224"/>
        <item m="1" x="3833"/>
        <item m="1" x="194"/>
        <item m="1" x="1697"/>
        <item m="1" x="3787"/>
        <item m="1" x="418"/>
        <item m="1" x="1538"/>
        <item m="1" x="1813"/>
        <item m="1" x="909"/>
        <item m="1" x="507"/>
        <item m="1" x="3313"/>
        <item m="1" x="1216"/>
        <item m="1" x="1893"/>
        <item m="1" x="2256"/>
        <item m="1" x="3596"/>
        <item m="1" x="3191"/>
        <item m="1" x="2795"/>
        <item m="1" x="2919"/>
        <item m="1" x="3531"/>
        <item m="1" x="3710"/>
        <item m="1" x="981"/>
        <item m="1" x="1019"/>
        <item m="1" x="933"/>
        <item m="1" x="2826"/>
        <item m="1" x="243"/>
        <item m="1" x="3865"/>
        <item m="1" x="1231"/>
        <item m="1" x="1918"/>
        <item m="1" x="2487"/>
        <item m="1" x="3815"/>
        <item m="1" x="3002"/>
        <item m="1" x="3972"/>
        <item m="1" x="2515"/>
        <item m="1" x="3409"/>
        <item m="1" x="3501"/>
        <item m="1" x="219"/>
        <item m="1" x="3753"/>
        <item m="1" x="880"/>
        <item m="1" x="2486"/>
        <item m="1" x="2344"/>
        <item m="1" x="1700"/>
        <item m="1" x="1691"/>
        <item m="1" x="867"/>
        <item m="1" x="2446"/>
        <item m="1" x="2100"/>
        <item m="1" x="2800"/>
        <item m="1" x="20"/>
        <item m="1" x="4046"/>
        <item m="1" x="1596"/>
        <item m="1" x="3093"/>
        <item m="1" x="575"/>
        <item m="1" x="3817"/>
        <item m="1" x="3225"/>
        <item m="1" x="3631"/>
        <item m="1" x="375"/>
        <item m="1" x="1343"/>
        <item m="1" x="1057"/>
        <item m="1" x="3345"/>
        <item m="1" x="3300"/>
        <item m="1" x="3442"/>
        <item m="1" x="1083"/>
        <item m="1" x="1640"/>
        <item m="1" x="3156"/>
        <item m="1" x="394"/>
        <item m="1" x="1567"/>
        <item m="1" x="453"/>
        <item m="1" x="2768"/>
        <item m="1" x="2934"/>
        <item m="1" x="217"/>
        <item m="1" x="267"/>
        <item m="1" x="2678"/>
        <item m="1" x="3185"/>
        <item m="1" x="512"/>
        <item m="1" x="3649"/>
        <item m="1" x="3171"/>
        <item m="1" x="3451"/>
        <item m="1" x="3804"/>
        <item m="1" x="1754"/>
        <item m="1" x="3476"/>
        <item m="1" x="1433"/>
        <item m="1" x="2375"/>
        <item m="1" x="3680"/>
        <item m="1" x="4051"/>
        <item m="1" x="1477"/>
        <item m="1" x="178"/>
        <item m="1" x="3078"/>
        <item m="1" x="784"/>
        <item m="1" x="645"/>
        <item m="1" x="3110"/>
        <item m="1" x="3464"/>
        <item m="1" x="3937"/>
        <item m="1" x="3465"/>
        <item m="1" x="93"/>
        <item m="1" x="1154"/>
        <item m="1" x="3210"/>
        <item m="1" x="522"/>
        <item m="1" x="1097"/>
        <item m="1" x="1276"/>
        <item m="1" x="3040"/>
        <item m="1" x="2820"/>
        <item m="1" x="1972"/>
        <item m="1" x="532"/>
        <item m="1" x="2439"/>
        <item m="1" x="2205"/>
        <item m="1" x="565"/>
        <item m="1" x="279"/>
        <item m="1" x="390"/>
        <item m="1" x="2179"/>
        <item m="1" x="2850"/>
        <item m="1" x="2802"/>
        <item m="1" x="1463"/>
        <item m="1" x="264"/>
        <item m="1" x="1763"/>
        <item m="1" x="1043"/>
        <item m="1" x="1325"/>
        <item m="1" x="835"/>
        <item m="1" x="1664"/>
        <item m="1" x="1811"/>
        <item m="1" x="637"/>
        <item m="1" x="2129"/>
        <item m="1" x="821"/>
        <item m="1" x="57"/>
        <item m="1" x="1379"/>
        <item m="1" x="2565"/>
        <item m="1" x="1336"/>
        <item m="1" x="3583"/>
        <item m="1" x="896"/>
        <item m="1" x="1430"/>
        <item m="1" x="3732"/>
        <item m="1" x="1207"/>
        <item m="1" x="1195"/>
        <item m="1" x="3109"/>
        <item m="1" x="1520"/>
        <item m="1" x="1864"/>
        <item m="1" x="3306"/>
        <item m="1" x="3895"/>
        <item m="1" x="396"/>
        <item m="1" x="1783"/>
        <item m="1" x="1383"/>
        <item m="1" x="3876"/>
        <item m="1" x="718"/>
        <item m="1" x="84"/>
        <item m="1" x="59"/>
        <item m="1" x="1608"/>
        <item m="1" x="1326"/>
        <item m="1" x="3389"/>
        <item m="1" x="454"/>
        <item m="1" x="3723"/>
        <item m="1" x="614"/>
        <item m="1" x="2432"/>
        <item m="1" x="3831"/>
        <item m="1" x="3913"/>
        <item m="1" x="621"/>
        <item m="1" x="374"/>
        <item m="1" x="2906"/>
        <item m="1" x="2714"/>
        <item m="1" x="2778"/>
        <item m="1" x="1400"/>
        <item m="1" x="1718"/>
        <item m="1" x="1593"/>
        <item m="1" x="3764"/>
        <item m="1" x="2161"/>
        <item m="1" x="3183"/>
        <item m="1" x="3539"/>
        <item m="1" x="2813"/>
        <item m="1" x="4064"/>
        <item m="1" x="3862"/>
        <item m="1" x="2650"/>
        <item m="1" x="773"/>
        <item m="1" x="1466"/>
        <item m="1" x="2292"/>
        <item m="1" x="1462"/>
        <item m="1" x="576"/>
        <item m="1" x="2508"/>
        <item m="1" x="903"/>
        <item m="1" x="2419"/>
        <item m="1" x="2221"/>
        <item m="1" x="1823"/>
        <item m="1" x="3714"/>
        <item m="1" x="4005"/>
        <item m="1" x="2750"/>
        <item m="1" x="2239"/>
        <item m="1" x="3059"/>
        <item m="1" x="3576"/>
        <item m="1" x="1252"/>
        <item m="1" x="2566"/>
        <item m="1" x="3796"/>
        <item m="1" x="1836"/>
        <item m="1" x="1302"/>
        <item m="1" x="1914"/>
        <item m="1" x="4038"/>
        <item m="1" x="3504"/>
        <item m="1" x="1659"/>
        <item m="1" x="2444"/>
        <item m="1" x="2740"/>
        <item m="1" x="2098"/>
        <item m="1" x="291"/>
        <item m="1" x="2982"/>
        <item m="1" x="3585"/>
        <item m="1" x="999"/>
        <item m="1" x="272"/>
        <item m="1" x="130"/>
        <item m="1" x="3546"/>
        <item m="1" x="2491"/>
        <item m="1" x="744"/>
        <item m="1" x="3307"/>
        <item m="1" x="184"/>
        <item m="1" x="2557"/>
        <item m="1" x="2690"/>
        <item m="1" x="2815"/>
        <item m="1" x="2158"/>
        <item m="1" x="779"/>
        <item m="1" x="1954"/>
        <item m="1" x="634"/>
        <item m="1" x="3416"/>
        <item m="1" x="195"/>
        <item m="1" x="1787"/>
        <item m="1" x="181"/>
        <item m="1" x="3004"/>
        <item m="1" x="2086"/>
        <item m="1" x="3956"/>
        <item m="1" x="1674"/>
        <item m="1" x="2070"/>
        <item m="1" x="1030"/>
        <item m="1" x="1673"/>
        <item m="1" x="3180"/>
        <item m="1" x="4133"/>
        <item m="1" x="781"/>
        <item m="1" x="3777"/>
        <item m="1" x="1142"/>
        <item m="1" x="3535"/>
        <item m="1" x="600"/>
        <item m="1" x="3477"/>
        <item m="1" x="556"/>
        <item m="1" x="1622"/>
        <item m="1" x="2581"/>
        <item m="1" x="3510"/>
        <item m="1" x="996"/>
        <item m="1" x="2516"/>
        <item m="1" x="165"/>
        <item m="1" x="362"/>
        <item m="1" x="2476"/>
        <item m="1" x="3120"/>
        <item m="1" x="1654"/>
        <item m="1" x="2406"/>
        <item m="1" x="577"/>
        <item m="1" x="196"/>
        <item m="1" x="869"/>
        <item m="1" x="1338"/>
        <item m="1" x="3056"/>
        <item m="1" x="3990"/>
        <item m="1" x="2107"/>
        <item m="1" x="4121"/>
        <item m="1" x="2092"/>
        <item m="1" x="2672"/>
        <item m="1" x="1502"/>
        <item m="1" x="802"/>
        <item m="1" x="2004"/>
        <item m="1" x="1095"/>
        <item m="1" x="2753"/>
        <item m="1" x="1378"/>
        <item m="1" x="980"/>
        <item m="1" x="3364"/>
        <item m="1" x="2539"/>
        <item m="1" x="3024"/>
        <item m="1" x="2676"/>
        <item m="1" x="870"/>
        <item m="1" x="2741"/>
        <item m="1" x="516"/>
        <item m="1" x="2084"/>
        <item m="1" x="983"/>
        <item m="1" x="3740"/>
        <item m="1" x="2404"/>
        <item m="1" x="2096"/>
        <item m="1" x="2382"/>
        <item m="1" x="3511"/>
        <item m="1" x="429"/>
        <item m="1" x="43"/>
        <item m="1" x="2428"/>
        <item m="1" x="2558"/>
        <item m="1" x="1308"/>
        <item m="1" x="1398"/>
        <item m="1" x="1628"/>
        <item m="1" x="2208"/>
        <item m="1" x="1816"/>
        <item m="1" x="2317"/>
        <item m="1" x="141"/>
        <item m="1" x="3592"/>
        <item m="1" x="185"/>
        <item m="1" x="2776"/>
        <item m="1" x="2401"/>
        <item m="1" x="237"/>
        <item m="1" x="3978"/>
        <item m="1" x="314"/>
        <item m="1" x="1722"/>
        <item m="1" x="4028"/>
        <item m="1" x="4059"/>
        <item m="1" x="122"/>
        <item m="1" x="3682"/>
        <item m="1" x="1171"/>
        <item m="1" x="238"/>
        <item m="1" x="710"/>
        <item m="1" x="3498"/>
        <item m="1" x="1211"/>
        <item m="1" x="2847"/>
        <item m="1" x="450"/>
        <item m="1" x="1155"/>
        <item m="1" x="283"/>
        <item m="1" x="1080"/>
        <item m="1" x="1649"/>
        <item m="1" x="2060"/>
        <item m="1" x="2916"/>
        <item m="1" x="506"/>
        <item m="1" x="2518"/>
        <item m="1" x="3071"/>
        <item m="1" x="1715"/>
        <item m="1" x="68"/>
        <item m="1" x="3788"/>
        <item m="1" x="1838"/>
        <item m="1" x="1913"/>
        <item m="1" x="2209"/>
        <item m="1" x="1023"/>
        <item m="1" x="2959"/>
        <item m="1" x="1485"/>
        <item m="1" x="1955"/>
        <item m="1" x="1828"/>
        <item m="1" x="1114"/>
        <item m="1" x="1515"/>
        <item m="1" x="1910"/>
        <item m="1" x="2651"/>
        <item m="1" x="1635"/>
        <item m="1" x="2680"/>
        <item m="1" x="3512"/>
        <item m="1" x="3266"/>
        <item m="1" x="2442"/>
        <item m="1" x="3573"/>
        <item m="1" x="790"/>
        <item m="1" x="3262"/>
        <item m="1" x="4060"/>
        <item m="1" x="4007"/>
        <item m="1" x="3388"/>
        <item m="1" x="1385"/>
        <item m="1" x="1935"/>
        <item m="1" x="1101"/>
        <item m="1" x="2453"/>
        <item m="1" x="410"/>
        <item m="1" x="635"/>
        <item m="1" x="117"/>
        <item m="1" x="167"/>
        <item m="1" x="3755"/>
        <item m="1" x="133"/>
        <item m="1" x="3847"/>
        <item m="1" x="132"/>
        <item m="1" x="4103"/>
        <item m="1" x="2426"/>
        <item m="1" x="1544"/>
        <item m="1" x="764"/>
        <item m="1" x="1680"/>
        <item m="1" x="3151"/>
        <item m="1" x="2030"/>
        <item m="1" x="2634"/>
        <item m="1" x="3425"/>
        <item m="1" x="1723"/>
        <item m="1" x="1641"/>
        <item m="1" x="2837"/>
        <item m="1" x="838"/>
        <item m="1" x="4084"/>
        <item m="1" x="1151"/>
        <item m="1" x="125"/>
        <item m="1" x="1612"/>
        <item m="1" x="1119"/>
        <item m="1" x="3159"/>
        <item m="1" x="480"/>
        <item m="1" x="595"/>
        <item m="1" x="3036"/>
        <item m="1" x="3946"/>
        <item m="1" x="126"/>
        <item m="1" x="3387"/>
        <item m="1" x="2082"/>
        <item m="1" x="2897"/>
        <item m="1" x="281"/>
        <item m="1" x="2005"/>
        <item m="1" x="306"/>
        <item m="1" x="1228"/>
        <item m="1" x="2831"/>
        <item m="1" x="498"/>
        <item m="1" x="1880"/>
        <item m="1" x="1860"/>
        <item m="1" x="2682"/>
        <item m="1" x="2286"/>
        <item m="1" x="1729"/>
        <item m="1" x="4058"/>
        <item m="1" x="1683"/>
        <item m="1" x="508"/>
        <item m="1" x="1232"/>
        <item m="1" x="3450"/>
        <item m="1" x="3282"/>
        <item m="1" x="1394"/>
        <item m="1" x="3007"/>
        <item m="1" x="2091"/>
        <item m="1" x="150"/>
        <item m="1" x="1525"/>
        <item m="1" x="1164"/>
        <item m="1" x="277"/>
        <item m="1" x="1842"/>
        <item m="1" x="1447"/>
        <item m="1" x="791"/>
        <item m="1" x="1299"/>
        <item m="1" x="1205"/>
        <item m="1" x="3438"/>
        <item m="1" x="2440"/>
        <item m="1" x="387"/>
        <item m="1" x="1752"/>
        <item m="1" x="1661"/>
        <item m="1" x="2489"/>
        <item m="1" x="557"/>
        <item m="1" x="2783"/>
        <item m="1" x="1767"/>
        <item m="1" x="1475"/>
        <item m="1" x="2106"/>
        <item m="1" x="2823"/>
        <item m="1" x="3578"/>
        <item m="1" x="1470"/>
        <item m="1" x="3401"/>
        <item m="1" x="3457"/>
        <item m="1" x="3776"/>
        <item m="1" x="2887"/>
        <item m="1" x="1807"/>
        <item m="1" x="3244"/>
        <item m="1" x="3565"/>
        <item m="1" x="4025"/>
        <item m="1" x="1062"/>
        <item m="1" x="3021"/>
        <item m="1" x="1600"/>
        <item m="1" x="1313"/>
        <item m="1" x="860"/>
        <item m="1" x="2989"/>
        <item m="1" x="3662"/>
        <item m="1" x="2681"/>
        <item m="1" x="179"/>
        <item m="1" x="969"/>
        <item m="1" x="1239"/>
        <item m="1" x="2892"/>
        <item m="1" x="727"/>
        <item m="1" x="1342"/>
        <item m="1" x="609"/>
        <item m="1" x="354"/>
        <item m="1" x="3982"/>
        <item m="1" x="248"/>
        <item m="1" x="2791"/>
        <item m="1" x="2159"/>
        <item m="1" x="3749"/>
        <item m="1" x="928"/>
        <item m="1" x="1615"/>
        <item m="1" x="4043"/>
        <item m="1" x="3016"/>
        <item m="1" x="2756"/>
        <item m="1" x="580"/>
        <item m="1" x="39"/>
        <item m="1" x="3478"/>
        <item m="1" x="1651"/>
        <item m="1" x="857"/>
        <item m="1" x="4087"/>
        <item m="1" x="1170"/>
        <item m="1" x="1280"/>
        <item m="1" x="2043"/>
        <item m="1" x="3724"/>
        <item m="1" x="3474"/>
        <item m="1" x="1262"/>
        <item m="1" x="1583"/>
        <item m="1" x="1140"/>
        <item m="1" x="90"/>
        <item m="1" x="3338"/>
        <item m="1" x="2611"/>
        <item m="1" x="3355"/>
        <item m="1" x="3650"/>
        <item m="1" x="1727"/>
        <item m="1" x="199"/>
        <item m="1" x="2409"/>
        <item m="1" x="1244"/>
        <item m="1" x="1746"/>
        <item m="1" x="2602"/>
        <item m="1" x="3254"/>
        <item m="1" x="1386"/>
        <item m="1" x="3639"/>
        <item m="1" x="2788"/>
        <item m="1" x="2298"/>
        <item m="1" x="3298"/>
        <item m="1" x="799"/>
        <item m="1" x="1145"/>
        <item m="1" x="309"/>
        <item m="1" x="3554"/>
        <item m="1" x="1796"/>
        <item m="1" x="2738"/>
        <item m="1" x="3058"/>
        <item m="1" x="2501"/>
        <item m="1" x="1562"/>
        <item m="1" x="1414"/>
        <item m="1" x="3155"/>
        <item m="1" x="1233"/>
        <item m="1" x="3089"/>
        <item m="1" x="2467"/>
        <item m="1" x="2374"/>
        <item m="1" x="2399"/>
        <item m="1" x="3301"/>
        <item m="1" x="3123"/>
        <item m="1" x="2055"/>
        <item m="1" x="866"/>
        <item m="1" x="1132"/>
        <item m="1" x="3234"/>
        <item m="1" x="343"/>
        <item m="1" x="146"/>
        <item m="1" x="815"/>
        <item m="1" x="4105"/>
        <item m="1" x="2094"/>
        <item m="1" x="3604"/>
        <item m="1" x="2527"/>
        <item m="1" x="3509"/>
        <item m="1" x="3288"/>
        <item m="1" x="1434"/>
        <item m="1" x="1066"/>
        <item m="1" x="2049"/>
        <item m="1" x="1629"/>
        <item m="1" x="1874"/>
        <item m="1" x="1082"/>
        <item m="1" x="3057"/>
        <item m="1" x="3073"/>
        <item m="1" x="2533"/>
        <item m="1" x="3886"/>
        <item m="1" x="2842"/>
        <item m="1" x="2561"/>
        <item m="1" x="1217"/>
        <item m="1" x="1381"/>
        <item m="1" x="2287"/>
        <item m="1" x="1581"/>
        <item m="1" x="2755"/>
        <item m="1" x="3627"/>
        <item m="1" x="3124"/>
        <item m="1" x="1527"/>
        <item m="1" x="542"/>
        <item m="1" x="88"/>
        <item m="1" x="3703"/>
        <item m="1" x="1304"/>
        <item m="1" x="1988"/>
        <item m="1" x="347"/>
        <item m="1" x="648"/>
        <item m="1" x="1488"/>
        <item m="1" x="2644"/>
        <item m="1" x="2437"/>
        <item m="1" x="2550"/>
        <item m="1" x="2277"/>
        <item m="1" x="759"/>
        <item m="1" x="1165"/>
        <item m="1" x="65"/>
        <item m="1" x="3203"/>
        <item m="1" x="765"/>
        <item m="1" x="1757"/>
        <item m="1" x="2282"/>
        <item m="1" x="2143"/>
        <item m="1" x="633"/>
        <item m="1" x="2777"/>
        <item m="1" x="663"/>
        <item m="1" x="2008"/>
        <item m="1" x="3947"/>
        <item m="1" x="3453"/>
        <item m="1" x="3279"/>
        <item m="1" x="1393"/>
        <item m="1" x="840"/>
        <item m="1" x="2059"/>
        <item m="1" x="2671"/>
        <item m="1" x="295"/>
        <item m="1" x="2300"/>
        <item m="1" x="1441"/>
        <item m="1" x="3760"/>
        <item m="1" x="602"/>
        <item m="1" x="587"/>
        <item m="1" x="3513"/>
        <item m="1" x="242"/>
        <item m="1" x="1053"/>
        <item m="1" x="1979"/>
        <item m="1" x="2701"/>
        <item m="1" x="2955"/>
        <item m="1" x="1781"/>
        <item m="1" x="92"/>
        <item m="1" x="3711"/>
        <item m="1" x="2156"/>
        <item m="1" x="987"/>
        <item m="1" x="1192"/>
        <item m="1" x="256"/>
        <item m="1" x="3812"/>
        <item m="1" x="3190"/>
        <item m="1" x="3778"/>
        <item m="1" x="215"/>
        <item m="1" x="1800"/>
        <item m="1" x="2403"/>
        <item m="1" x="1832"/>
        <item m="1" x="3844"/>
        <item m="1" x="2478"/>
        <item m="1" x="1348"/>
        <item m="1" x="2931"/>
        <item m="1" x="1371"/>
        <item m="1" x="3671"/>
        <item m="1" x="1387"/>
        <item m="1" x="3984"/>
        <item m="1" x="383"/>
        <item m="1" x="3426"/>
        <item m="1" x="875"/>
        <item m="1" x="1696"/>
        <item m="1" x="1295"/>
        <item m="1" x="672"/>
        <item m="1" x="1638"/>
        <item m="1" x="2746"/>
        <item m="1" x="1365"/>
        <item m="1" x="458"/>
        <item m="1" x="2973"/>
        <item m="1" x="1106"/>
        <item m="1" x="2151"/>
        <item m="1" x="2617"/>
        <item m="1" x="589"/>
        <item m="1" x="3975"/>
        <item m="1" x="1031"/>
        <item m="1" x="1709"/>
        <item m="1" x="4020"/>
        <item m="1" x="3879"/>
        <item m="1" x="204"/>
        <item m="1" x="1120"/>
        <item m="1" x="3526"/>
        <item m="1" x="2332"/>
        <item m="1" x="844"/>
        <item m="1" x="1742"/>
        <item m="1" x="2405"/>
        <item m="1" x="4130"/>
        <item m="1" x="3697"/>
        <item m="1" x="2101"/>
        <item m="1" x="3525"/>
        <item m="1" x="1554"/>
        <item m="1" x="1085"/>
        <item m="1" x="3041"/>
        <item m="1" x="2246"/>
        <item m="1" x="163"/>
        <item m="1" x="3484"/>
        <item m="1" x="2652"/>
        <item m="1" x="2144"/>
        <item m="1" x="966"/>
        <item m="1" x="3329"/>
        <item m="1" x="1279"/>
        <item m="1" x="2786"/>
        <item m="1" x="1571"/>
        <item m="1" x="3195"/>
        <item m="1" x="3721"/>
        <item m="1" x="4041"/>
        <item m="1" x="2311"/>
        <item m="1" x="962"/>
        <item m="1" x="192"/>
        <item m="1" x="2862"/>
        <item m="1" x="2855"/>
        <item m="1" x="1801"/>
        <item m="1" x="570"/>
        <item m="1" x="455"/>
        <item m="1" x="2447"/>
        <item m="1" x="571"/>
        <item m="1" x="1248"/>
        <item m="1" x="901"/>
        <item m="1" x="1508"/>
        <item m="1" x="3610"/>
        <item m="1" x="2585"/>
        <item m="1" x="1862"/>
        <item m="1" x="1038"/>
        <item m="1" x="3734"/>
        <item m="1" x="2975"/>
        <item m="1" x="960"/>
        <item m="1" x="3906"/>
        <item m="1" x="2346"/>
        <item m="1" x="2765"/>
        <item m="1" x="2868"/>
        <item m="1" x="3842"/>
        <item m="1" x="2341"/>
        <item m="1" x="3369"/>
        <item m="1" x="3374"/>
        <item m="1" x="188"/>
        <item m="1" x="3746"/>
        <item m="1" x="2412"/>
        <item m="1" x="3872"/>
        <item m="1" x="155"/>
        <item m="1" x="1249"/>
        <item m="1" x="2379"/>
        <item m="1" x="4137"/>
        <item m="1" x="978"/>
        <item m="1" x="2832"/>
        <item m="1" x="2707"/>
        <item m="1" x="3569"/>
        <item m="1" x="2926"/>
        <item m="1" x="1584"/>
        <item m="1" x="3487"/>
        <item m="1" x="2774"/>
        <item m="1" x="182"/>
        <item m="1" x="1071"/>
        <item m="1" x="1189"/>
        <item m="1" x="3118"/>
        <item m="1" x="3383"/>
        <item m="1" x="3106"/>
        <item m="1" x="1175"/>
        <item m="1" x="1773"/>
        <item m="1" x="2339"/>
        <item m="1" x="3560"/>
        <item m="1" x="2898"/>
        <item m="1" x="2858"/>
        <item m="1" x="2026"/>
        <item m="1" x="2836"/>
        <item m="1" x="2752"/>
        <item m="1" x="3629"/>
        <item m="1" x="770"/>
        <item m="1" x="318"/>
        <item m="1" x="3916"/>
        <item m="1" x="3677"/>
        <item m="1" x="2276"/>
        <item m="1" x="1464"/>
        <item m="1" x="2517"/>
        <item m="1" x="739"/>
        <item m="1" x="3798"/>
        <item m="1" x="2097"/>
        <item m="1" x="2109"/>
        <item m="1" x="205"/>
        <item m="1" x="3781"/>
        <item m="1" x="462"/>
        <item m="1" x="459"/>
        <item m="1" x="1616"/>
        <item m="1" x="2451"/>
        <item m="1" x="1484"/>
        <item m="1" x="1960"/>
        <item m="1" x="2326"/>
        <item m="1" x="1730"/>
        <item m="1" x="2710"/>
        <item m="1" x="305"/>
        <item m="1" x="3555"/>
        <item m="1" x="3147"/>
        <item m="1" x="1980"/>
        <item m="1" x="1092"/>
        <item m="1" x="1892"/>
        <item m="1" x="800"/>
        <item m="1" x="2901"/>
        <item m="1" x="929"/>
        <item m="1" x="3169"/>
        <item m="1" x="568"/>
        <item m="1" x="2443"/>
        <item m="1" x="795"/>
        <item m="1" x="3834"/>
        <item m="1" x="1063"/>
        <item m="1" x="1513"/>
        <item m="1" x="728"/>
        <item m="1" x="2767"/>
        <item m="1" x="852"/>
        <item m="1" x="384"/>
        <item m="1" x="3132"/>
        <item m="1" x="3441"/>
        <item m="1" x="1708"/>
        <item m="1" x="1840"/>
        <item m="1" x="1766"/>
        <item m="1" x="1741"/>
        <item m="1" x="891"/>
        <item m="1" x="3146"/>
        <item m="1" x="491"/>
        <item m="1" x="518"/>
        <item m="1" x="1861"/>
        <item m="1" x="1186"/>
        <item m="1" x="3983"/>
        <item m="1" x="1218"/>
        <item m="1" x="1847"/>
        <item m="1" x="3272"/>
        <item m="1" x="1070"/>
        <item m="1" x="1135"/>
        <item m="1" x="989"/>
        <item m="1" x="4136"/>
        <item m="1" x="2054"/>
        <item m="1" x="2031"/>
        <item m="1" x="426"/>
        <item m="1" x="2240"/>
        <item m="1" x="836"/>
        <item m="1" x="1535"/>
        <item m="1" x="485"/>
        <item m="1" x="535"/>
        <item m="1" x="476"/>
        <item m="1" x="1459"/>
        <item m="1" x="2578"/>
        <item m="1" x="707"/>
        <item m="1" x="1075"/>
        <item m="1" x="1399"/>
        <item m="1" x="289"/>
        <item m="1" x="2708"/>
        <item m="1" x="2551"/>
        <item m="1" x="3447"/>
        <item m="1" x="78"/>
        <item m="1" x="2525"/>
        <item m="1" x="3520"/>
        <item m="1" x="198"/>
        <item m="1" x="1882"/>
        <item m="1" x="3969"/>
        <item m="1" x="3448"/>
        <item m="1" x="2511"/>
        <item m="1" x="2607"/>
        <item m="1" x="2047"/>
        <item m="1" x="1990"/>
        <item m="1" x="3293"/>
        <item m="1" x="807"/>
        <item m="1" x="2102"/>
        <item m="1" x="1743"/>
        <item m="1" x="1707"/>
        <item m="1" x="2359"/>
        <item m="1" x="3269"/>
        <item m="1" x="2673"/>
        <item m="1" x="446"/>
        <item m="1" x="3980"/>
        <item m="1" x="3314"/>
        <item m="1" x="3783"/>
        <item m="1" x="98"/>
        <item m="1" x="1605"/>
        <item m="1" x="682"/>
        <item m="1" x="1591"/>
        <item m="1" x="1344"/>
        <item m="1" x="3600"/>
        <item m="1" x="827"/>
        <item m="1" x="2545"/>
        <item m="1" x="1049"/>
        <item m="1" x="2632"/>
        <item m="1" x="2636"/>
        <item m="1" x="1504"/>
        <item m="1" x="1109"/>
        <item m="1" x="2103"/>
        <item m="1" x="3799"/>
        <item m="1" x="282"/>
        <item m="1" x="1110"/>
        <item m="1" x="3105"/>
        <item m="1" x="1157"/>
        <item m="1" x="1479"/>
        <item m="1" x="2915"/>
        <item m="1" x="1957"/>
        <item m="1" x="1719"/>
        <item m="1" x="1098"/>
        <item m="1" x="877"/>
        <item m="1" x="3344"/>
        <item m="1" x="543"/>
        <item m="1" x="3905"/>
        <item m="1" x="786"/>
        <item m="1" x="2817"/>
        <item m="1" x="1193"/>
        <item m="1" x="127"/>
        <item m="1" x="1650"/>
        <item m="1" x="3249"/>
        <item m="1" x="211"/>
        <item m="1" x="2278"/>
        <item m="1" x="2886"/>
        <item m="1" x="1765"/>
        <item m="1" x="1857"/>
        <item m="1" x="4039"/>
        <item m="1" x="1912"/>
        <item m="1" x="54"/>
        <item m="1" x="2140"/>
        <item m="1" x="925"/>
        <item m="1" x="3995"/>
        <item m="1" x="4008"/>
        <item m="1" x="1834"/>
        <item m="1" x="3808"/>
        <item m="1" x="940"/>
        <item m="1" x="3726"/>
        <item m="1" x="1817"/>
        <item m="1" x="610"/>
        <item m="1" x="2436"/>
        <item m="1" x="717"/>
        <item m="1" x="3716"/>
        <item m="1" x="3420"/>
        <item m="1" x="1214"/>
        <item m="1" x="2692"/>
        <item m="1" x="210"/>
        <item m="1" x="3094"/>
        <item m="1" x="1803"/>
        <item m="1" x="153"/>
        <item m="1" x="189"/>
        <item m="1" x="2347"/>
        <item m="1" x="1292"/>
        <item m="1" x="2913"/>
        <item m="1" x="2456"/>
        <item m="1" x="1530"/>
        <item m="1" x="1364"/>
        <item m="1" x="3632"/>
        <item m="1" x="55"/>
        <item m="1" x="2593"/>
        <item m="1" x="3712"/>
        <item m="1" x="927"/>
        <item m="1" x="2316"/>
        <item m="1" x="152"/>
        <item m="1" x="254"/>
        <item m="1" x="2018"/>
        <item m="1" x="3404"/>
        <item m="1" x="2877"/>
        <item m="1" x="2693"/>
        <item m="1" x="541"/>
        <item m="1" x="3252"/>
        <item m="1" x="729"/>
        <item m="1" x="3818"/>
        <item m="1" x="1388"/>
        <item m="1" x="747"/>
        <item m="1" x="544"/>
        <item m="1" x="3927"/>
        <item m="1" x="872"/>
        <item m="1" x="3320"/>
        <item m="1" x="366"/>
        <item m="1" x="810"/>
        <item m="1" x="947"/>
        <item m="1" x="2950"/>
        <item m="1" x="2035"/>
        <item m="1" x="2878"/>
        <item m="1" x="2596"/>
        <item m="1" x="758"/>
        <item m="1" x="2114"/>
        <item m="1" x="653"/>
        <item m="1" x="3964"/>
        <item m="1" x="526"/>
        <item m="1" x="400"/>
        <item m="1" x="691"/>
        <item m="1" x="395"/>
        <item m="1" x="830"/>
        <item m="1" x="725"/>
        <item m="1" x="1131"/>
        <item m="1" x="3257"/>
        <item m="1" x="1995"/>
        <item m="1" x="3709"/>
        <item m="1" x="1658"/>
        <item m="1" x="3857"/>
        <item m="1" x="2606"/>
        <item m="1" x="537"/>
        <item m="1" x="757"/>
        <item m="1" x="3480"/>
        <item m="1" x="3640"/>
        <item m="1" x="597"/>
        <item m="1" x="1736"/>
        <item m="1" x="1660"/>
        <item m="1" x="1226"/>
        <item m="1" x="1219"/>
        <item m="1" x="265"/>
        <item m="1" x="1358"/>
        <item m="1" x="1756"/>
        <item m="1" x="2612"/>
        <item m="1" x="2734"/>
        <item m="1" x="3743"/>
        <item m="1" x="3356"/>
        <item m="1" x="2816"/>
        <item m="1" x="995"/>
        <item m="1" x="499"/>
        <item m="1" x="351"/>
        <item m="1" x="2724"/>
        <item m="1" x="4123"/>
        <item m="1" x="2153"/>
        <item m="1" x="245"/>
        <item m="1" x="56"/>
        <item m="1" x="253"/>
        <item m="1" x="3765"/>
        <item m="1" x="1703"/>
        <item m="1" x="365"/>
        <item m="1" x="2589"/>
        <item m="1" x="3133"/>
        <item m="1" x="2269"/>
        <item m="1" x="2020"/>
        <item m="1" x="1327"/>
        <item m="1" x="25"/>
        <item m="1" x="1865"/>
        <item m="1" x="2543"/>
        <item m="1" x="673"/>
        <item m="1" x="2267"/>
        <item m="1" x="604"/>
        <item m="1" x="3377"/>
        <item m="1" x="2920"/>
        <item m="1" x="865"/>
        <item m="1" x="2571"/>
        <item m="1" x="1662"/>
        <item m="1" x="874"/>
        <item m="1" x="1227"/>
        <item m="1" x="2789"/>
        <item m="1" x="3823"/>
        <item m="1" x="2622"/>
        <item m="1" x="1671"/>
        <item m="1" x="407"/>
        <item m="1" x="2461"/>
        <item m="1" x="411"/>
        <item m="1" x="294"/>
        <item m="1" x="2574"/>
        <item m="1" x="897"/>
        <item m="1" x="172"/>
        <item m="1" x="3458"/>
        <item m="1" x="998"/>
        <item m="1" x="1876"/>
        <item m="1" x="1837"/>
        <item m="1" x="4002"/>
        <item m="1" x="1010"/>
        <item m="1" x="1315"/>
        <item m="1" x="528"/>
        <item m="1" x="1008"/>
        <item m="1" x="3866"/>
        <item m="1" x="3492"/>
        <item m="1" x="2314"/>
        <item m="1" x="3162"/>
        <item m="1" x="432"/>
        <item m="1" x="2072"/>
        <item m="1" x="1887"/>
        <item m="1" x="1623"/>
        <item m="1" x="3092"/>
        <item m="1" x="1749"/>
        <item m="1" x="3506"/>
        <item m="1" x="3986"/>
        <item m="1" x="2056"/>
        <item m="1" x="3436"/>
        <item m="1" x="3660"/>
        <item m="1" x="3500"/>
        <item m="1" x="268"/>
        <item m="1" x="3496"/>
        <item m="1" x="1895"/>
        <item m="1" x="1705"/>
        <item m="1" x="3702"/>
        <item m="1" x="3449"/>
        <item m="1" x="3125"/>
        <item m="1" x="1514"/>
        <item m="1" x="3196"/>
        <item m="1" x="792"/>
        <item m="1" x="2079"/>
        <item m="1" x="894"/>
        <item m="1" x="1745"/>
        <item m="1" x="3911"/>
        <item m="1" x="662"/>
        <item m="1" x="3653"/>
        <item m="1" x="3164"/>
        <item m="1" x="2306"/>
        <item m="1" x="216"/>
        <item m="1" x="1361"/>
        <item m="1" x="2345"/>
        <item m="1" x="473"/>
        <item m="1" x="4107"/>
        <item m="1" x="1052"/>
        <item m="1" x="1369"/>
        <item m="1" x="80"/>
        <item m="1" x="3471"/>
        <item m="1" x="2627"/>
        <item m="1" x="1975"/>
        <item m="1" x="3928"/>
        <item m="1" x="2255"/>
        <item m="1" x="3552"/>
        <item m="1" x="3645"/>
        <item m="1" x="1804"/>
        <item m="1" x="1830"/>
        <item m="1" x="3819"/>
        <item m="1" x="2195"/>
        <item m="1" x="3333"/>
        <item m="1" x="114"/>
        <item m="1" x="1072"/>
        <item m="1" x="1050"/>
        <item m="1" x="911"/>
        <item m="1" x="797"/>
        <item m="1" x="3522"/>
        <item m="1" x="3841"/>
        <item m="1" x="2333"/>
        <item m="1" x="3435"/>
        <item m="1" x="1496"/>
        <item m="1" x="2397"/>
        <item m="1" x="1481"/>
        <item m="1" x="2703"/>
        <item m="1" x="220"/>
        <item m="1" x="2736"/>
        <item m="1" x="1869"/>
        <item m="1" x="234"/>
        <item m="1" x="914"/>
        <item m="1" x="2006"/>
        <item m="1" x="3669"/>
        <item m="1" x="159"/>
        <item m="1" x="1297"/>
        <item m="1" x="389"/>
        <item m="1" x="3108"/>
        <item m="1" x="3216"/>
        <item m="1" x="367"/>
        <item m="1" x="3603"/>
        <item m="1" x="885"/>
        <item m="1" x="2683"/>
        <item m="1" x="1945"/>
        <item m="1" x="828"/>
        <item m="1" x="1435"/>
        <item m="1" x="3456"/>
        <item m="1" x="1545"/>
        <item m="1" x="748"/>
        <item m="1" x="4068"/>
        <item m="1" x="3145"/>
        <item m="1" x="906"/>
        <item m="1" x="3129"/>
        <item m="1" x="1033"/>
        <item m="1" x="1489"/>
        <item m="1" x="2552"/>
        <item m="1" x="847"/>
        <item m="1" x="1223"/>
        <item m="1" x="2689"/>
        <item m="1" x="1362"/>
        <item m="1" x="1992"/>
        <item m="1" x="1793"/>
        <item m="1" x="554"/>
        <item m="1" x="23"/>
        <item m="1" x="1799"/>
        <item m="1" x="511"/>
        <item m="1" x="3828"/>
        <item m="1" x="3400"/>
        <item m="1" x="3756"/>
        <item m="1" x="3127"/>
        <item m="1" x="642"/>
        <item m="1" x="2779"/>
        <item m="1" x="2089"/>
        <item m="1" x="2628"/>
        <item m="1" x="702"/>
        <item m="1" x="3824"/>
        <item m="1" x="1526"/>
        <item m="1" x="560"/>
        <item m="1" x="766"/>
        <item m="1" x="1734"/>
        <item m="1" x="2500"/>
        <item m="1" x="13"/>
        <item m="1" x="787"/>
        <item m="1" x="206"/>
        <item m="1" x="3647"/>
        <item m="1" x="353"/>
        <item m="1" x="3327"/>
        <item m="1" x="2958"/>
        <item m="1" x="3741"/>
        <item m="1" x="3621"/>
        <item m="1" x="464"/>
        <item m="1" x="2064"/>
        <item m="1" x="538"/>
        <item m="1" x="2656"/>
        <item m="1" x="73"/>
        <item m="1" x="782"/>
        <item m="1" x="2748"/>
        <item m="1" x="2865"/>
        <item m="1" x="3979"/>
        <item m="1" x="3779"/>
        <item m="1" x="2251"/>
        <item m="1" x="97"/>
        <item m="1" x="1168"/>
        <item m="1" x="4097"/>
        <item m="1" x="235"/>
        <item m="1" x="3264"/>
        <item m="1" x="825"/>
        <item m="1" x="176"/>
        <item m="1" x="1274"/>
        <item m="1" x="158"/>
        <item m="1" x="726"/>
        <item m="1" x="734"/>
        <item m="1" x="2452"/>
        <item m="1" x="2261"/>
        <item m="1" x="2010"/>
        <item m="1" x="3567"/>
        <item m="1" x="1998"/>
        <item m="1" x="1102"/>
        <item m="1" x="2534"/>
        <item m="1" x="1808"/>
        <item m="1" x="1858"/>
        <item m="1" x="2165"/>
        <item m="1" x="2688"/>
        <item m="1" x="4057"/>
        <item m="1" x="4101"/>
        <item m="1" x="2939"/>
        <item m="1" x="2364"/>
        <item m="1" x="2519"/>
        <item m="1" x="612"/>
        <item m="1" x="832"/>
        <item m="1" x="1772"/>
        <item m="1" x="2845"/>
        <item m="1" x="3472"/>
        <item m="1" x="2654"/>
        <item m="1" x="1564"/>
        <item m="1" x="1886"/>
        <item m="1" x="2663"/>
        <item m="1" x="2259"/>
        <item m="1" x="3418"/>
        <item m="1" x="3233"/>
        <item m="1" x="3111"/>
        <item m="1" x="326"/>
        <item m="1" x="1820"/>
        <item m="1" x="329"/>
        <item m="1" x="3284"/>
        <item m="1" x="2658"/>
        <item m="1" x="2463"/>
        <item m="1" x="3378"/>
        <item m="1" x="1639"/>
        <item m="1" x="398"/>
        <item m="1" x="1443"/>
        <item m="1" x="61"/>
        <item m="1" x="2540"/>
        <item m="1" x="1778"/>
        <item m="1" x="873"/>
        <item m="1" x="2971"/>
        <item m="1" x="173"/>
        <item m="1" x="2840"/>
        <item m="1" x="3791"/>
        <item m="1" x="1144"/>
        <item m="1" x="3231"/>
        <item m="1" x="2369"/>
        <item m="1" x="1112"/>
        <item m="1" x="1016"/>
        <item m="1" x="3557"/>
        <item m="1" x="1446"/>
        <item m="1" x="423"/>
        <item m="1" x="1728"/>
        <item m="1" x="2162"/>
        <item m="1" x="681"/>
        <item m="1" x="1949"/>
        <item m="1" x="2907"/>
        <item m="1" x="1677"/>
        <item m="1" x="2947"/>
        <item m="1" x="1775"/>
        <item m="1" x="1681"/>
        <item m="1" x="1866"/>
        <item m="1" x="2502"/>
        <item m="1" x="3845"/>
        <item m="1" x="2940"/>
        <item m="1" x="1877"/>
        <item m="1" x="2818"/>
        <item m="1" x="239"/>
        <item m="1" x="2448"/>
        <item m="1" x="3871"/>
        <item m="1" x="1162"/>
        <item m="1" x="3884"/>
        <item m="1" x="228"/>
        <item m="1" x="3017"/>
        <item m="1" x="4113"/>
        <item m="1" x="2803"/>
        <item m="1" x="3497"/>
        <item m="1" x="1795"/>
        <item m="1" x="304"/>
        <item m="1" x="1133"/>
        <item m="1" x="859"/>
        <item m="1" x="2210"/>
        <item m="1" x="3309"/>
        <item m="1" x="2995"/>
        <item m="1" x="44"/>
        <item m="1" x="3616"/>
        <item m="1" x="3343"/>
        <item m="1" x="974"/>
        <item m="1" x="4006"/>
        <item m="1" x="2061"/>
        <item m="1" x="2797"/>
        <item m="1" x="105"/>
        <item m="1" x="1407"/>
        <item m="1" x="4035"/>
        <item m="1" x="223"/>
        <item m="1" x="1982"/>
        <item m="1" x="4049"/>
        <item m="1" x="2881"/>
        <item m="1" x="1784"/>
        <item m="1" x="1964"/>
        <item m="1" x="1601"/>
        <item m="1" x="2182"/>
        <item m="1" x="3665"/>
        <item m="1" x="3676"/>
        <item m="1" x="3311"/>
        <item m="1" x="2506"/>
        <item m="1" x="2935"/>
        <item m="1" x="822"/>
        <item m="1" x="3431"/>
        <item m="1" x="2423"/>
        <item m="1" x="2141"/>
        <item m="1" x="660"/>
        <item m="1" x="311"/>
        <item m="1" x="3909"/>
        <item m="1" x="2480"/>
        <item m="1" x="3103"/>
        <item m="1" x="435"/>
        <item m="1" x="585"/>
        <item m="1" x="3948"/>
        <item m="1" x="3628"/>
        <item m="1" x="1086"/>
        <item m="1" x="3218"/>
        <item m="1" x="492"/>
        <item m="1" x="937"/>
        <item m="1" x="3852"/>
        <item m="1" x="2894"/>
        <item m="1" x="466"/>
        <item m="1" x="4077"/>
        <item m="1" x="3170"/>
        <item m="1" x="2015"/>
        <item m="1" x="1158"/>
        <item m="1" x="2528"/>
        <item m="1" x="323"/>
        <item m="1" x="2011"/>
        <item m="1" x="2645"/>
        <item m="1" x="3061"/>
        <item m="1" x="2484"/>
        <item m="1" x="1448"/>
        <item m="1" x="1878"/>
        <item m="1" x="4031"/>
        <item m="1" x="3038"/>
        <item m="1" x="2376"/>
        <item m="1" x="3267"/>
        <item m="1" x="845"/>
        <item m="1" x="2953"/>
        <item m="1" x="3612"/>
        <item m="1" x="1256"/>
        <item m="1" x="4096"/>
        <item m="1" x="1032"/>
        <item m="1" x="3265"/>
        <item m="1" x="2838"/>
        <item m="1" x="1602"/>
        <item m="1" x="3731"/>
        <item m="1" x="2536"/>
        <item m="1" x="437"/>
        <item m="1" x="2793"/>
        <item m="1" x="3390"/>
        <item m="1" x="842"/>
        <item m="1" x="3297"/>
        <item m="1" x="91"/>
        <item m="1" x="1841"/>
        <item m="1" x="1169"/>
        <item m="1" x="209"/>
        <item m="1" x="19"/>
        <item m="1" x="1768"/>
        <item m="1" x="2888"/>
        <item m="1" x="1670"/>
        <item m="1" x="2623"/>
        <item m="1" x="572"/>
        <item m="1" x="3893"/>
        <item m="1" x="1976"/>
        <item m="1" x="3547"/>
        <item m="1" x="3360"/>
        <item m="1" x="851"/>
        <item m="1" x="3251"/>
        <item m="1" x="2761"/>
        <item m="1" x="1161"/>
        <item m="1" x="1941"/>
        <item m="1" x="985"/>
        <item m="1" x="3901"/>
        <item m="1" x="753"/>
        <item m="1" x="2361"/>
        <item m="1" x="2309"/>
        <item m="1" x="1789"/>
        <item m="1" x="3897"/>
        <item m="1" x="345"/>
        <item m="1" x="2870"/>
        <item m="1" x="1017"/>
        <item m="1" x="86"/>
        <item m="1" x="3491"/>
        <item m="1" x="1363"/>
        <item m="1" x="1035"/>
        <item m="1" x="1009"/>
        <item m="1" x="3285"/>
        <item m="1" x="2730"/>
        <item m="1" x="1141"/>
        <item m="1" x="257"/>
        <item m="1" x="3559"/>
        <item m="1" x="3211"/>
        <item m="1" x="62"/>
        <item m="1" x="1920"/>
        <item m="1" x="246"/>
        <item m="1" x="503"/>
        <item m="1" x="763"/>
        <item m="1" x="3410"/>
        <item m="1" x="1698"/>
        <item m="1" x="1054"/>
        <item m="1" x="3068"/>
        <item m="1" x="1316"/>
        <item m="1" x="1250"/>
        <item m="1" x="1939"/>
        <item m="1" x="1473"/>
        <item m="1" x="745"/>
        <item m="1" x="1846"/>
        <item m="1" x="547"/>
        <item m="1" x="2980"/>
        <item m="1" x="2503"/>
        <item m="1" x="3795"/>
        <item m="1" x="2146"/>
        <item m="1" x="319"/>
        <item m="1" x="1040"/>
        <item m="1" x="2418"/>
        <item m="1" x="2479"/>
        <item m="1" x="2615"/>
        <item m="1" x="1322"/>
        <item m="1" x="3405"/>
        <item m="1" x="3150"/>
        <item m="1" x="2952"/>
        <item m="1" x="539"/>
        <item m="1" x="3720"/>
        <item m="1" x="1467"/>
        <item m="1" x="2524"/>
        <item m="1" x="4100"/>
        <item m="1" x="2206"/>
        <item m="1" x="712"/>
        <item m="1" x="3153"/>
        <item m="1" x="581"/>
        <item m="1" x="2664"/>
        <item m="1" x="674"/>
        <item m="1" x="2074"/>
        <item m="1" x="1576"/>
        <item m="1" x="335"/>
        <item m="1" x="1187"/>
        <item m="1" x="1350"/>
        <item m="1" x="34"/>
        <item m="1" x="3597"/>
        <item m="1" x="1802"/>
        <item m="1" x="3069"/>
        <item m="1" x="2844"/>
        <item m="1" x="1613"/>
        <item m="1" x="2944"/>
        <item m="1" x="3991"/>
        <item m="1" x="1693"/>
        <item m="1" x="3698"/>
        <item m="1" x="3184"/>
        <item m="1" x="1523"/>
        <item m="1" x="2169"/>
        <item m="1" x="1081"/>
        <item m="1" x="1815"/>
        <item m="1" x="1143"/>
        <item m="1" x="2675"/>
        <item m="1" x="4112"/>
        <item m="1" x="2466"/>
        <item m="1" x="746"/>
        <item m="1" x="1021"/>
        <item m="1" x="3318"/>
        <item m="1" x="545"/>
        <item m="1" x="4019"/>
        <item m="1" x="247"/>
        <item m="1" x="1758"/>
        <item m="1" x="2202"/>
        <item m="1" x="3772"/>
        <item m="1" x="1510"/>
        <item m="1" x="1152"/>
        <item m="1" x="696"/>
        <item m="1" x="2966"/>
        <item m="1" x="2391"/>
        <item m="1" x="3243"/>
        <item m="1" x="3930"/>
        <item m="1" x="3324"/>
        <item m="1" x="884"/>
        <item m="1" x="3898"/>
        <item m="1" x="1594"/>
        <item m="1" x="1822"/>
        <item m="1" x="399"/>
        <item m="1" x="425"/>
        <item m="1" x="1041"/>
        <item m="1" x="2002"/>
        <item m="1" x="2717"/>
        <item m="1" x="721"/>
        <item m="1" x="533"/>
        <item m="1" x="1937"/>
        <item m="1" x="2237"/>
        <item m="1" x="4108"/>
        <item m="1" x="3003"/>
        <item m="1" x="486"/>
        <item m="1" x="131"/>
        <item m="1" x="2747"/>
        <item m="1" x="3215"/>
        <item m="1" x="915"/>
        <item m="1" x="583"/>
        <item m="1" x="3084"/>
        <item m="1" x="2355"/>
        <item m="1" x="1750"/>
        <item m="1" x="2694"/>
        <item m="1" x="738"/>
        <item m="1" x="551"/>
        <item m="1" x="1543"/>
        <item m="1" x="972"/>
        <item m="1" x="2175"/>
        <item m="1" x="1356"/>
        <item m="1" x="930"/>
        <item m="1" x="1582"/>
        <item m="1" x="3542"/>
        <item m="1" x="2234"/>
        <item m="1" x="325"/>
        <item m="1" x="3580"/>
        <item m="1" x="1150"/>
        <item m="1" x="3411"/>
        <item m="1" x="3208"/>
        <item m="1" x="1614"/>
        <item m="1" x="266"/>
        <item m="1" x="849"/>
        <item m="1" x="2475"/>
        <item m="1" x="1735"/>
        <item m="1" x="2522"/>
        <item m="1" x="1025"/>
        <item m="1" x="3134"/>
        <item m="1" x="1560"/>
        <item m="1" x="3633"/>
        <item m="1" x="1769"/>
        <item m="1" x="2900"/>
        <item m="1" x="3869"/>
        <item m="1" x="4114"/>
        <item m="1" x="4062"/>
        <item m="1" x="2289"/>
        <item m="1" x="2166"/>
        <item m="1" x="2869"/>
        <item m="1" x="2929"/>
        <item m="1" x="1264"/>
        <item m="1" x="3014"/>
        <item m="1" x="4065"/>
        <item m="1" x="119"/>
        <item m="1" x="2961"/>
        <item m="1" x="2739"/>
        <item m="1" x="3315"/>
        <item m="1" x="171"/>
        <item m="1" x="2368"/>
        <item m="1" x="82"/>
        <item m="1" x="2666"/>
        <item m="1" x="3197"/>
        <item m="1" x="2880"/>
        <item m="1" x="510"/>
        <item m="1" x="1682"/>
        <item m="1" x="890"/>
        <item m="1" x="2584"/>
        <item m="1" x="1776"/>
        <item m="1" x="310"/>
        <item m="1" x="628"/>
        <item m="1" x="2301"/>
        <item m="1" x="741"/>
        <item m="1" x="2962"/>
        <item m="1" x="2577"/>
        <item m="1" x="3275"/>
        <item m="1" x="3797"/>
        <item m="1" x="3335"/>
        <item m="1" x="2843"/>
        <item m="1" x="638"/>
        <item m="1" x="2371"/>
        <item m="1" x="3186"/>
        <item m="1" x="811"/>
        <item m="1" x="3188"/>
        <item m="1" x="286"/>
        <item m="1" x="4009"/>
        <item m="1" x="3548"/>
        <item m="1" x="4082"/>
        <item m="1" x="2948"/>
        <item m="1" x="1770"/>
        <item m="1" x="2713"/>
        <item m="1" x="300"/>
        <item m="1" x="3445"/>
        <item m="1" x="1055"/>
        <item m="1" x="108"/>
        <item m="1" x="3814"/>
        <item m="1" x="1725"/>
        <item m="1" x="513"/>
        <item m="1" x="1798"/>
        <item m="1" x="1831"/>
        <item m="1" x="952"/>
        <item m="1" x="3811"/>
        <item m="1" x="519"/>
        <item m="1" x="4034"/>
        <item m="1" x="2698"/>
        <item m="1" x="273"/>
        <item m="1" x="3988"/>
        <item m="1" x="1984"/>
        <item m="1" x="625"/>
        <item m="1" x="509"/>
        <item m="1" x="1814"/>
        <item m="1" x="3822"/>
        <item m="1" x="2532"/>
        <item m="1" x="1940"/>
        <item m="1" x="2062"/>
        <item m="1" x="601"/>
        <item m="1" x="4106"/>
        <item m="1" x="722"/>
        <item m="1" x="1686"/>
        <item m="1" x="934"/>
        <item m="1" x="1762"/>
        <item m="1" x="3138"/>
        <item m="1" x="2763"/>
        <item m="1" x="4073"/>
        <item m="1" x="74"/>
        <item m="1" x="1334"/>
        <item m="1" x="168"/>
        <item m="1" x="2196"/>
        <item m="1" x="3830"/>
        <item m="1" x="584"/>
        <item m="1" x="3532"/>
        <item m="1" x="28"/>
        <item m="1" x="3642"/>
        <item m="1" x="2336"/>
        <item m="1" x="1222"/>
        <item m="1" x="1637"/>
        <item m="1" x="2110"/>
        <item m="1" x="4081"/>
        <item m="1" x="3371"/>
        <item m="1" x="3922"/>
        <item m="1" x="651"/>
        <item m="1" x="2081"/>
        <item m="1" x="2871"/>
        <item m="1" x="95"/>
        <item m="1" x="3907"/>
        <item m="1" x="3545"/>
        <item m="1" x="2956"/>
        <item m="1" x="1570"/>
        <item m="1" x="1598"/>
        <item m="1" x="2582"/>
        <item m="1" x="4109"/>
        <item m="1" x="3882"/>
        <item m="1" x="3237"/>
        <item m="1" x="224"/>
        <item m="1" x="809"/>
        <item m="1" x="3563"/>
        <item m="1" x="2603"/>
        <item m="1" x="2322"/>
        <item m="1" x="3855"/>
        <item m="1" x="371"/>
        <item m="1" x="2410"/>
        <item m="1" x="1088"/>
        <item m="1" x="1172"/>
        <item m="1" x="123"/>
        <item m="1" x="1495"/>
        <item m="1" x="3095"/>
        <item m="1" x="2383"/>
        <item m="1" x="3566"/>
        <item m="1" x="2067"/>
        <item m="1" x="3572"/>
        <item m="1" x="2025"/>
        <item m="1" x="2619"/>
        <item m="1" x="3226"/>
        <item m="1" x="1519"/>
        <item m="1" x="2001"/>
        <item m="1" x="1003"/>
        <item m="1" x="789"/>
        <item m="1" x="3131"/>
        <item m="1" x="2396"/>
        <item m="1" x="626"/>
        <item m="1" x="1127"/>
        <item m="1" x="3015"/>
        <item m="1" x="2610"/>
        <item m="1" x="670"/>
        <item m="1" x="2349"/>
        <item m="1" x="1871"/>
        <item m="1" x="1716"/>
        <item m="1" x="706"/>
        <item m="1" x="3570"/>
        <item m="1" x="2099"/>
        <item m="1" x="1607"/>
        <item m="1" x="3524"/>
        <item m="1" x="2704"/>
        <item m="1" x="641"/>
        <item m="1" x="1687"/>
        <item m="1" x="4115"/>
        <item m="1" x="3528"/>
        <item m="1" x="1471"/>
        <item m="1" x="3037"/>
        <item m="1" x="2968"/>
        <item m="1" x="555"/>
        <item m="1" x="333"/>
        <item m="1" x="162"/>
        <item m="1" x="1905"/>
        <item m="1" x="2302"/>
        <item m="1" x="2415"/>
        <item m="1" x="3806"/>
        <item m="1" x="4074"/>
        <item m="1" x="678"/>
        <item m="1" x="1568"/>
        <item m="1" x="2488"/>
        <item m="1" x="2130"/>
        <item m="1" x="3143"/>
        <item m="1" x="3641"/>
        <item m="1" x="3044"/>
        <item m="1" x="3047"/>
        <item m="1" x="3935"/>
        <item m="1" x="899"/>
        <item m="1" x="2630"/>
        <item m="1" x="337"/>
        <item m="1" x="1159"/>
        <item m="1" x="3230"/>
        <item m="1" x="1928"/>
        <item m="1" x="497"/>
        <item m="1" x="515"/>
        <item m="1" x="1425"/>
        <item m="1" x="4029"/>
        <item m="1" x="346"/>
        <item m="1" x="402"/>
        <item m="1" x="3075"/>
        <item m="1" x="3553"/>
        <item m="1" x="3270"/>
        <item m="1" x="1401"/>
        <item m="1" x="3663"/>
        <item m="1" x="4026"/>
        <item m="1" x="2212"/>
        <item m="1" x="1854"/>
        <item m="1" x="3100"/>
        <item m="1" x="1845"/>
        <item m="1" x="775"/>
        <item m="1" x="1904"/>
        <item m="1" x="708"/>
        <item m="1" x="3803"/>
        <item m="1" x="643"/>
        <item m="1" x="299"/>
        <item m="1" x="2580"/>
        <item m="1" x="2567"/>
        <item m="1" x="3444"/>
        <item m="1" x="3748"/>
        <item m="1" x="2172"/>
        <item m="1" x="12"/>
        <item m="1" x="482"/>
        <item m="1" x="1609"/>
        <item m="1" x="1541"/>
        <item m="1" x="1852"/>
        <item m="1" x="3593"/>
        <item m="1" x="2185"/>
        <item m="1" x="3673"/>
        <item m="1" x="4092"/>
        <item t="default"/>
      </items>
    </pivotField>
    <pivotField axis="axisRow" showAll="0" defaultSubtotal="0">
      <items count="4">
        <item x="1"/>
        <item x="0"/>
        <item x="2"/>
        <item x="3"/>
      </items>
    </pivotField>
    <pivotField dragToRow="0" dragToCol="0" dragToPage="0"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3:G2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 defaultSubtotal="0"/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Kickstarter" displayName="Kickstarter" ref="A1:W4115" totalsRowShown="0" headerRowDxfId="15">
  <autoFilter ref="A1:W4115"/>
  <tableColumns count="23">
    <tableColumn id="1" name="id"/>
    <tableColumn id="2" name="name" dataDxfId="14"/>
    <tableColumn id="3" name="blurb" dataDxfId="13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2">
      <calculatedColumnFormula>Kickstarter[[#This Row],[pledged]]/Kickstarter[[#This Row],[goal]]</calculatedColumnFormula>
    </tableColumn>
    <tableColumn id="16" name="average donation" dataDxfId="11">
      <calculatedColumnFormula>IF(Kickstarter[[#This Row],[backers_count]], Kickstarter[[#This Row],[pledged]]/Kickstarter[[#This Row],[backers_count]], 0)</calculatedColumnFormula>
    </tableColumn>
    <tableColumn id="17" name="category" dataDxfId="10">
      <calculatedColumnFormula>LEFT(Kickstarter[[#This Row],[Category and Sub-Category]], SEARCH("/", Kickstarter[[#This Row],[Category and Sub-Category]])-1)</calculatedColumnFormula>
    </tableColumn>
    <tableColumn id="18" name="sub-category" dataDxfId="9">
      <calculatedColumnFormula>RIGHT(Kickstarter[[#This Row],[Category and Sub-Category]], LEN(Kickstarter[[#This Row],[Category and Sub-Category]])-SEARCH("/",Kickstarter[[#This Row],[Category and Sub-Category]]))</calculatedColumnFormula>
    </tableColumn>
    <tableColumn id="19" name="Date Created Conversion" dataDxfId="8">
      <calculatedColumnFormula>(Kickstarter[[#This Row],[launched_at]]/86400) + 25569 + (-6/24)</calculatedColumnFormula>
    </tableColumn>
    <tableColumn id="20" name="Date Ended Conversion" dataDxfId="7">
      <calculatedColumnFormula>(Kickstarter[[#This Row],[deadline]]/86400) + 25569 + (-6/24)</calculatedColumnFormula>
    </tableColumn>
    <tableColumn id="21" name="Year Created" dataDxfId="6">
      <calculatedColumnFormula>YEAR(Kickstarter[[#This Row],[Date Created Conversion]])</calculatedColumnFormula>
    </tableColumn>
    <tableColumn id="23" name="Month Created" dataDxfId="5">
      <calculatedColumnFormula>TEXT(Kickstarter[[#This Row],[Date Created Conversion]], "mmm")</calculatedColumnFormula>
    </tableColumn>
    <tableColumn id="22" name="Duration" dataDxfId="0">
      <calculatedColumnFormula>DATEDIF(Kickstarter[[#This Row],[Date Created Conversion]],Kickstarter[[#This Row],[Date Ended Conversion]],"m")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Goal" displayName="TGoal" ref="A1:H13" totalsRowShown="0" headerRowDxfId="4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B2+C2+D2</calculatedColumnFormula>
    </tableColumn>
    <tableColumn id="6" name="Percentage Successful" dataDxfId="3">
      <calculatedColumnFormula>B2/E2</calculatedColumnFormula>
    </tableColumn>
    <tableColumn id="7" name="Percentage Failed" dataDxfId="2">
      <calculatedColumnFormula>C2/E2</calculatedColumnFormula>
    </tableColumn>
    <tableColumn id="8" name="Percentage Cancelled" dataDxfId="1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4" Type="http://schemas.openxmlformats.org/officeDocument/2006/relationships/drawing" Target="../drawings/drawing5.xml"/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workbookViewId="0">
      <selection activeCell="AF6" sqref="AF6"/>
    </sheetView>
  </sheetViews>
  <sheetFormatPr baseColWidth="10" defaultColWidth="8.83203125" defaultRowHeight="15" x14ac:dyDescent="0.2"/>
  <cols>
    <col min="1" max="1" width="7.832031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5.83203125" bestFit="1" customWidth="1"/>
    <col min="11" max="11" width="13.83203125" bestFit="1" customWidth="1"/>
    <col min="12" max="12" width="17.5" bestFit="1" customWidth="1"/>
    <col min="13" max="13" width="13.1640625" bestFit="1" customWidth="1"/>
    <col min="14" max="14" width="27.1640625" bestFit="1" customWidth="1"/>
    <col min="15" max="15" width="18.1640625" bestFit="1" customWidth="1"/>
    <col min="16" max="16" width="19.83203125" style="13" bestFit="1" customWidth="1"/>
    <col min="17" max="17" width="13" bestFit="1" customWidth="1"/>
    <col min="18" max="18" width="16.33203125" bestFit="1" customWidth="1"/>
    <col min="19" max="19" width="25.33203125" style="10" bestFit="1" customWidth="1"/>
    <col min="20" max="20" width="24.1640625" style="10" bestFit="1" customWidth="1"/>
    <col min="21" max="21" width="16.33203125" customWidth="1"/>
    <col min="22" max="22" width="18" style="6" bestFit="1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  <c r="U1" s="1" t="s">
        <v>8367</v>
      </c>
      <c r="V1" s="11" t="s">
        <v>8368</v>
      </c>
      <c r="W1" s="1" t="s">
        <v>8401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Kickstarter[[#This Row],[pledged]]/Kickstarter[[#This Row],[goal]]</f>
        <v>1.3685882352941177</v>
      </c>
      <c r="P2" s="13">
        <f>IF(Kickstarter[[#This Row],[backers_count]], Kickstarter[[#This Row],[pledged]]/Kickstarter[[#This Row],[backers_count]], 0)</f>
        <v>63.917582417582416</v>
      </c>
      <c r="Q2" t="str">
        <f>LEFT(Kickstarter[[#This Row],[Category and Sub-Category]], SEARCH("/", Kickstarter[[#This Row],[Category and Sub-Category]])-1)</f>
        <v>film &amp; video</v>
      </c>
      <c r="R2" t="str">
        <f>RIGHT(Kickstarter[[#This Row],[Category and Sub-Category]], LEN(Kickstarter[[#This Row],[Category and Sub-Category]])-SEARCH("/",Kickstarter[[#This Row],[Category and Sub-Category]]))</f>
        <v>television</v>
      </c>
      <c r="S2" s="10">
        <f>(Kickstarter[[#This Row],[launched_at]]/86400) + 25569 + (-6/24)</f>
        <v>42176.757071759261</v>
      </c>
      <c r="T2" s="10">
        <f>(Kickstarter[[#This Row],[deadline]]/86400) + 25569 + (-6/24)</f>
        <v>42207.875</v>
      </c>
      <c r="U2" s="6">
        <f>YEAR(Kickstarter[[#This Row],[Date Created Conversion]])</f>
        <v>2015</v>
      </c>
      <c r="V2" s="6" t="str">
        <f>TEXT(Kickstarter[[#This Row],[Date Created Conversion]], "mmm")</f>
        <v>Jun</v>
      </c>
      <c r="W2" s="6">
        <f>DATEDIF(Kickstarter[[#This Row],[Date Created Conversion]],Kickstarter[[#This Row],[Date Ended Conversion]],"m")</f>
        <v>1</v>
      </c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Kickstarter[[#This Row],[pledged]]/Kickstarter[[#This Row],[goal]]</f>
        <v>1.4260827250608272</v>
      </c>
      <c r="P3" s="13">
        <f>IF(Kickstarter[[#This Row],[backers_count]], Kickstarter[[#This Row],[pledged]]/Kickstarter[[#This Row],[backers_count]], 0)</f>
        <v>185.48101265822785</v>
      </c>
      <c r="Q3" t="str">
        <f>LEFT(Kickstarter[[#This Row],[Category and Sub-Category]], SEARCH("/", Kickstarter[[#This Row],[Category and Sub-Category]])-1)</f>
        <v>film &amp; video</v>
      </c>
      <c r="R3" t="str">
        <f>RIGHT(Kickstarter[[#This Row],[Category and Sub-Category]], LEN(Kickstarter[[#This Row],[Category and Sub-Category]])-SEARCH("/",Kickstarter[[#This Row],[Category and Sub-Category]]))</f>
        <v>television</v>
      </c>
      <c r="S3" s="10">
        <f>(Kickstarter[[#This Row],[launched_at]]/86400) + 25569 + (-6/24)</f>
        <v>42766.350497685184</v>
      </c>
      <c r="T3" s="10">
        <f>(Kickstarter[[#This Row],[deadline]]/86400) + 25569 + (-6/24)</f>
        <v>42796.350497685184</v>
      </c>
      <c r="U3" s="6">
        <f>YEAR(Kickstarter[[#This Row],[Date Created Conversion]])</f>
        <v>2017</v>
      </c>
      <c r="V3" s="6" t="str">
        <f>TEXT(Kickstarter[[#This Row],[Date Created Conversion]], "mmm")</f>
        <v>Jan</v>
      </c>
      <c r="W3" s="6">
        <f>DATEDIF(Kickstarter[[#This Row],[Date Created Conversion]],Kickstarter[[#This Row],[Date Ended Conversion]],"m")</f>
        <v>1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Kickstarter[[#This Row],[pledged]]/Kickstarter[[#This Row],[goal]]</f>
        <v>1.05</v>
      </c>
      <c r="P4" s="13">
        <f>IF(Kickstarter[[#This Row],[backers_count]], Kickstarter[[#This Row],[pledged]]/Kickstarter[[#This Row],[backers_count]], 0)</f>
        <v>15</v>
      </c>
      <c r="Q4" t="str">
        <f>LEFT(Kickstarter[[#This Row],[Category and Sub-Category]], SEARCH("/", Kickstarter[[#This Row],[Category and Sub-Category]])-1)</f>
        <v>film &amp; video</v>
      </c>
      <c r="R4" t="str">
        <f>RIGHT(Kickstarter[[#This Row],[Category and Sub-Category]], LEN(Kickstarter[[#This Row],[Category and Sub-Category]])-SEARCH("/",Kickstarter[[#This Row],[Category and Sub-Category]]))</f>
        <v>television</v>
      </c>
      <c r="S4" s="10">
        <f>(Kickstarter[[#This Row],[launched_at]]/86400) + 25569 + (-6/24)</f>
        <v>42405.452349537038</v>
      </c>
      <c r="T4" s="10">
        <f>(Kickstarter[[#This Row],[deadline]]/86400) + 25569 + (-6/24)</f>
        <v>42415.452349537038</v>
      </c>
      <c r="U4" s="6">
        <f>YEAR(Kickstarter[[#This Row],[Date Created Conversion]])</f>
        <v>2016</v>
      </c>
      <c r="V4" s="6" t="str">
        <f>TEXT(Kickstarter[[#This Row],[Date Created Conversion]], "mmm")</f>
        <v>Feb</v>
      </c>
      <c r="W4" s="6">
        <f>DATEDIF(Kickstarter[[#This Row],[Date Created Conversion]],Kickstarter[[#This Row],[Date Ended Conversion]],"m")</f>
        <v>0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Kickstarter[[#This Row],[pledged]]/Kickstarter[[#This Row],[goal]]</f>
        <v>1.0389999999999999</v>
      </c>
      <c r="P5" s="13">
        <f>IF(Kickstarter[[#This Row],[backers_count]], Kickstarter[[#This Row],[pledged]]/Kickstarter[[#This Row],[backers_count]], 0)</f>
        <v>69.266666666666666</v>
      </c>
      <c r="Q5" t="str">
        <f>LEFT(Kickstarter[[#This Row],[Category and Sub-Category]], SEARCH("/", Kickstarter[[#This Row],[Category and Sub-Category]])-1)</f>
        <v>film &amp; video</v>
      </c>
      <c r="R5" t="str">
        <f>RIGHT(Kickstarter[[#This Row],[Category and Sub-Category]], LEN(Kickstarter[[#This Row],[Category and Sub-Category]])-SEARCH("/",Kickstarter[[#This Row],[Category and Sub-Category]]))</f>
        <v>television</v>
      </c>
      <c r="S5" s="10">
        <f>(Kickstarter[[#This Row],[launched_at]]/86400) + 25569 + (-6/24)</f>
        <v>41828.265127314815</v>
      </c>
      <c r="T5" s="10">
        <f>(Kickstarter[[#This Row],[deadline]]/86400) + 25569 + (-6/24)</f>
        <v>41858.265127314815</v>
      </c>
      <c r="U5" s="6">
        <f>YEAR(Kickstarter[[#This Row],[Date Created Conversion]])</f>
        <v>2014</v>
      </c>
      <c r="V5" s="6" t="str">
        <f>TEXT(Kickstarter[[#This Row],[Date Created Conversion]], "mmm")</f>
        <v>Jul</v>
      </c>
      <c r="W5" s="6">
        <f>DATEDIF(Kickstarter[[#This Row],[Date Created Conversion]],Kickstarter[[#This Row],[Date Ended Conversion]],"m")</f>
        <v>0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Kickstarter[[#This Row],[pledged]]/Kickstarter[[#This Row],[goal]]</f>
        <v>1.2299154545454545</v>
      </c>
      <c r="P6" s="13">
        <f>IF(Kickstarter[[#This Row],[backers_count]], Kickstarter[[#This Row],[pledged]]/Kickstarter[[#This Row],[backers_count]], 0)</f>
        <v>190.55028169014085</v>
      </c>
      <c r="Q6" t="str">
        <f>LEFT(Kickstarter[[#This Row],[Category and Sub-Category]], SEARCH("/", Kickstarter[[#This Row],[Category and Sub-Category]])-1)</f>
        <v>film &amp; video</v>
      </c>
      <c r="R6" t="str">
        <f>RIGHT(Kickstarter[[#This Row],[Category and Sub-Category]], LEN(Kickstarter[[#This Row],[Category and Sub-Category]])-SEARCH("/",Kickstarter[[#This Row],[Category and Sub-Category]]))</f>
        <v>television</v>
      </c>
      <c r="S6" s="10">
        <f>(Kickstarter[[#This Row],[launched_at]]/86400) + 25569 + (-6/24)</f>
        <v>42327.584247685183</v>
      </c>
      <c r="T6" s="10">
        <f>(Kickstarter[[#This Row],[deadline]]/86400) + 25569 + (-6/24)</f>
        <v>42357.584247685183</v>
      </c>
      <c r="U6" s="6">
        <f>YEAR(Kickstarter[[#This Row],[Date Created Conversion]])</f>
        <v>2015</v>
      </c>
      <c r="V6" s="6" t="str">
        <f>TEXT(Kickstarter[[#This Row],[Date Created Conversion]], "mmm")</f>
        <v>Nov</v>
      </c>
      <c r="W6" s="6">
        <f>DATEDIF(Kickstarter[[#This Row],[Date Created Conversion]],Kickstarter[[#This Row],[Date Ended Conversion]],"m")</f>
        <v>1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Kickstarter[[#This Row],[pledged]]/Kickstarter[[#This Row],[goal]]</f>
        <v>1.0977744436109027</v>
      </c>
      <c r="P7" s="13">
        <f>IF(Kickstarter[[#This Row],[backers_count]], Kickstarter[[#This Row],[pledged]]/Kickstarter[[#This Row],[backers_count]], 0)</f>
        <v>93.40425531914893</v>
      </c>
      <c r="Q7" t="str">
        <f>LEFT(Kickstarter[[#This Row],[Category and Sub-Category]], SEARCH("/", Kickstarter[[#This Row],[Category and Sub-Category]])-1)</f>
        <v>film &amp; video</v>
      </c>
      <c r="R7" t="str">
        <f>RIGHT(Kickstarter[[#This Row],[Category and Sub-Category]], LEN(Kickstarter[[#This Row],[Category and Sub-Category]])-SEARCH("/",Kickstarter[[#This Row],[Category and Sub-Category]]))</f>
        <v>television</v>
      </c>
      <c r="S7" s="10">
        <f>(Kickstarter[[#This Row],[launched_at]]/86400) + 25569 + (-6/24)</f>
        <v>42563.682951388888</v>
      </c>
      <c r="T7" s="10">
        <f>(Kickstarter[[#This Row],[deadline]]/86400) + 25569 + (-6/24)</f>
        <v>42579.982638888891</v>
      </c>
      <c r="U7" s="6">
        <f>YEAR(Kickstarter[[#This Row],[Date Created Conversion]])</f>
        <v>2016</v>
      </c>
      <c r="V7" s="6" t="str">
        <f>TEXT(Kickstarter[[#This Row],[Date Created Conversion]], "mmm")</f>
        <v>Jul</v>
      </c>
      <c r="W7" s="6">
        <f>DATEDIF(Kickstarter[[#This Row],[Date Created Conversion]],Kickstarter[[#This Row],[Date Ended Conversion]],"m")</f>
        <v>0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Kickstarter[[#This Row],[pledged]]/Kickstarter[[#This Row],[goal]]</f>
        <v>1.064875</v>
      </c>
      <c r="P8" s="13">
        <f>IF(Kickstarter[[#This Row],[backers_count]], Kickstarter[[#This Row],[pledged]]/Kickstarter[[#This Row],[backers_count]], 0)</f>
        <v>146.87931034482759</v>
      </c>
      <c r="Q8" t="str">
        <f>LEFT(Kickstarter[[#This Row],[Category and Sub-Category]], SEARCH("/", Kickstarter[[#This Row],[Category and Sub-Category]])-1)</f>
        <v>film &amp; video</v>
      </c>
      <c r="R8" t="str">
        <f>RIGHT(Kickstarter[[#This Row],[Category and Sub-Category]], LEN(Kickstarter[[#This Row],[Category and Sub-Category]])-SEARCH("/",Kickstarter[[#This Row],[Category and Sub-Category]]))</f>
        <v>television</v>
      </c>
      <c r="S8" s="10">
        <f>(Kickstarter[[#This Row],[launched_at]]/86400) + 25569 + (-6/24)</f>
        <v>41793.822337962964</v>
      </c>
      <c r="T8" s="10">
        <f>(Kickstarter[[#This Row],[deadline]]/86400) + 25569 + (-6/24)</f>
        <v>41803.822337962964</v>
      </c>
      <c r="U8" s="6">
        <f>YEAR(Kickstarter[[#This Row],[Date Created Conversion]])</f>
        <v>2014</v>
      </c>
      <c r="V8" s="6" t="str">
        <f>TEXT(Kickstarter[[#This Row],[Date Created Conversion]], "mmm")</f>
        <v>Jun</v>
      </c>
      <c r="W8" s="6">
        <f>DATEDIF(Kickstarter[[#This Row],[Date Created Conversion]],Kickstarter[[#This Row],[Date Ended Conversion]],"m")</f>
        <v>0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Kickstarter[[#This Row],[pledged]]/Kickstarter[[#This Row],[goal]]</f>
        <v>1.0122222222222221</v>
      </c>
      <c r="P9" s="13">
        <f>IF(Kickstarter[[#This Row],[backers_count]], Kickstarter[[#This Row],[pledged]]/Kickstarter[[#This Row],[backers_count]], 0)</f>
        <v>159.82456140350877</v>
      </c>
      <c r="Q9" t="str">
        <f>LEFT(Kickstarter[[#This Row],[Category and Sub-Category]], SEARCH("/", Kickstarter[[#This Row],[Category and Sub-Category]])-1)</f>
        <v>film &amp; video</v>
      </c>
      <c r="R9" t="str">
        <f>RIGHT(Kickstarter[[#This Row],[Category and Sub-Category]], LEN(Kickstarter[[#This Row],[Category and Sub-Category]])-SEARCH("/",Kickstarter[[#This Row],[Category and Sub-Category]]))</f>
        <v>television</v>
      </c>
      <c r="S9" s="10">
        <f>(Kickstarter[[#This Row],[launched_at]]/86400) + 25569 + (-6/24)</f>
        <v>42515.797071759254</v>
      </c>
      <c r="T9" s="10">
        <f>(Kickstarter[[#This Row],[deadline]]/86400) + 25569 + (-6/24)</f>
        <v>42555.797071759254</v>
      </c>
      <c r="U9" s="6">
        <f>YEAR(Kickstarter[[#This Row],[Date Created Conversion]])</f>
        <v>2016</v>
      </c>
      <c r="V9" s="6" t="str">
        <f>TEXT(Kickstarter[[#This Row],[Date Created Conversion]], "mmm")</f>
        <v>May</v>
      </c>
      <c r="W9" s="6">
        <f>DATEDIF(Kickstarter[[#This Row],[Date Created Conversion]],Kickstarter[[#This Row],[Date Ended Conversion]],"m")</f>
        <v>1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Kickstarter[[#This Row],[pledged]]/Kickstarter[[#This Row],[goal]]</f>
        <v>1.0004342857142856</v>
      </c>
      <c r="P10" s="13">
        <f>IF(Kickstarter[[#This Row],[backers_count]], Kickstarter[[#This Row],[pledged]]/Kickstarter[[#This Row],[backers_count]], 0)</f>
        <v>291.79333333333335</v>
      </c>
      <c r="Q10" t="str">
        <f>LEFT(Kickstarter[[#This Row],[Category and Sub-Category]], SEARCH("/", Kickstarter[[#This Row],[Category and Sub-Category]])-1)</f>
        <v>film &amp; video</v>
      </c>
      <c r="R10" t="str">
        <f>RIGHT(Kickstarter[[#This Row],[Category and Sub-Category]], LEN(Kickstarter[[#This Row],[Category and Sub-Category]])-SEARCH("/",Kickstarter[[#This Row],[Category and Sub-Category]]))</f>
        <v>television</v>
      </c>
      <c r="S10" s="10">
        <f>(Kickstarter[[#This Row],[launched_at]]/86400) + 25569 + (-6/24)</f>
        <v>42468.69458333333</v>
      </c>
      <c r="T10" s="10">
        <f>(Kickstarter[[#This Row],[deadline]]/86400) + 25569 + (-6/24)</f>
        <v>42475.625</v>
      </c>
      <c r="U10" s="6">
        <f>YEAR(Kickstarter[[#This Row],[Date Created Conversion]])</f>
        <v>2016</v>
      </c>
      <c r="V10" s="6" t="str">
        <f>TEXT(Kickstarter[[#This Row],[Date Created Conversion]], "mmm")</f>
        <v>Apr</v>
      </c>
      <c r="W10" s="6">
        <f>DATEDIF(Kickstarter[[#This Row],[Date Created Conversion]],Kickstarter[[#This Row],[Date Ended Conversion]],"m")</f>
        <v>0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Kickstarter[[#This Row],[pledged]]/Kickstarter[[#This Row],[goal]]</f>
        <v>1.2599800000000001</v>
      </c>
      <c r="P11" s="13">
        <f>IF(Kickstarter[[#This Row],[backers_count]], Kickstarter[[#This Row],[pledged]]/Kickstarter[[#This Row],[backers_count]], 0)</f>
        <v>31.499500000000001</v>
      </c>
      <c r="Q11" t="str">
        <f>LEFT(Kickstarter[[#This Row],[Category and Sub-Category]], SEARCH("/", Kickstarter[[#This Row],[Category and Sub-Category]])-1)</f>
        <v>film &amp; video</v>
      </c>
      <c r="R11" t="str">
        <f>RIGHT(Kickstarter[[#This Row],[Category and Sub-Category]], LEN(Kickstarter[[#This Row],[Category and Sub-Category]])-SEARCH("/",Kickstarter[[#This Row],[Category and Sub-Category]]))</f>
        <v>television</v>
      </c>
      <c r="S11" s="10">
        <f>(Kickstarter[[#This Row],[launched_at]]/86400) + 25569 + (-6/24)</f>
        <v>42446.853518518517</v>
      </c>
      <c r="T11" s="10">
        <f>(Kickstarter[[#This Row],[deadline]]/86400) + 25569 + (-6/24)</f>
        <v>42476.853518518517</v>
      </c>
      <c r="U11" s="6">
        <f>YEAR(Kickstarter[[#This Row],[Date Created Conversion]])</f>
        <v>2016</v>
      </c>
      <c r="V11" s="6" t="str">
        <f>TEXT(Kickstarter[[#This Row],[Date Created Conversion]], "mmm")</f>
        <v>Mar</v>
      </c>
      <c r="W11" s="6">
        <f>DATEDIF(Kickstarter[[#This Row],[Date Created Conversion]],Kickstarter[[#This Row],[Date Ended Conversion]],"m")</f>
        <v>0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Kickstarter[[#This Row],[pledged]]/Kickstarter[[#This Row],[goal]]</f>
        <v>1.0049999999999999</v>
      </c>
      <c r="P12" s="13">
        <f>IF(Kickstarter[[#This Row],[backers_count]], Kickstarter[[#This Row],[pledged]]/Kickstarter[[#This Row],[backers_count]], 0)</f>
        <v>158.68421052631578</v>
      </c>
      <c r="Q12" t="str">
        <f>LEFT(Kickstarter[[#This Row],[Category and Sub-Category]], SEARCH("/", Kickstarter[[#This Row],[Category and Sub-Category]])-1)</f>
        <v>film &amp; video</v>
      </c>
      <c r="R12" t="str">
        <f>RIGHT(Kickstarter[[#This Row],[Category and Sub-Category]], LEN(Kickstarter[[#This Row],[Category and Sub-Category]])-SEARCH("/",Kickstarter[[#This Row],[Category and Sub-Category]]))</f>
        <v>television</v>
      </c>
      <c r="S12" s="10">
        <f>(Kickstarter[[#This Row],[launched_at]]/86400) + 25569 + (-6/24)</f>
        <v>41779.818043981482</v>
      </c>
      <c r="T12" s="10">
        <f>(Kickstarter[[#This Row],[deadline]]/86400) + 25569 + (-6/24)</f>
        <v>41814.818043981482</v>
      </c>
      <c r="U12" s="6">
        <f>YEAR(Kickstarter[[#This Row],[Date Created Conversion]])</f>
        <v>2014</v>
      </c>
      <c r="V12" s="6" t="str">
        <f>TEXT(Kickstarter[[#This Row],[Date Created Conversion]], "mmm")</f>
        <v>May</v>
      </c>
      <c r="W12" s="6">
        <f>DATEDIF(Kickstarter[[#This Row],[Date Created Conversion]],Kickstarter[[#This Row],[Date Ended Conversion]],"m")</f>
        <v>1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Kickstarter[[#This Row],[pledged]]/Kickstarter[[#This Row],[goal]]</f>
        <v>1.2050000000000001</v>
      </c>
      <c r="P13" s="13">
        <f>IF(Kickstarter[[#This Row],[backers_count]], Kickstarter[[#This Row],[pledged]]/Kickstarter[[#This Row],[backers_count]], 0)</f>
        <v>80.333333333333329</v>
      </c>
      <c r="Q13" t="str">
        <f>LEFT(Kickstarter[[#This Row],[Category and Sub-Category]], SEARCH("/", Kickstarter[[#This Row],[Category and Sub-Category]])-1)</f>
        <v>film &amp; video</v>
      </c>
      <c r="R13" t="str">
        <f>RIGHT(Kickstarter[[#This Row],[Category and Sub-Category]], LEN(Kickstarter[[#This Row],[Category and Sub-Category]])-SEARCH("/",Kickstarter[[#This Row],[Category and Sub-Category]]))</f>
        <v>television</v>
      </c>
      <c r="S13" s="10">
        <f>(Kickstarter[[#This Row],[launched_at]]/86400) + 25569 + (-6/24)</f>
        <v>42572.528495370367</v>
      </c>
      <c r="T13" s="10">
        <f>(Kickstarter[[#This Row],[deadline]]/86400) + 25569 + (-6/24)</f>
        <v>42603.875</v>
      </c>
      <c r="U13" s="6">
        <f>YEAR(Kickstarter[[#This Row],[Date Created Conversion]])</f>
        <v>2016</v>
      </c>
      <c r="V13" s="6" t="str">
        <f>TEXT(Kickstarter[[#This Row],[Date Created Conversion]], "mmm")</f>
        <v>Jul</v>
      </c>
      <c r="W13" s="6">
        <f>DATEDIF(Kickstarter[[#This Row],[Date Created Conversion]],Kickstarter[[#This Row],[Date Ended Conversion]],"m")</f>
        <v>1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Kickstarter[[#This Row],[pledged]]/Kickstarter[[#This Row],[goal]]</f>
        <v>1.6529333333333334</v>
      </c>
      <c r="P14" s="13">
        <f>IF(Kickstarter[[#This Row],[backers_count]], Kickstarter[[#This Row],[pledged]]/Kickstarter[[#This Row],[backers_count]], 0)</f>
        <v>59.961305925030231</v>
      </c>
      <c r="Q14" t="str">
        <f>LEFT(Kickstarter[[#This Row],[Category and Sub-Category]], SEARCH("/", Kickstarter[[#This Row],[Category and Sub-Category]])-1)</f>
        <v>film &amp; video</v>
      </c>
      <c r="R14" t="str">
        <f>RIGHT(Kickstarter[[#This Row],[Category and Sub-Category]], LEN(Kickstarter[[#This Row],[Category and Sub-Category]])-SEARCH("/",Kickstarter[[#This Row],[Category and Sub-Category]]))</f>
        <v>television</v>
      </c>
      <c r="S14" s="10">
        <f>(Kickstarter[[#This Row],[launched_at]]/86400) + 25569 + (-6/24)</f>
        <v>41791.463252314818</v>
      </c>
      <c r="T14" s="10">
        <f>(Kickstarter[[#This Row],[deadline]]/86400) + 25569 + (-6/24)</f>
        <v>41835.875</v>
      </c>
      <c r="U14" s="6">
        <f>YEAR(Kickstarter[[#This Row],[Date Created Conversion]])</f>
        <v>2014</v>
      </c>
      <c r="V14" s="6" t="str">
        <f>TEXT(Kickstarter[[#This Row],[Date Created Conversion]], "mmm")</f>
        <v>Jun</v>
      </c>
      <c r="W14" s="6">
        <f>DATEDIF(Kickstarter[[#This Row],[Date Created Conversion]],Kickstarter[[#This Row],[Date Ended Conversion]],"m")</f>
        <v>1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Kickstarter[[#This Row],[pledged]]/Kickstarter[[#This Row],[goal]]</f>
        <v>1.5997142857142856</v>
      </c>
      <c r="P15" s="13">
        <f>IF(Kickstarter[[#This Row],[backers_count]], Kickstarter[[#This Row],[pledged]]/Kickstarter[[#This Row],[backers_count]], 0)</f>
        <v>109.78431372549019</v>
      </c>
      <c r="Q15" t="str">
        <f>LEFT(Kickstarter[[#This Row],[Category and Sub-Category]], SEARCH("/", Kickstarter[[#This Row],[Category and Sub-Category]])-1)</f>
        <v>film &amp; video</v>
      </c>
      <c r="R15" t="str">
        <f>RIGHT(Kickstarter[[#This Row],[Category and Sub-Category]], LEN(Kickstarter[[#This Row],[Category and Sub-Category]])-SEARCH("/",Kickstarter[[#This Row],[Category and Sub-Category]]))</f>
        <v>television</v>
      </c>
      <c r="S15" s="10">
        <f>(Kickstarter[[#This Row],[launched_at]]/86400) + 25569 + (-6/24)</f>
        <v>42508.427187499998</v>
      </c>
      <c r="T15" s="10">
        <f>(Kickstarter[[#This Row],[deadline]]/86400) + 25569 + (-6/24)</f>
        <v>42544.602083333331</v>
      </c>
      <c r="U15" s="6">
        <f>YEAR(Kickstarter[[#This Row],[Date Created Conversion]])</f>
        <v>2016</v>
      </c>
      <c r="V15" s="6" t="str">
        <f>TEXT(Kickstarter[[#This Row],[Date Created Conversion]], "mmm")</f>
        <v>May</v>
      </c>
      <c r="W15" s="6">
        <f>DATEDIF(Kickstarter[[#This Row],[Date Created Conversion]],Kickstarter[[#This Row],[Date Ended Conversion]],"m")</f>
        <v>1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Kickstarter[[#This Row],[pledged]]/Kickstarter[[#This Row],[goal]]</f>
        <v>1.0093333333333334</v>
      </c>
      <c r="P16" s="13">
        <f>IF(Kickstarter[[#This Row],[backers_count]], Kickstarter[[#This Row],[pledged]]/Kickstarter[[#This Row],[backers_count]], 0)</f>
        <v>147.70731707317074</v>
      </c>
      <c r="Q16" t="str">
        <f>LEFT(Kickstarter[[#This Row],[Category and Sub-Category]], SEARCH("/", Kickstarter[[#This Row],[Category and Sub-Category]])-1)</f>
        <v>film &amp; video</v>
      </c>
      <c r="R16" t="str">
        <f>RIGHT(Kickstarter[[#This Row],[Category and Sub-Category]], LEN(Kickstarter[[#This Row],[Category and Sub-Category]])-SEARCH("/",Kickstarter[[#This Row],[Category and Sub-Category]]))</f>
        <v>television</v>
      </c>
      <c r="S16" s="10">
        <f>(Kickstarter[[#This Row],[launched_at]]/86400) + 25569 + (-6/24)</f>
        <v>41807.77648148148</v>
      </c>
      <c r="T16" s="10">
        <f>(Kickstarter[[#This Row],[deadline]]/86400) + 25569 + (-6/24)</f>
        <v>41833.332638888889</v>
      </c>
      <c r="U16" s="6">
        <f>YEAR(Kickstarter[[#This Row],[Date Created Conversion]])</f>
        <v>2014</v>
      </c>
      <c r="V16" s="6" t="str">
        <f>TEXT(Kickstarter[[#This Row],[Date Created Conversion]], "mmm")</f>
        <v>Jun</v>
      </c>
      <c r="W16" s="6">
        <f>DATEDIF(Kickstarter[[#This Row],[Date Created Conversion]],Kickstarter[[#This Row],[Date Ended Conversion]],"m")</f>
        <v>0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Kickstarter[[#This Row],[pledged]]/Kickstarter[[#This Row],[goal]]</f>
        <v>1.0660000000000001</v>
      </c>
      <c r="P17" s="13">
        <f>IF(Kickstarter[[#This Row],[backers_count]], Kickstarter[[#This Row],[pledged]]/Kickstarter[[#This Row],[backers_count]], 0)</f>
        <v>21.755102040816325</v>
      </c>
      <c r="Q17" t="str">
        <f>LEFT(Kickstarter[[#This Row],[Category and Sub-Category]], SEARCH("/", Kickstarter[[#This Row],[Category and Sub-Category]])-1)</f>
        <v>film &amp; video</v>
      </c>
      <c r="R17" t="str">
        <f>RIGHT(Kickstarter[[#This Row],[Category and Sub-Category]], LEN(Kickstarter[[#This Row],[Category and Sub-Category]])-SEARCH("/",Kickstarter[[#This Row],[Category and Sub-Category]]))</f>
        <v>television</v>
      </c>
      <c r="S17" s="10">
        <f>(Kickstarter[[#This Row],[launched_at]]/86400) + 25569 + (-6/24)</f>
        <v>42256.141875000001</v>
      </c>
      <c r="T17" s="10">
        <f>(Kickstarter[[#This Row],[deadline]]/86400) + 25569 + (-6/24)</f>
        <v>42274.593055555553</v>
      </c>
      <c r="U17" s="6">
        <f>YEAR(Kickstarter[[#This Row],[Date Created Conversion]])</f>
        <v>2015</v>
      </c>
      <c r="V17" s="6" t="str">
        <f>TEXT(Kickstarter[[#This Row],[Date Created Conversion]], "mmm")</f>
        <v>Sep</v>
      </c>
      <c r="W17" s="6">
        <f>DATEDIF(Kickstarter[[#This Row],[Date Created Conversion]],Kickstarter[[#This Row],[Date Ended Conversion]],"m")</f>
        <v>0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Kickstarter[[#This Row],[pledged]]/Kickstarter[[#This Row],[goal]]</f>
        <v>1.0024166666666667</v>
      </c>
      <c r="P18" s="13">
        <f>IF(Kickstarter[[#This Row],[backers_count]], Kickstarter[[#This Row],[pledged]]/Kickstarter[[#This Row],[backers_count]], 0)</f>
        <v>171.84285714285716</v>
      </c>
      <c r="Q18" t="str">
        <f>LEFT(Kickstarter[[#This Row],[Category and Sub-Category]], SEARCH("/", Kickstarter[[#This Row],[Category and Sub-Category]])-1)</f>
        <v>film &amp; video</v>
      </c>
      <c r="R18" t="str">
        <f>RIGHT(Kickstarter[[#This Row],[Category and Sub-Category]], LEN(Kickstarter[[#This Row],[Category and Sub-Category]])-SEARCH("/",Kickstarter[[#This Row],[Category and Sub-Category]]))</f>
        <v>television</v>
      </c>
      <c r="S18" s="10">
        <f>(Kickstarter[[#This Row],[launched_at]]/86400) + 25569 + (-6/24)</f>
        <v>41760.546423611115</v>
      </c>
      <c r="T18" s="10">
        <f>(Kickstarter[[#This Row],[deadline]]/86400) + 25569 + (-6/24)</f>
        <v>41805.979166666664</v>
      </c>
      <c r="U18" s="6">
        <f>YEAR(Kickstarter[[#This Row],[Date Created Conversion]])</f>
        <v>2014</v>
      </c>
      <c r="V18" s="6" t="str">
        <f>TEXT(Kickstarter[[#This Row],[Date Created Conversion]], "mmm")</f>
        <v>May</v>
      </c>
      <c r="W18" s="6">
        <f>DATEDIF(Kickstarter[[#This Row],[Date Created Conversion]],Kickstarter[[#This Row],[Date Ended Conversion]],"m")</f>
        <v>1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Kickstarter[[#This Row],[pledged]]/Kickstarter[[#This Row],[goal]]</f>
        <v>1.0066666666666666</v>
      </c>
      <c r="P19" s="13">
        <f>IF(Kickstarter[[#This Row],[backers_count]], Kickstarter[[#This Row],[pledged]]/Kickstarter[[#This Row],[backers_count]], 0)</f>
        <v>41.944444444444443</v>
      </c>
      <c r="Q19" t="str">
        <f>LEFT(Kickstarter[[#This Row],[Category and Sub-Category]], SEARCH("/", Kickstarter[[#This Row],[Category and Sub-Category]])-1)</f>
        <v>film &amp; video</v>
      </c>
      <c r="R19" t="str">
        <f>RIGHT(Kickstarter[[#This Row],[Category and Sub-Category]], LEN(Kickstarter[[#This Row],[Category and Sub-Category]])-SEARCH("/",Kickstarter[[#This Row],[Category and Sub-Category]]))</f>
        <v>television</v>
      </c>
      <c r="S19" s="10">
        <f>(Kickstarter[[#This Row],[launched_at]]/86400) + 25569 + (-6/24)</f>
        <v>41917.481736111113</v>
      </c>
      <c r="T19" s="10">
        <f>(Kickstarter[[#This Row],[deadline]]/86400) + 25569 + (-6/24)</f>
        <v>41947.523402777777</v>
      </c>
      <c r="U19" s="6">
        <f>YEAR(Kickstarter[[#This Row],[Date Created Conversion]])</f>
        <v>2014</v>
      </c>
      <c r="V19" s="6" t="str">
        <f>TEXT(Kickstarter[[#This Row],[Date Created Conversion]], "mmm")</f>
        <v>Oct</v>
      </c>
      <c r="W19" s="6">
        <f>DATEDIF(Kickstarter[[#This Row],[Date Created Conversion]],Kickstarter[[#This Row],[Date Ended Conversion]],"m")</f>
        <v>0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Kickstarter[[#This Row],[pledged]]/Kickstarter[[#This Row],[goal]]</f>
        <v>1.0632110000000001</v>
      </c>
      <c r="P20" s="13">
        <f>IF(Kickstarter[[#This Row],[backers_count]], Kickstarter[[#This Row],[pledged]]/Kickstarter[[#This Row],[backers_count]], 0)</f>
        <v>93.264122807017543</v>
      </c>
      <c r="Q20" t="str">
        <f>LEFT(Kickstarter[[#This Row],[Category and Sub-Category]], SEARCH("/", Kickstarter[[#This Row],[Category and Sub-Category]])-1)</f>
        <v>film &amp; video</v>
      </c>
      <c r="R20" t="str">
        <f>RIGHT(Kickstarter[[#This Row],[Category and Sub-Category]], LEN(Kickstarter[[#This Row],[Category and Sub-Category]])-SEARCH("/",Kickstarter[[#This Row],[Category and Sub-Category]]))</f>
        <v>television</v>
      </c>
      <c r="S20" s="10">
        <f>(Kickstarter[[#This Row],[launched_at]]/86400) + 25569 + (-6/24)</f>
        <v>41869.292314814811</v>
      </c>
      <c r="T20" s="10">
        <f>(Kickstarter[[#This Row],[deadline]]/86400) + 25569 + (-6/24)</f>
        <v>41899.292314814811</v>
      </c>
      <c r="U20" s="6">
        <f>YEAR(Kickstarter[[#This Row],[Date Created Conversion]])</f>
        <v>2014</v>
      </c>
      <c r="V20" s="6" t="str">
        <f>TEXT(Kickstarter[[#This Row],[Date Created Conversion]], "mmm")</f>
        <v>Aug</v>
      </c>
      <c r="W20" s="6">
        <f>DATEDIF(Kickstarter[[#This Row],[Date Created Conversion]],Kickstarter[[#This Row],[Date Ended Conversion]],"m")</f>
        <v>0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Kickstarter[[#This Row],[pledged]]/Kickstarter[[#This Row],[goal]]</f>
        <v>1.4529411764705882</v>
      </c>
      <c r="P21" s="13">
        <f>IF(Kickstarter[[#This Row],[backers_count]], Kickstarter[[#This Row],[pledged]]/Kickstarter[[#This Row],[backers_count]], 0)</f>
        <v>56.136363636363633</v>
      </c>
      <c r="Q21" t="str">
        <f>LEFT(Kickstarter[[#This Row],[Category and Sub-Category]], SEARCH("/", Kickstarter[[#This Row],[Category and Sub-Category]])-1)</f>
        <v>film &amp; video</v>
      </c>
      <c r="R21" t="str">
        <f>RIGHT(Kickstarter[[#This Row],[Category and Sub-Category]], LEN(Kickstarter[[#This Row],[Category and Sub-Category]])-SEARCH("/",Kickstarter[[#This Row],[Category and Sub-Category]]))</f>
        <v>television</v>
      </c>
      <c r="S21" s="10">
        <f>(Kickstarter[[#This Row],[launched_at]]/86400) + 25569 + (-6/24)</f>
        <v>42175.566365740742</v>
      </c>
      <c r="T21" s="10">
        <f>(Kickstarter[[#This Row],[deadline]]/86400) + 25569 + (-6/24)</f>
        <v>42205.566365740742</v>
      </c>
      <c r="U21" s="6">
        <f>YEAR(Kickstarter[[#This Row],[Date Created Conversion]])</f>
        <v>2015</v>
      </c>
      <c r="V21" s="6" t="str">
        <f>TEXT(Kickstarter[[#This Row],[Date Created Conversion]], "mmm")</f>
        <v>Jun</v>
      </c>
      <c r="W21" s="6">
        <f>DATEDIF(Kickstarter[[#This Row],[Date Created Conversion]],Kickstarter[[#This Row],[Date Ended Conversion]],"m")</f>
        <v>1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Kickstarter[[#This Row],[pledged]]/Kickstarter[[#This Row],[goal]]</f>
        <v>1.002</v>
      </c>
      <c r="P22" s="13">
        <f>IF(Kickstarter[[#This Row],[backers_count]], Kickstarter[[#This Row],[pledged]]/Kickstarter[[#This Row],[backers_count]], 0)</f>
        <v>80.16</v>
      </c>
      <c r="Q22" t="str">
        <f>LEFT(Kickstarter[[#This Row],[Category and Sub-Category]], SEARCH("/", Kickstarter[[#This Row],[Category and Sub-Category]])-1)</f>
        <v>film &amp; video</v>
      </c>
      <c r="R22" t="str">
        <f>RIGHT(Kickstarter[[#This Row],[Category and Sub-Category]], LEN(Kickstarter[[#This Row],[Category and Sub-Category]])-SEARCH("/",Kickstarter[[#This Row],[Category and Sub-Category]]))</f>
        <v>television</v>
      </c>
      <c r="S22" s="10">
        <f>(Kickstarter[[#This Row],[launched_at]]/86400) + 25569 + (-6/24)</f>
        <v>42200.508240740739</v>
      </c>
      <c r="T22" s="10">
        <f>(Kickstarter[[#This Row],[deadline]]/86400) + 25569 + (-6/24)</f>
        <v>42260.508240740739</v>
      </c>
      <c r="U22" s="6">
        <f>YEAR(Kickstarter[[#This Row],[Date Created Conversion]])</f>
        <v>2015</v>
      </c>
      <c r="V22" s="6" t="str">
        <f>TEXT(Kickstarter[[#This Row],[Date Created Conversion]], "mmm")</f>
        <v>Jul</v>
      </c>
      <c r="W22" s="6">
        <f>DATEDIF(Kickstarter[[#This Row],[Date Created Conversion]],Kickstarter[[#This Row],[Date Ended Conversion]],"m")</f>
        <v>1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Kickstarter[[#This Row],[pledged]]/Kickstarter[[#This Row],[goal]]</f>
        <v>1.0913513513513513</v>
      </c>
      <c r="P23" s="13">
        <f>IF(Kickstarter[[#This Row],[backers_count]], Kickstarter[[#This Row],[pledged]]/Kickstarter[[#This Row],[backers_count]], 0)</f>
        <v>199.9009900990099</v>
      </c>
      <c r="Q23" t="str">
        <f>LEFT(Kickstarter[[#This Row],[Category and Sub-Category]], SEARCH("/", Kickstarter[[#This Row],[Category and Sub-Category]])-1)</f>
        <v>film &amp; video</v>
      </c>
      <c r="R23" t="str">
        <f>RIGHT(Kickstarter[[#This Row],[Category and Sub-Category]], LEN(Kickstarter[[#This Row],[Category and Sub-Category]])-SEARCH("/",Kickstarter[[#This Row],[Category and Sub-Category]]))</f>
        <v>television</v>
      </c>
      <c r="S23" s="10">
        <f>(Kickstarter[[#This Row],[launched_at]]/86400) + 25569 + (-6/24)</f>
        <v>41878.377187500002</v>
      </c>
      <c r="T23" s="10">
        <f>(Kickstarter[[#This Row],[deadline]]/86400) + 25569 + (-6/24)</f>
        <v>41908.377187500002</v>
      </c>
      <c r="U23" s="6">
        <f>YEAR(Kickstarter[[#This Row],[Date Created Conversion]])</f>
        <v>2014</v>
      </c>
      <c r="V23" s="6" t="str">
        <f>TEXT(Kickstarter[[#This Row],[Date Created Conversion]], "mmm")</f>
        <v>Aug</v>
      </c>
      <c r="W23" s="6">
        <f>DATEDIF(Kickstarter[[#This Row],[Date Created Conversion]],Kickstarter[[#This Row],[Date Ended Conversion]],"m")</f>
        <v>0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Kickstarter[[#This Row],[pledged]]/Kickstarter[[#This Row],[goal]]</f>
        <v>1.1714285714285715</v>
      </c>
      <c r="P24" s="13">
        <f>IF(Kickstarter[[#This Row],[backers_count]], Kickstarter[[#This Row],[pledged]]/Kickstarter[[#This Row],[backers_count]], 0)</f>
        <v>51.25</v>
      </c>
      <c r="Q24" t="str">
        <f>LEFT(Kickstarter[[#This Row],[Category and Sub-Category]], SEARCH("/", Kickstarter[[#This Row],[Category and Sub-Category]])-1)</f>
        <v>film &amp; video</v>
      </c>
      <c r="R24" t="str">
        <f>RIGHT(Kickstarter[[#This Row],[Category and Sub-Category]], LEN(Kickstarter[[#This Row],[Category and Sub-Category]])-SEARCH("/",Kickstarter[[#This Row],[Category and Sub-Category]]))</f>
        <v>television</v>
      </c>
      <c r="S24" s="10">
        <f>(Kickstarter[[#This Row],[launched_at]]/86400) + 25569 + (-6/24)</f>
        <v>41989.66134259259</v>
      </c>
      <c r="T24" s="10">
        <f>(Kickstarter[[#This Row],[deadline]]/86400) + 25569 + (-6/24)</f>
        <v>42005.082638888889</v>
      </c>
      <c r="U24" s="6">
        <f>YEAR(Kickstarter[[#This Row],[Date Created Conversion]])</f>
        <v>2014</v>
      </c>
      <c r="V24" s="6" t="str">
        <f>TEXT(Kickstarter[[#This Row],[Date Created Conversion]], "mmm")</f>
        <v>Dec</v>
      </c>
      <c r="W24" s="6">
        <f>DATEDIF(Kickstarter[[#This Row],[Date Created Conversion]],Kickstarter[[#This Row],[Date Ended Conversion]],"m")</f>
        <v>0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Kickstarter[[#This Row],[pledged]]/Kickstarter[[#This Row],[goal]]</f>
        <v>1.1850000000000001</v>
      </c>
      <c r="P25" s="13">
        <f>IF(Kickstarter[[#This Row],[backers_count]], Kickstarter[[#This Row],[pledged]]/Kickstarter[[#This Row],[backers_count]], 0)</f>
        <v>103.04347826086956</v>
      </c>
      <c r="Q25" t="str">
        <f>LEFT(Kickstarter[[#This Row],[Category and Sub-Category]], SEARCH("/", Kickstarter[[#This Row],[Category and Sub-Category]])-1)</f>
        <v>film &amp; video</v>
      </c>
      <c r="R25" t="str">
        <f>RIGHT(Kickstarter[[#This Row],[Category and Sub-Category]], LEN(Kickstarter[[#This Row],[Category and Sub-Category]])-SEARCH("/",Kickstarter[[#This Row],[Category and Sub-Category]]))</f>
        <v>television</v>
      </c>
      <c r="S25" s="10">
        <f>(Kickstarter[[#This Row],[launched_at]]/86400) + 25569 + (-6/24)</f>
        <v>42097.528946759259</v>
      </c>
      <c r="T25" s="10">
        <f>(Kickstarter[[#This Row],[deadline]]/86400) + 25569 + (-6/24)</f>
        <v>42124.388888888891</v>
      </c>
      <c r="U25" s="6">
        <f>YEAR(Kickstarter[[#This Row],[Date Created Conversion]])</f>
        <v>2015</v>
      </c>
      <c r="V25" s="6" t="str">
        <f>TEXT(Kickstarter[[#This Row],[Date Created Conversion]], "mmm")</f>
        <v>Apr</v>
      </c>
      <c r="W25" s="6">
        <f>DATEDIF(Kickstarter[[#This Row],[Date Created Conversion]],Kickstarter[[#This Row],[Date Ended Conversion]],"m")</f>
        <v>0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Kickstarter[[#This Row],[pledged]]/Kickstarter[[#This Row],[goal]]</f>
        <v>1.0880768571428572</v>
      </c>
      <c r="P26" s="13">
        <f>IF(Kickstarter[[#This Row],[backers_count]], Kickstarter[[#This Row],[pledged]]/Kickstarter[[#This Row],[backers_count]], 0)</f>
        <v>66.346149825783982</v>
      </c>
      <c r="Q26" t="str">
        <f>LEFT(Kickstarter[[#This Row],[Category and Sub-Category]], SEARCH("/", Kickstarter[[#This Row],[Category and Sub-Category]])-1)</f>
        <v>film &amp; video</v>
      </c>
      <c r="R26" t="str">
        <f>RIGHT(Kickstarter[[#This Row],[Category and Sub-Category]], LEN(Kickstarter[[#This Row],[Category and Sub-Category]])-SEARCH("/",Kickstarter[[#This Row],[Category and Sub-Category]]))</f>
        <v>television</v>
      </c>
      <c r="S26" s="10">
        <f>(Kickstarter[[#This Row],[launched_at]]/86400) + 25569 + (-6/24)</f>
        <v>42229.570173611108</v>
      </c>
      <c r="T26" s="10">
        <f>(Kickstarter[[#This Row],[deadline]]/86400) + 25569 + (-6/24)</f>
        <v>42262.568749999999</v>
      </c>
      <c r="U26" s="6">
        <f>YEAR(Kickstarter[[#This Row],[Date Created Conversion]])</f>
        <v>2015</v>
      </c>
      <c r="V26" s="6" t="str">
        <f>TEXT(Kickstarter[[#This Row],[Date Created Conversion]], "mmm")</f>
        <v>Aug</v>
      </c>
      <c r="W26" s="6">
        <f>DATEDIF(Kickstarter[[#This Row],[Date Created Conversion]],Kickstarter[[#This Row],[Date Ended Conversion]],"m")</f>
        <v>1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Kickstarter[[#This Row],[pledged]]/Kickstarter[[#This Row],[goal]]</f>
        <v>1.3333333333333333</v>
      </c>
      <c r="P27" s="13">
        <f>IF(Kickstarter[[#This Row],[backers_count]], Kickstarter[[#This Row],[pledged]]/Kickstarter[[#This Row],[backers_count]], 0)</f>
        <v>57.142857142857146</v>
      </c>
      <c r="Q27" t="str">
        <f>LEFT(Kickstarter[[#This Row],[Category and Sub-Category]], SEARCH("/", Kickstarter[[#This Row],[Category and Sub-Category]])-1)</f>
        <v>film &amp; video</v>
      </c>
      <c r="R27" t="str">
        <f>RIGHT(Kickstarter[[#This Row],[Category and Sub-Category]], LEN(Kickstarter[[#This Row],[Category and Sub-Category]])-SEARCH("/",Kickstarter[[#This Row],[Category and Sub-Category]]))</f>
        <v>television</v>
      </c>
      <c r="S27" s="10">
        <f>(Kickstarter[[#This Row],[launched_at]]/86400) + 25569 + (-6/24)</f>
        <v>42317.775011574078</v>
      </c>
      <c r="T27" s="10">
        <f>(Kickstarter[[#This Row],[deadline]]/86400) + 25569 + (-6/24)</f>
        <v>42377.775011574078</v>
      </c>
      <c r="U27" s="6">
        <f>YEAR(Kickstarter[[#This Row],[Date Created Conversion]])</f>
        <v>2015</v>
      </c>
      <c r="V27" s="6" t="str">
        <f>TEXT(Kickstarter[[#This Row],[Date Created Conversion]], "mmm")</f>
        <v>Nov</v>
      </c>
      <c r="W27" s="6">
        <f>DATEDIF(Kickstarter[[#This Row],[Date Created Conversion]],Kickstarter[[#This Row],[Date Ended Conversion]],"m")</f>
        <v>1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Kickstarter[[#This Row],[pledged]]/Kickstarter[[#This Row],[goal]]</f>
        <v>1.552</v>
      </c>
      <c r="P28" s="13">
        <f>IF(Kickstarter[[#This Row],[backers_count]], Kickstarter[[#This Row],[pledged]]/Kickstarter[[#This Row],[backers_count]], 0)</f>
        <v>102.10526315789474</v>
      </c>
      <c r="Q28" t="str">
        <f>LEFT(Kickstarter[[#This Row],[Category and Sub-Category]], SEARCH("/", Kickstarter[[#This Row],[Category and Sub-Category]])-1)</f>
        <v>film &amp; video</v>
      </c>
      <c r="R28" t="str">
        <f>RIGHT(Kickstarter[[#This Row],[Category and Sub-Category]], LEN(Kickstarter[[#This Row],[Category and Sub-Category]])-SEARCH("/",Kickstarter[[#This Row],[Category and Sub-Category]]))</f>
        <v>television</v>
      </c>
      <c r="S28" s="10">
        <f>(Kickstarter[[#This Row],[launched_at]]/86400) + 25569 + (-6/24)</f>
        <v>41828.265555555554</v>
      </c>
      <c r="T28" s="10">
        <f>(Kickstarter[[#This Row],[deadline]]/86400) + 25569 + (-6/24)</f>
        <v>41868.265555555554</v>
      </c>
      <c r="U28" s="6">
        <f>YEAR(Kickstarter[[#This Row],[Date Created Conversion]])</f>
        <v>2014</v>
      </c>
      <c r="V28" s="6" t="str">
        <f>TEXT(Kickstarter[[#This Row],[Date Created Conversion]], "mmm")</f>
        <v>Jul</v>
      </c>
      <c r="W28" s="6">
        <f>DATEDIF(Kickstarter[[#This Row],[Date Created Conversion]],Kickstarter[[#This Row],[Date Ended Conversion]],"m")</f>
        <v>1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Kickstarter[[#This Row],[pledged]]/Kickstarter[[#This Row],[goal]]</f>
        <v>1.1172500000000001</v>
      </c>
      <c r="P29" s="13">
        <f>IF(Kickstarter[[#This Row],[backers_count]], Kickstarter[[#This Row],[pledged]]/Kickstarter[[#This Row],[backers_count]], 0)</f>
        <v>148.96666666666667</v>
      </c>
      <c r="Q29" t="str">
        <f>LEFT(Kickstarter[[#This Row],[Category and Sub-Category]], SEARCH("/", Kickstarter[[#This Row],[Category and Sub-Category]])-1)</f>
        <v>film &amp; video</v>
      </c>
      <c r="R29" t="str">
        <f>RIGHT(Kickstarter[[#This Row],[Category and Sub-Category]], LEN(Kickstarter[[#This Row],[Category and Sub-Category]])-SEARCH("/",Kickstarter[[#This Row],[Category and Sub-Category]]))</f>
        <v>television</v>
      </c>
      <c r="S29" s="10">
        <f>(Kickstarter[[#This Row],[launched_at]]/86400) + 25569 + (-6/24)</f>
        <v>41928.914733796293</v>
      </c>
      <c r="T29" s="10">
        <f>(Kickstarter[[#This Row],[deadline]]/86400) + 25569 + (-6/24)</f>
        <v>41958.956400462965</v>
      </c>
      <c r="U29" s="6">
        <f>YEAR(Kickstarter[[#This Row],[Date Created Conversion]])</f>
        <v>2014</v>
      </c>
      <c r="V29" s="6" t="str">
        <f>TEXT(Kickstarter[[#This Row],[Date Created Conversion]], "mmm")</f>
        <v>Oct</v>
      </c>
      <c r="W29" s="6">
        <f>DATEDIF(Kickstarter[[#This Row],[Date Created Conversion]],Kickstarter[[#This Row],[Date Ended Conversion]],"m")</f>
        <v>0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Kickstarter[[#This Row],[pledged]]/Kickstarter[[#This Row],[goal]]</f>
        <v>1.0035000000000001</v>
      </c>
      <c r="P30" s="13">
        <f>IF(Kickstarter[[#This Row],[backers_count]], Kickstarter[[#This Row],[pledged]]/Kickstarter[[#This Row],[backers_count]], 0)</f>
        <v>169.6056338028169</v>
      </c>
      <c r="Q30" t="str">
        <f>LEFT(Kickstarter[[#This Row],[Category and Sub-Category]], SEARCH("/", Kickstarter[[#This Row],[Category and Sub-Category]])-1)</f>
        <v>film &amp; video</v>
      </c>
      <c r="R30" t="str">
        <f>RIGHT(Kickstarter[[#This Row],[Category and Sub-Category]], LEN(Kickstarter[[#This Row],[Category and Sub-Category]])-SEARCH("/",Kickstarter[[#This Row],[Category and Sub-Category]]))</f>
        <v>television</v>
      </c>
      <c r="S30" s="10">
        <f>(Kickstarter[[#This Row],[launched_at]]/86400) + 25569 + (-6/24)</f>
        <v>42324.71393518518</v>
      </c>
      <c r="T30" s="10">
        <f>(Kickstarter[[#This Row],[deadline]]/86400) + 25569 + (-6/24)</f>
        <v>42354.71393518518</v>
      </c>
      <c r="U30" s="6">
        <f>YEAR(Kickstarter[[#This Row],[Date Created Conversion]])</f>
        <v>2015</v>
      </c>
      <c r="V30" s="6" t="str">
        <f>TEXT(Kickstarter[[#This Row],[Date Created Conversion]], "mmm")</f>
        <v>Nov</v>
      </c>
      <c r="W30" s="6">
        <f>DATEDIF(Kickstarter[[#This Row],[Date Created Conversion]],Kickstarter[[#This Row],[Date Ended Conversion]],"m")</f>
        <v>1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Kickstarter[[#This Row],[pledged]]/Kickstarter[[#This Row],[goal]]</f>
        <v>1.2333333333333334</v>
      </c>
      <c r="P31" s="13">
        <f>IF(Kickstarter[[#This Row],[backers_count]], Kickstarter[[#This Row],[pledged]]/Kickstarter[[#This Row],[backers_count]], 0)</f>
        <v>31.623931623931625</v>
      </c>
      <c r="Q31" t="str">
        <f>LEFT(Kickstarter[[#This Row],[Category and Sub-Category]], SEARCH("/", Kickstarter[[#This Row],[Category and Sub-Category]])-1)</f>
        <v>film &amp; video</v>
      </c>
      <c r="R31" t="str">
        <f>RIGHT(Kickstarter[[#This Row],[Category and Sub-Category]], LEN(Kickstarter[[#This Row],[Category and Sub-Category]])-SEARCH("/",Kickstarter[[#This Row],[Category and Sub-Category]]))</f>
        <v>television</v>
      </c>
      <c r="S31" s="10">
        <f>(Kickstarter[[#This Row],[launched_at]]/86400) + 25569 + (-6/24)</f>
        <v>41812.42324074074</v>
      </c>
      <c r="T31" s="10">
        <f>(Kickstarter[[#This Row],[deadline]]/86400) + 25569 + (-6/24)</f>
        <v>41842.42324074074</v>
      </c>
      <c r="U31" s="6">
        <f>YEAR(Kickstarter[[#This Row],[Date Created Conversion]])</f>
        <v>2014</v>
      </c>
      <c r="V31" s="6" t="str">
        <f>TEXT(Kickstarter[[#This Row],[Date Created Conversion]], "mmm")</f>
        <v>Jun</v>
      </c>
      <c r="W31" s="6">
        <f>DATEDIF(Kickstarter[[#This Row],[Date Created Conversion]],Kickstarter[[#This Row],[Date Ended Conversion]],"m")</f>
        <v>1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Kickstarter[[#This Row],[pledged]]/Kickstarter[[#This Row],[goal]]</f>
        <v>1.0129975</v>
      </c>
      <c r="P32" s="13">
        <f>IF(Kickstarter[[#This Row],[backers_count]], Kickstarter[[#This Row],[pledged]]/Kickstarter[[#This Row],[backers_count]], 0)</f>
        <v>76.45264150943396</v>
      </c>
      <c r="Q32" t="str">
        <f>LEFT(Kickstarter[[#This Row],[Category and Sub-Category]], SEARCH("/", Kickstarter[[#This Row],[Category and Sub-Category]])-1)</f>
        <v>film &amp; video</v>
      </c>
      <c r="R32" t="str">
        <f>RIGHT(Kickstarter[[#This Row],[Category and Sub-Category]], LEN(Kickstarter[[#This Row],[Category and Sub-Category]])-SEARCH("/",Kickstarter[[#This Row],[Category and Sub-Category]]))</f>
        <v>television</v>
      </c>
      <c r="S32" s="10">
        <f>(Kickstarter[[#This Row],[launched_at]]/86400) + 25569 + (-6/24)</f>
        <v>41842.042997685188</v>
      </c>
      <c r="T32" s="10">
        <f>(Kickstarter[[#This Row],[deadline]]/86400) + 25569 + (-6/24)</f>
        <v>41872.042997685188</v>
      </c>
      <c r="U32" s="6">
        <f>YEAR(Kickstarter[[#This Row],[Date Created Conversion]])</f>
        <v>2014</v>
      </c>
      <c r="V32" s="6" t="str">
        <f>TEXT(Kickstarter[[#This Row],[Date Created Conversion]], "mmm")</f>
        <v>Jul</v>
      </c>
      <c r="W32" s="6">
        <f>DATEDIF(Kickstarter[[#This Row],[Date Created Conversion]],Kickstarter[[#This Row],[Date Ended Conversion]],"m")</f>
        <v>0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Kickstarter[[#This Row],[pledged]]/Kickstarter[[#This Row],[goal]]</f>
        <v>1</v>
      </c>
      <c r="P33" s="13">
        <f>IF(Kickstarter[[#This Row],[backers_count]], Kickstarter[[#This Row],[pledged]]/Kickstarter[[#This Row],[backers_count]], 0)</f>
        <v>13</v>
      </c>
      <c r="Q33" t="str">
        <f>LEFT(Kickstarter[[#This Row],[Category and Sub-Category]], SEARCH("/", Kickstarter[[#This Row],[Category and Sub-Category]])-1)</f>
        <v>film &amp; video</v>
      </c>
      <c r="R33" t="str">
        <f>RIGHT(Kickstarter[[#This Row],[Category and Sub-Category]], LEN(Kickstarter[[#This Row],[Category and Sub-Category]])-SEARCH("/",Kickstarter[[#This Row],[Category and Sub-Category]]))</f>
        <v>television</v>
      </c>
      <c r="S33" s="10">
        <f>(Kickstarter[[#This Row],[launched_at]]/86400) + 25569 + (-6/24)</f>
        <v>42376.54206018518</v>
      </c>
      <c r="T33" s="10">
        <f>(Kickstarter[[#This Row],[deadline]]/86400) + 25569 + (-6/24)</f>
        <v>42394.54206018518</v>
      </c>
      <c r="U33" s="6">
        <f>YEAR(Kickstarter[[#This Row],[Date Created Conversion]])</f>
        <v>2016</v>
      </c>
      <c r="V33" s="6" t="str">
        <f>TEXT(Kickstarter[[#This Row],[Date Created Conversion]], "mmm")</f>
        <v>Jan</v>
      </c>
      <c r="W33" s="6">
        <f>DATEDIF(Kickstarter[[#This Row],[Date Created Conversion]],Kickstarter[[#This Row],[Date Ended Conversion]],"m")</f>
        <v>0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Kickstarter[[#This Row],[pledged]]/Kickstarter[[#This Row],[goal]]</f>
        <v>1.0024604569420035</v>
      </c>
      <c r="P34" s="13">
        <f>IF(Kickstarter[[#This Row],[backers_count]], Kickstarter[[#This Row],[pledged]]/Kickstarter[[#This Row],[backers_count]], 0)</f>
        <v>320.44943820224717</v>
      </c>
      <c r="Q34" t="str">
        <f>LEFT(Kickstarter[[#This Row],[Category and Sub-Category]], SEARCH("/", Kickstarter[[#This Row],[Category and Sub-Category]])-1)</f>
        <v>film &amp; video</v>
      </c>
      <c r="R34" t="str">
        <f>RIGHT(Kickstarter[[#This Row],[Category and Sub-Category]], LEN(Kickstarter[[#This Row],[Category and Sub-Category]])-SEARCH("/",Kickstarter[[#This Row],[Category and Sub-Category]]))</f>
        <v>television</v>
      </c>
      <c r="S34" s="10">
        <f>(Kickstarter[[#This Row],[launched_at]]/86400) + 25569 + (-6/24)</f>
        <v>42461.377511574072</v>
      </c>
      <c r="T34" s="10">
        <f>(Kickstarter[[#This Row],[deadline]]/86400) + 25569 + (-6/24)</f>
        <v>42502.915972222225</v>
      </c>
      <c r="U34" s="6">
        <f>YEAR(Kickstarter[[#This Row],[Date Created Conversion]])</f>
        <v>2016</v>
      </c>
      <c r="V34" s="6" t="str">
        <f>TEXT(Kickstarter[[#This Row],[Date Created Conversion]], "mmm")</f>
        <v>Apr</v>
      </c>
      <c r="W34" s="6">
        <f>DATEDIF(Kickstarter[[#This Row],[Date Created Conversion]],Kickstarter[[#This Row],[Date Ended Conversion]],"m")</f>
        <v>1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Kickstarter[[#This Row],[pledged]]/Kickstarter[[#This Row],[goal]]</f>
        <v>1.0209523809523811</v>
      </c>
      <c r="P35" s="13">
        <f>IF(Kickstarter[[#This Row],[backers_count]], Kickstarter[[#This Row],[pledged]]/Kickstarter[[#This Row],[backers_count]], 0)</f>
        <v>83.75</v>
      </c>
      <c r="Q35" t="str">
        <f>LEFT(Kickstarter[[#This Row],[Category and Sub-Category]], SEARCH("/", Kickstarter[[#This Row],[Category and Sub-Category]])-1)</f>
        <v>film &amp; video</v>
      </c>
      <c r="R35" t="str">
        <f>RIGHT(Kickstarter[[#This Row],[Category and Sub-Category]], LEN(Kickstarter[[#This Row],[Category and Sub-Category]])-SEARCH("/",Kickstarter[[#This Row],[Category and Sub-Category]]))</f>
        <v>television</v>
      </c>
      <c r="S35" s="10">
        <f>(Kickstarter[[#This Row],[launched_at]]/86400) + 25569 + (-6/24)</f>
        <v>42286.410891203705</v>
      </c>
      <c r="T35" s="10">
        <f>(Kickstarter[[#This Row],[deadline]]/86400) + 25569 + (-6/24)</f>
        <v>42316.452557870369</v>
      </c>
      <c r="U35" s="6">
        <f>YEAR(Kickstarter[[#This Row],[Date Created Conversion]])</f>
        <v>2015</v>
      </c>
      <c r="V35" s="6" t="str">
        <f>TEXT(Kickstarter[[#This Row],[Date Created Conversion]], "mmm")</f>
        <v>Oct</v>
      </c>
      <c r="W35" s="6">
        <f>DATEDIF(Kickstarter[[#This Row],[Date Created Conversion]],Kickstarter[[#This Row],[Date Ended Conversion]],"m")</f>
        <v>0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Kickstarter[[#This Row],[pledged]]/Kickstarter[[#This Row],[goal]]</f>
        <v>1.3046153846153845</v>
      </c>
      <c r="P36" s="13">
        <f>IF(Kickstarter[[#This Row],[backers_count]], Kickstarter[[#This Row],[pledged]]/Kickstarter[[#This Row],[backers_count]], 0)</f>
        <v>49.882352941176471</v>
      </c>
      <c r="Q36" t="str">
        <f>LEFT(Kickstarter[[#This Row],[Category and Sub-Category]], SEARCH("/", Kickstarter[[#This Row],[Category and Sub-Category]])-1)</f>
        <v>film &amp; video</v>
      </c>
      <c r="R36" t="str">
        <f>RIGHT(Kickstarter[[#This Row],[Category and Sub-Category]], LEN(Kickstarter[[#This Row],[Category and Sub-Category]])-SEARCH("/",Kickstarter[[#This Row],[Category and Sub-Category]]))</f>
        <v>television</v>
      </c>
      <c r="S36" s="10">
        <f>(Kickstarter[[#This Row],[launched_at]]/86400) + 25569 + (-6/24)</f>
        <v>41841.071770833332</v>
      </c>
      <c r="T36" s="10">
        <f>(Kickstarter[[#This Row],[deadline]]/86400) + 25569 + (-6/24)</f>
        <v>41856.071770833332</v>
      </c>
      <c r="U36" s="6">
        <f>YEAR(Kickstarter[[#This Row],[Date Created Conversion]])</f>
        <v>2014</v>
      </c>
      <c r="V36" s="6" t="str">
        <f>TEXT(Kickstarter[[#This Row],[Date Created Conversion]], "mmm")</f>
        <v>Jul</v>
      </c>
      <c r="W36" s="6">
        <f>DATEDIF(Kickstarter[[#This Row],[Date Created Conversion]],Kickstarter[[#This Row],[Date Ended Conversion]],"m")</f>
        <v>0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Kickstarter[[#This Row],[pledged]]/Kickstarter[[#This Row],[goal]]</f>
        <v>1.665</v>
      </c>
      <c r="P37" s="13">
        <f>IF(Kickstarter[[#This Row],[backers_count]], Kickstarter[[#This Row],[pledged]]/Kickstarter[[#This Row],[backers_count]], 0)</f>
        <v>59.464285714285715</v>
      </c>
      <c r="Q37" t="str">
        <f>LEFT(Kickstarter[[#This Row],[Category and Sub-Category]], SEARCH("/", Kickstarter[[#This Row],[Category and Sub-Category]])-1)</f>
        <v>film &amp; video</v>
      </c>
      <c r="R37" t="str">
        <f>RIGHT(Kickstarter[[#This Row],[Category and Sub-Category]], LEN(Kickstarter[[#This Row],[Category and Sub-Category]])-SEARCH("/",Kickstarter[[#This Row],[Category and Sub-Category]]))</f>
        <v>television</v>
      </c>
      <c r="S37" s="10">
        <f>(Kickstarter[[#This Row],[launched_at]]/86400) + 25569 + (-6/24)</f>
        <v>42098.041828703703</v>
      </c>
      <c r="T37" s="10">
        <f>(Kickstarter[[#This Row],[deadline]]/86400) + 25569 + (-6/24)</f>
        <v>42121.75</v>
      </c>
      <c r="U37" s="6">
        <f>YEAR(Kickstarter[[#This Row],[Date Created Conversion]])</f>
        <v>2015</v>
      </c>
      <c r="V37" s="6" t="str">
        <f>TEXT(Kickstarter[[#This Row],[Date Created Conversion]], "mmm")</f>
        <v>Apr</v>
      </c>
      <c r="W37" s="6">
        <f>DATEDIF(Kickstarter[[#This Row],[Date Created Conversion]],Kickstarter[[#This Row],[Date Ended Conversion]],"m")</f>
        <v>0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Kickstarter[[#This Row],[pledged]]/Kickstarter[[#This Row],[goal]]</f>
        <v>1.4215</v>
      </c>
      <c r="P38" s="13">
        <f>IF(Kickstarter[[#This Row],[backers_count]], Kickstarter[[#This Row],[pledged]]/Kickstarter[[#This Row],[backers_count]], 0)</f>
        <v>193.84090909090909</v>
      </c>
      <c r="Q38" t="str">
        <f>LEFT(Kickstarter[[#This Row],[Category and Sub-Category]], SEARCH("/", Kickstarter[[#This Row],[Category and Sub-Category]])-1)</f>
        <v>film &amp; video</v>
      </c>
      <c r="R38" t="str">
        <f>RIGHT(Kickstarter[[#This Row],[Category and Sub-Category]], LEN(Kickstarter[[#This Row],[Category and Sub-Category]])-SEARCH("/",Kickstarter[[#This Row],[Category and Sub-Category]]))</f>
        <v>television</v>
      </c>
      <c r="S38" s="10">
        <f>(Kickstarter[[#This Row],[launched_at]]/86400) + 25569 + (-6/24)</f>
        <v>42068.057002314818</v>
      </c>
      <c r="T38" s="10">
        <f>(Kickstarter[[#This Row],[deadline]]/86400) + 25569 + (-6/24)</f>
        <v>42098.015335648146</v>
      </c>
      <c r="U38" s="6">
        <f>YEAR(Kickstarter[[#This Row],[Date Created Conversion]])</f>
        <v>2015</v>
      </c>
      <c r="V38" s="6" t="str">
        <f>TEXT(Kickstarter[[#This Row],[Date Created Conversion]], "mmm")</f>
        <v>Mar</v>
      </c>
      <c r="W38" s="6">
        <f>DATEDIF(Kickstarter[[#This Row],[Date Created Conversion]],Kickstarter[[#This Row],[Date Ended Conversion]],"m")</f>
        <v>0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Kickstarter[[#This Row],[pledged]]/Kickstarter[[#This Row],[goal]]</f>
        <v>1.8344090909090909</v>
      </c>
      <c r="P39" s="13">
        <f>IF(Kickstarter[[#This Row],[backers_count]], Kickstarter[[#This Row],[pledged]]/Kickstarter[[#This Row],[backers_count]], 0)</f>
        <v>159.51383399209487</v>
      </c>
      <c r="Q39" t="str">
        <f>LEFT(Kickstarter[[#This Row],[Category and Sub-Category]], SEARCH("/", Kickstarter[[#This Row],[Category and Sub-Category]])-1)</f>
        <v>film &amp; video</v>
      </c>
      <c r="R39" t="str">
        <f>RIGHT(Kickstarter[[#This Row],[Category and Sub-Category]], LEN(Kickstarter[[#This Row],[Category and Sub-Category]])-SEARCH("/",Kickstarter[[#This Row],[Category and Sub-Category]]))</f>
        <v>television</v>
      </c>
      <c r="S39" s="10">
        <f>(Kickstarter[[#This Row],[launched_at]]/86400) + 25569 + (-6/24)</f>
        <v>42032.443043981482</v>
      </c>
      <c r="T39" s="10">
        <f>(Kickstarter[[#This Row],[deadline]]/86400) + 25569 + (-6/24)</f>
        <v>42062.443043981482</v>
      </c>
      <c r="U39" s="6">
        <f>YEAR(Kickstarter[[#This Row],[Date Created Conversion]])</f>
        <v>2015</v>
      </c>
      <c r="V39" s="6" t="str">
        <f>TEXT(Kickstarter[[#This Row],[Date Created Conversion]], "mmm")</f>
        <v>Jan</v>
      </c>
      <c r="W39" s="6">
        <f>DATEDIF(Kickstarter[[#This Row],[Date Created Conversion]],Kickstarter[[#This Row],[Date Ended Conversion]],"m")</f>
        <v>0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Kickstarter[[#This Row],[pledged]]/Kickstarter[[#This Row],[goal]]</f>
        <v>1.1004</v>
      </c>
      <c r="P40" s="13">
        <f>IF(Kickstarter[[#This Row],[backers_count]], Kickstarter[[#This Row],[pledged]]/Kickstarter[[#This Row],[backers_count]], 0)</f>
        <v>41.68181818181818</v>
      </c>
      <c r="Q40" t="str">
        <f>LEFT(Kickstarter[[#This Row],[Category and Sub-Category]], SEARCH("/", Kickstarter[[#This Row],[Category and Sub-Category]])-1)</f>
        <v>film &amp; video</v>
      </c>
      <c r="R40" t="str">
        <f>RIGHT(Kickstarter[[#This Row],[Category and Sub-Category]], LEN(Kickstarter[[#This Row],[Category and Sub-Category]])-SEARCH("/",Kickstarter[[#This Row],[Category and Sub-Category]]))</f>
        <v>television</v>
      </c>
      <c r="S40" s="10">
        <f>(Kickstarter[[#This Row],[launched_at]]/86400) + 25569 + (-6/24)</f>
        <v>41374.807222222225</v>
      </c>
      <c r="T40" s="10">
        <f>(Kickstarter[[#This Row],[deadline]]/86400) + 25569 + (-6/24)</f>
        <v>41404.807222222225</v>
      </c>
      <c r="U40" s="6">
        <f>YEAR(Kickstarter[[#This Row],[Date Created Conversion]])</f>
        <v>2013</v>
      </c>
      <c r="V40" s="6" t="str">
        <f>TEXT(Kickstarter[[#This Row],[Date Created Conversion]], "mmm")</f>
        <v>Apr</v>
      </c>
      <c r="W40" s="6">
        <f>DATEDIF(Kickstarter[[#This Row],[Date Created Conversion]],Kickstarter[[#This Row],[Date Ended Conversion]],"m")</f>
        <v>1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Kickstarter[[#This Row],[pledged]]/Kickstarter[[#This Row],[goal]]</f>
        <v>1.3098000000000001</v>
      </c>
      <c r="P41" s="13">
        <f>IF(Kickstarter[[#This Row],[backers_count]], Kickstarter[[#This Row],[pledged]]/Kickstarter[[#This Row],[backers_count]], 0)</f>
        <v>150.89861751152074</v>
      </c>
      <c r="Q41" t="str">
        <f>LEFT(Kickstarter[[#This Row],[Category and Sub-Category]], SEARCH("/", Kickstarter[[#This Row],[Category and Sub-Category]])-1)</f>
        <v>film &amp; video</v>
      </c>
      <c r="R41" t="str">
        <f>RIGHT(Kickstarter[[#This Row],[Category and Sub-Category]], LEN(Kickstarter[[#This Row],[Category and Sub-Category]])-SEARCH("/",Kickstarter[[#This Row],[Category and Sub-Category]]))</f>
        <v>television</v>
      </c>
      <c r="S41" s="10">
        <f>(Kickstarter[[#This Row],[launched_at]]/86400) + 25569 + (-6/24)</f>
        <v>41753.797083333331</v>
      </c>
      <c r="T41" s="10">
        <f>(Kickstarter[[#This Row],[deadline]]/86400) + 25569 + (-6/24)</f>
        <v>41784.707638888889</v>
      </c>
      <c r="U41" s="6">
        <f>YEAR(Kickstarter[[#This Row],[Date Created Conversion]])</f>
        <v>2014</v>
      </c>
      <c r="V41" s="6" t="str">
        <f>TEXT(Kickstarter[[#This Row],[Date Created Conversion]], "mmm")</f>
        <v>Apr</v>
      </c>
      <c r="W41" s="6">
        <f>DATEDIF(Kickstarter[[#This Row],[Date Created Conversion]],Kickstarter[[#This Row],[Date Ended Conversion]],"m")</f>
        <v>1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Kickstarter[[#This Row],[pledged]]/Kickstarter[[#This Row],[goal]]</f>
        <v>1.0135000000000001</v>
      </c>
      <c r="P42" s="13">
        <f>IF(Kickstarter[[#This Row],[backers_count]], Kickstarter[[#This Row],[pledged]]/Kickstarter[[#This Row],[backers_count]], 0)</f>
        <v>126.6875</v>
      </c>
      <c r="Q42" t="str">
        <f>LEFT(Kickstarter[[#This Row],[Category and Sub-Category]], SEARCH("/", Kickstarter[[#This Row],[Category and Sub-Category]])-1)</f>
        <v>film &amp; video</v>
      </c>
      <c r="R42" t="str">
        <f>RIGHT(Kickstarter[[#This Row],[Category and Sub-Category]], LEN(Kickstarter[[#This Row],[Category and Sub-Category]])-SEARCH("/",Kickstarter[[#This Row],[Category and Sub-Category]]))</f>
        <v>television</v>
      </c>
      <c r="S42" s="10">
        <f>(Kickstarter[[#This Row],[launched_at]]/86400) + 25569 + (-6/24)</f>
        <v>41788.96398148148</v>
      </c>
      <c r="T42" s="10">
        <f>(Kickstarter[[#This Row],[deadline]]/86400) + 25569 + (-6/24)</f>
        <v>41808.916666666664</v>
      </c>
      <c r="U42" s="6">
        <f>YEAR(Kickstarter[[#This Row],[Date Created Conversion]])</f>
        <v>2014</v>
      </c>
      <c r="V42" s="6" t="str">
        <f>TEXT(Kickstarter[[#This Row],[Date Created Conversion]], "mmm")</f>
        <v>May</v>
      </c>
      <c r="W42" s="6">
        <f>DATEDIF(Kickstarter[[#This Row],[Date Created Conversion]],Kickstarter[[#This Row],[Date Ended Conversion]],"m")</f>
        <v>0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Kickstarter[[#This Row],[pledged]]/Kickstarter[[#This Row],[goal]]</f>
        <v>1</v>
      </c>
      <c r="P43" s="13">
        <f>IF(Kickstarter[[#This Row],[backers_count]], Kickstarter[[#This Row],[pledged]]/Kickstarter[[#This Row],[backers_count]], 0)</f>
        <v>105.26315789473684</v>
      </c>
      <c r="Q43" t="str">
        <f>LEFT(Kickstarter[[#This Row],[Category and Sub-Category]], SEARCH("/", Kickstarter[[#This Row],[Category and Sub-Category]])-1)</f>
        <v>film &amp; video</v>
      </c>
      <c r="R43" t="str">
        <f>RIGHT(Kickstarter[[#This Row],[Category and Sub-Category]], LEN(Kickstarter[[#This Row],[Category and Sub-Category]])-SEARCH("/",Kickstarter[[#This Row],[Category and Sub-Category]]))</f>
        <v>television</v>
      </c>
      <c r="S43" s="10">
        <f>(Kickstarter[[#This Row],[launched_at]]/86400) + 25569 + (-6/24)</f>
        <v>41887.318912037037</v>
      </c>
      <c r="T43" s="10">
        <f>(Kickstarter[[#This Row],[deadline]]/86400) + 25569 + (-6/24)</f>
        <v>41917.318912037037</v>
      </c>
      <c r="U43" s="6">
        <f>YEAR(Kickstarter[[#This Row],[Date Created Conversion]])</f>
        <v>2014</v>
      </c>
      <c r="V43" s="6" t="str">
        <f>TEXT(Kickstarter[[#This Row],[Date Created Conversion]], "mmm")</f>
        <v>Sep</v>
      </c>
      <c r="W43" s="6">
        <f>DATEDIF(Kickstarter[[#This Row],[Date Created Conversion]],Kickstarter[[#This Row],[Date Ended Conversion]],"m")</f>
        <v>1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Kickstarter[[#This Row],[pledged]]/Kickstarter[[#This Row],[goal]]</f>
        <v>1.4185714285714286</v>
      </c>
      <c r="P44" s="13">
        <f>IF(Kickstarter[[#This Row],[backers_count]], Kickstarter[[#This Row],[pledged]]/Kickstarter[[#This Row],[backers_count]], 0)</f>
        <v>117.51479289940828</v>
      </c>
      <c r="Q44" t="str">
        <f>LEFT(Kickstarter[[#This Row],[Category and Sub-Category]], SEARCH("/", Kickstarter[[#This Row],[Category and Sub-Category]])-1)</f>
        <v>film &amp; video</v>
      </c>
      <c r="R44" t="str">
        <f>RIGHT(Kickstarter[[#This Row],[Category and Sub-Category]], LEN(Kickstarter[[#This Row],[Category and Sub-Category]])-SEARCH("/",Kickstarter[[#This Row],[Category and Sub-Category]]))</f>
        <v>television</v>
      </c>
      <c r="S44" s="10">
        <f>(Kickstarter[[#This Row],[launched_at]]/86400) + 25569 + (-6/24)</f>
        <v>41971.389189814814</v>
      </c>
      <c r="T44" s="10">
        <f>(Kickstarter[[#This Row],[deadline]]/86400) + 25569 + (-6/24)</f>
        <v>42001.389189814814</v>
      </c>
      <c r="U44" s="6">
        <f>YEAR(Kickstarter[[#This Row],[Date Created Conversion]])</f>
        <v>2014</v>
      </c>
      <c r="V44" s="6" t="str">
        <f>TEXT(Kickstarter[[#This Row],[Date Created Conversion]], "mmm")</f>
        <v>Nov</v>
      </c>
      <c r="W44" s="6">
        <f>DATEDIF(Kickstarter[[#This Row],[Date Created Conversion]],Kickstarter[[#This Row],[Date Ended Conversion]],"m")</f>
        <v>1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Kickstarter[[#This Row],[pledged]]/Kickstarter[[#This Row],[goal]]</f>
        <v>3.0865999999999998</v>
      </c>
      <c r="P45" s="13">
        <f>IF(Kickstarter[[#This Row],[backers_count]], Kickstarter[[#This Row],[pledged]]/Kickstarter[[#This Row],[backers_count]], 0)</f>
        <v>117.36121673003802</v>
      </c>
      <c r="Q45" t="str">
        <f>LEFT(Kickstarter[[#This Row],[Category and Sub-Category]], SEARCH("/", Kickstarter[[#This Row],[Category and Sub-Category]])-1)</f>
        <v>film &amp; video</v>
      </c>
      <c r="R45" t="str">
        <f>RIGHT(Kickstarter[[#This Row],[Category and Sub-Category]], LEN(Kickstarter[[#This Row],[Category and Sub-Category]])-SEARCH("/",Kickstarter[[#This Row],[Category and Sub-Category]]))</f>
        <v>television</v>
      </c>
      <c r="S45" s="10">
        <f>(Kickstarter[[#This Row],[launched_at]]/86400) + 25569 + (-6/24)</f>
        <v>41802.540347222224</v>
      </c>
      <c r="T45" s="10">
        <f>(Kickstarter[[#This Row],[deadline]]/86400) + 25569 + (-6/24)</f>
        <v>41832.75</v>
      </c>
      <c r="U45" s="6">
        <f>YEAR(Kickstarter[[#This Row],[Date Created Conversion]])</f>
        <v>2014</v>
      </c>
      <c r="V45" s="6" t="str">
        <f>TEXT(Kickstarter[[#This Row],[Date Created Conversion]], "mmm")</f>
        <v>Jun</v>
      </c>
      <c r="W45" s="6">
        <f>DATEDIF(Kickstarter[[#This Row],[Date Created Conversion]],Kickstarter[[#This Row],[Date Ended Conversion]],"m")</f>
        <v>1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Kickstarter[[#This Row],[pledged]]/Kickstarter[[#This Row],[goal]]</f>
        <v>1</v>
      </c>
      <c r="P46" s="13">
        <f>IF(Kickstarter[[#This Row],[backers_count]], Kickstarter[[#This Row],[pledged]]/Kickstarter[[#This Row],[backers_count]], 0)</f>
        <v>133.33333333333334</v>
      </c>
      <c r="Q46" t="str">
        <f>LEFT(Kickstarter[[#This Row],[Category and Sub-Category]], SEARCH("/", Kickstarter[[#This Row],[Category and Sub-Category]])-1)</f>
        <v>film &amp; video</v>
      </c>
      <c r="R46" t="str">
        <f>RIGHT(Kickstarter[[#This Row],[Category and Sub-Category]], LEN(Kickstarter[[#This Row],[Category and Sub-Category]])-SEARCH("/",Kickstarter[[#This Row],[Category and Sub-Category]]))</f>
        <v>television</v>
      </c>
      <c r="S46" s="10">
        <f>(Kickstarter[[#This Row],[launched_at]]/86400) + 25569 + (-6/24)</f>
        <v>41873.848807870367</v>
      </c>
      <c r="T46" s="10">
        <f>(Kickstarter[[#This Row],[deadline]]/86400) + 25569 + (-6/24)</f>
        <v>41918.848807870367</v>
      </c>
      <c r="U46" s="6">
        <f>YEAR(Kickstarter[[#This Row],[Date Created Conversion]])</f>
        <v>2014</v>
      </c>
      <c r="V46" s="6" t="str">
        <f>TEXT(Kickstarter[[#This Row],[Date Created Conversion]], "mmm")</f>
        <v>Aug</v>
      </c>
      <c r="W46" s="6">
        <f>DATEDIF(Kickstarter[[#This Row],[Date Created Conversion]],Kickstarter[[#This Row],[Date Ended Conversion]],"m")</f>
        <v>1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Kickstarter[[#This Row],[pledged]]/Kickstarter[[#This Row],[goal]]</f>
        <v>1.2</v>
      </c>
      <c r="P47" s="13">
        <f>IF(Kickstarter[[#This Row],[backers_count]], Kickstarter[[#This Row],[pledged]]/Kickstarter[[#This Row],[backers_count]], 0)</f>
        <v>98.360655737704917</v>
      </c>
      <c r="Q47" t="str">
        <f>LEFT(Kickstarter[[#This Row],[Category and Sub-Category]], SEARCH("/", Kickstarter[[#This Row],[Category and Sub-Category]])-1)</f>
        <v>film &amp; video</v>
      </c>
      <c r="R47" t="str">
        <f>RIGHT(Kickstarter[[#This Row],[Category and Sub-Category]], LEN(Kickstarter[[#This Row],[Category and Sub-Category]])-SEARCH("/",Kickstarter[[#This Row],[Category and Sub-Category]]))</f>
        <v>television</v>
      </c>
      <c r="S47" s="10">
        <f>(Kickstarter[[#This Row],[launched_at]]/86400) + 25569 + (-6/24)</f>
        <v>42457.373923611114</v>
      </c>
      <c r="T47" s="10">
        <f>(Kickstarter[[#This Row],[deadline]]/86400) + 25569 + (-6/24)</f>
        <v>42487.373923611114</v>
      </c>
      <c r="U47" s="6">
        <f>YEAR(Kickstarter[[#This Row],[Date Created Conversion]])</f>
        <v>2016</v>
      </c>
      <c r="V47" s="6" t="str">
        <f>TEXT(Kickstarter[[#This Row],[Date Created Conversion]], "mmm")</f>
        <v>Mar</v>
      </c>
      <c r="W47" s="6">
        <f>DATEDIF(Kickstarter[[#This Row],[Date Created Conversion]],Kickstarter[[#This Row],[Date Ended Conversion]],"m")</f>
        <v>0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Kickstarter[[#This Row],[pledged]]/Kickstarter[[#This Row],[goal]]</f>
        <v>1.0416666666666667</v>
      </c>
      <c r="P48" s="13">
        <f>IF(Kickstarter[[#This Row],[backers_count]], Kickstarter[[#This Row],[pledged]]/Kickstarter[[#This Row],[backers_count]], 0)</f>
        <v>194.44444444444446</v>
      </c>
      <c r="Q48" t="str">
        <f>LEFT(Kickstarter[[#This Row],[Category and Sub-Category]], SEARCH("/", Kickstarter[[#This Row],[Category and Sub-Category]])-1)</f>
        <v>film &amp; video</v>
      </c>
      <c r="R48" t="str">
        <f>RIGHT(Kickstarter[[#This Row],[Category and Sub-Category]], LEN(Kickstarter[[#This Row],[Category and Sub-Category]])-SEARCH("/",Kickstarter[[#This Row],[Category and Sub-Category]]))</f>
        <v>television</v>
      </c>
      <c r="S48" s="10">
        <f>(Kickstarter[[#This Row],[launched_at]]/86400) + 25569 + (-6/24)</f>
        <v>42323.71497685185</v>
      </c>
      <c r="T48" s="10">
        <f>(Kickstarter[[#This Row],[deadline]]/86400) + 25569 + (-6/24)</f>
        <v>42353.71497685185</v>
      </c>
      <c r="U48" s="6">
        <f>YEAR(Kickstarter[[#This Row],[Date Created Conversion]])</f>
        <v>2015</v>
      </c>
      <c r="V48" s="6" t="str">
        <f>TEXT(Kickstarter[[#This Row],[Date Created Conversion]], "mmm")</f>
        <v>Nov</v>
      </c>
      <c r="W48" s="6">
        <f>DATEDIF(Kickstarter[[#This Row],[Date Created Conversion]],Kickstarter[[#This Row],[Date Ended Conversion]],"m")</f>
        <v>1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Kickstarter[[#This Row],[pledged]]/Kickstarter[[#This Row],[goal]]</f>
        <v>1.0761100000000001</v>
      </c>
      <c r="P49" s="13">
        <f>IF(Kickstarter[[#This Row],[backers_count]], Kickstarter[[#This Row],[pledged]]/Kickstarter[[#This Row],[backers_count]], 0)</f>
        <v>76.865000000000009</v>
      </c>
      <c r="Q49" t="str">
        <f>LEFT(Kickstarter[[#This Row],[Category and Sub-Category]], SEARCH("/", Kickstarter[[#This Row],[Category and Sub-Category]])-1)</f>
        <v>film &amp; video</v>
      </c>
      <c r="R49" t="str">
        <f>RIGHT(Kickstarter[[#This Row],[Category and Sub-Category]], LEN(Kickstarter[[#This Row],[Category and Sub-Category]])-SEARCH("/",Kickstarter[[#This Row],[Category and Sub-Category]]))</f>
        <v>television</v>
      </c>
      <c r="S49" s="10">
        <f>(Kickstarter[[#This Row],[launched_at]]/86400) + 25569 + (-6/24)</f>
        <v>41932.569525462961</v>
      </c>
      <c r="T49" s="10">
        <f>(Kickstarter[[#This Row],[deadline]]/86400) + 25569 + (-6/24)</f>
        <v>41992.611192129625</v>
      </c>
      <c r="U49" s="6">
        <f>YEAR(Kickstarter[[#This Row],[Date Created Conversion]])</f>
        <v>2014</v>
      </c>
      <c r="V49" s="6" t="str">
        <f>TEXT(Kickstarter[[#This Row],[Date Created Conversion]], "mmm")</f>
        <v>Oct</v>
      </c>
      <c r="W49" s="6">
        <f>DATEDIF(Kickstarter[[#This Row],[Date Created Conversion]],Kickstarter[[#This Row],[Date Ended Conversion]],"m")</f>
        <v>1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Kickstarter[[#This Row],[pledged]]/Kickstarter[[#This Row],[goal]]</f>
        <v>1.0794999999999999</v>
      </c>
      <c r="P50" s="13">
        <f>IF(Kickstarter[[#This Row],[backers_count]], Kickstarter[[#This Row],[pledged]]/Kickstarter[[#This Row],[backers_count]], 0)</f>
        <v>56.815789473684212</v>
      </c>
      <c r="Q50" t="str">
        <f>LEFT(Kickstarter[[#This Row],[Category and Sub-Category]], SEARCH("/", Kickstarter[[#This Row],[Category and Sub-Category]])-1)</f>
        <v>film &amp; video</v>
      </c>
      <c r="R50" t="str">
        <f>RIGHT(Kickstarter[[#This Row],[Category and Sub-Category]], LEN(Kickstarter[[#This Row],[Category and Sub-Category]])-SEARCH("/",Kickstarter[[#This Row],[Category and Sub-Category]]))</f>
        <v>television</v>
      </c>
      <c r="S50" s="10">
        <f>(Kickstarter[[#This Row],[launched_at]]/86400) + 25569 + (-6/24)</f>
        <v>42033.266898148147</v>
      </c>
      <c r="T50" s="10">
        <f>(Kickstarter[[#This Row],[deadline]]/86400) + 25569 + (-6/24)</f>
        <v>42064.25</v>
      </c>
      <c r="U50" s="6">
        <f>YEAR(Kickstarter[[#This Row],[Date Created Conversion]])</f>
        <v>2015</v>
      </c>
      <c r="V50" s="6" t="str">
        <f>TEXT(Kickstarter[[#This Row],[Date Created Conversion]], "mmm")</f>
        <v>Jan</v>
      </c>
      <c r="W50" s="6">
        <f>DATEDIF(Kickstarter[[#This Row],[Date Created Conversion]],Kickstarter[[#This Row],[Date Ended Conversion]],"m")</f>
        <v>1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Kickstarter[[#This Row],[pledged]]/Kickstarter[[#This Row],[goal]]</f>
        <v>1</v>
      </c>
      <c r="P51" s="13">
        <f>IF(Kickstarter[[#This Row],[backers_count]], Kickstarter[[#This Row],[pledged]]/Kickstarter[[#This Row],[backers_count]], 0)</f>
        <v>137.93103448275863</v>
      </c>
      <c r="Q51" t="str">
        <f>LEFT(Kickstarter[[#This Row],[Category and Sub-Category]], SEARCH("/", Kickstarter[[#This Row],[Category and Sub-Category]])-1)</f>
        <v>film &amp; video</v>
      </c>
      <c r="R51" t="str">
        <f>RIGHT(Kickstarter[[#This Row],[Category and Sub-Category]], LEN(Kickstarter[[#This Row],[Category and Sub-Category]])-SEARCH("/",Kickstarter[[#This Row],[Category and Sub-Category]]))</f>
        <v>television</v>
      </c>
      <c r="S51" s="10">
        <f>(Kickstarter[[#This Row],[launched_at]]/86400) + 25569 + (-6/24)</f>
        <v>42270.926446759258</v>
      </c>
      <c r="T51" s="10">
        <f>(Kickstarter[[#This Row],[deadline]]/86400) + 25569 + (-6/24)</f>
        <v>42300.926446759258</v>
      </c>
      <c r="U51" s="6">
        <f>YEAR(Kickstarter[[#This Row],[Date Created Conversion]])</f>
        <v>2015</v>
      </c>
      <c r="V51" s="6" t="str">
        <f>TEXT(Kickstarter[[#This Row],[Date Created Conversion]], "mmm")</f>
        <v>Sep</v>
      </c>
      <c r="W51" s="6">
        <f>DATEDIF(Kickstarter[[#This Row],[Date Created Conversion]],Kickstarter[[#This Row],[Date Ended Conversion]],"m")</f>
        <v>1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Kickstarter[[#This Row],[pledged]]/Kickstarter[[#This Row],[goal]]</f>
        <v>1</v>
      </c>
      <c r="P52" s="13">
        <f>IF(Kickstarter[[#This Row],[backers_count]], Kickstarter[[#This Row],[pledged]]/Kickstarter[[#This Row],[backers_count]], 0)</f>
        <v>27.272727272727273</v>
      </c>
      <c r="Q52" t="str">
        <f>LEFT(Kickstarter[[#This Row],[Category and Sub-Category]], SEARCH("/", Kickstarter[[#This Row],[Category and Sub-Category]])-1)</f>
        <v>film &amp; video</v>
      </c>
      <c r="R52" t="str">
        <f>RIGHT(Kickstarter[[#This Row],[Category and Sub-Category]], LEN(Kickstarter[[#This Row],[Category and Sub-Category]])-SEARCH("/",Kickstarter[[#This Row],[Category and Sub-Category]]))</f>
        <v>television</v>
      </c>
      <c r="S52" s="10">
        <f>(Kickstarter[[#This Row],[launched_at]]/86400) + 25569 + (-6/24)</f>
        <v>41995.502986111111</v>
      </c>
      <c r="T52" s="10">
        <f>(Kickstarter[[#This Row],[deadline]]/86400) + 25569 + (-6/24)</f>
        <v>42034.458333333328</v>
      </c>
      <c r="U52" s="6">
        <f>YEAR(Kickstarter[[#This Row],[Date Created Conversion]])</f>
        <v>2014</v>
      </c>
      <c r="V52" s="6" t="str">
        <f>TEXT(Kickstarter[[#This Row],[Date Created Conversion]], "mmm")</f>
        <v>Dec</v>
      </c>
      <c r="W52" s="6">
        <f>DATEDIF(Kickstarter[[#This Row],[Date Created Conversion]],Kickstarter[[#This Row],[Date Ended Conversion]],"m")</f>
        <v>1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Kickstarter[[#This Row],[pledged]]/Kickstarter[[#This Row],[goal]]</f>
        <v>1.2801818181818181</v>
      </c>
      <c r="P53" s="13">
        <f>IF(Kickstarter[[#This Row],[backers_count]], Kickstarter[[#This Row],[pledged]]/Kickstarter[[#This Row],[backers_count]], 0)</f>
        <v>118.33613445378151</v>
      </c>
      <c r="Q53" t="str">
        <f>LEFT(Kickstarter[[#This Row],[Category and Sub-Category]], SEARCH("/", Kickstarter[[#This Row],[Category and Sub-Category]])-1)</f>
        <v>film &amp; video</v>
      </c>
      <c r="R53" t="str">
        <f>RIGHT(Kickstarter[[#This Row],[Category and Sub-Category]], LEN(Kickstarter[[#This Row],[Category and Sub-Category]])-SEARCH("/",Kickstarter[[#This Row],[Category and Sub-Category]]))</f>
        <v>television</v>
      </c>
      <c r="S53" s="10">
        <f>(Kickstarter[[#This Row],[launched_at]]/86400) + 25569 + (-6/24)</f>
        <v>42196.678668981476</v>
      </c>
      <c r="T53" s="10">
        <f>(Kickstarter[[#This Row],[deadline]]/86400) + 25569 + (-6/24)</f>
        <v>42226.678668981476</v>
      </c>
      <c r="U53" s="6">
        <f>YEAR(Kickstarter[[#This Row],[Date Created Conversion]])</f>
        <v>2015</v>
      </c>
      <c r="V53" s="6" t="str">
        <f>TEXT(Kickstarter[[#This Row],[Date Created Conversion]], "mmm")</f>
        <v>Jul</v>
      </c>
      <c r="W53" s="6">
        <f>DATEDIF(Kickstarter[[#This Row],[Date Created Conversion]],Kickstarter[[#This Row],[Date Ended Conversion]],"m")</f>
        <v>0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Kickstarter[[#This Row],[pledged]]/Kickstarter[[#This Row],[goal]]</f>
        <v>1.1620999999999999</v>
      </c>
      <c r="P54" s="13">
        <f>IF(Kickstarter[[#This Row],[backers_count]], Kickstarter[[#This Row],[pledged]]/Kickstarter[[#This Row],[backers_count]], 0)</f>
        <v>223.48076923076923</v>
      </c>
      <c r="Q54" t="str">
        <f>LEFT(Kickstarter[[#This Row],[Category and Sub-Category]], SEARCH("/", Kickstarter[[#This Row],[Category and Sub-Category]])-1)</f>
        <v>film &amp; video</v>
      </c>
      <c r="R54" t="str">
        <f>RIGHT(Kickstarter[[#This Row],[Category and Sub-Category]], LEN(Kickstarter[[#This Row],[Category and Sub-Category]])-SEARCH("/",Kickstarter[[#This Row],[Category and Sub-Category]]))</f>
        <v>television</v>
      </c>
      <c r="S54" s="10">
        <f>(Kickstarter[[#This Row],[launched_at]]/86400) + 25569 + (-6/24)</f>
        <v>41807.451921296299</v>
      </c>
      <c r="T54" s="10">
        <f>(Kickstarter[[#This Row],[deadline]]/86400) + 25569 + (-6/24)</f>
        <v>41837.451921296299</v>
      </c>
      <c r="U54" s="6">
        <f>YEAR(Kickstarter[[#This Row],[Date Created Conversion]])</f>
        <v>2014</v>
      </c>
      <c r="V54" s="6" t="str">
        <f>TEXT(Kickstarter[[#This Row],[Date Created Conversion]], "mmm")</f>
        <v>Jun</v>
      </c>
      <c r="W54" s="6">
        <f>DATEDIF(Kickstarter[[#This Row],[Date Created Conversion]],Kickstarter[[#This Row],[Date Ended Conversion]],"m")</f>
        <v>1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Kickstarter[[#This Row],[pledged]]/Kickstarter[[#This Row],[goal]]</f>
        <v>1.0963333333333334</v>
      </c>
      <c r="P55" s="13">
        <f>IF(Kickstarter[[#This Row],[backers_count]], Kickstarter[[#This Row],[pledged]]/Kickstarter[[#This Row],[backers_count]], 0)</f>
        <v>28.111111111111111</v>
      </c>
      <c r="Q55" t="str">
        <f>LEFT(Kickstarter[[#This Row],[Category and Sub-Category]], SEARCH("/", Kickstarter[[#This Row],[Category and Sub-Category]])-1)</f>
        <v>film &amp; video</v>
      </c>
      <c r="R55" t="str">
        <f>RIGHT(Kickstarter[[#This Row],[Category and Sub-Category]], LEN(Kickstarter[[#This Row],[Category and Sub-Category]])-SEARCH("/",Kickstarter[[#This Row],[Category and Sub-Category]]))</f>
        <v>television</v>
      </c>
      <c r="S55" s="10">
        <f>(Kickstarter[[#This Row],[launched_at]]/86400) + 25569 + (-6/24)</f>
        <v>41719.299131944441</v>
      </c>
      <c r="T55" s="10">
        <f>(Kickstarter[[#This Row],[deadline]]/86400) + 25569 + (-6/24)</f>
        <v>41733.666666666664</v>
      </c>
      <c r="U55" s="6">
        <f>YEAR(Kickstarter[[#This Row],[Date Created Conversion]])</f>
        <v>2014</v>
      </c>
      <c r="V55" s="6" t="str">
        <f>TEXT(Kickstarter[[#This Row],[Date Created Conversion]], "mmm")</f>
        <v>Mar</v>
      </c>
      <c r="W55" s="6">
        <f>DATEDIF(Kickstarter[[#This Row],[Date Created Conversion]],Kickstarter[[#This Row],[Date Ended Conversion]],"m")</f>
        <v>0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Kickstarter[[#This Row],[pledged]]/Kickstarter[[#This Row],[goal]]</f>
        <v>1.01</v>
      </c>
      <c r="P56" s="13">
        <f>IF(Kickstarter[[#This Row],[backers_count]], Kickstarter[[#This Row],[pledged]]/Kickstarter[[#This Row],[backers_count]], 0)</f>
        <v>194.23076923076923</v>
      </c>
      <c r="Q56" t="str">
        <f>LEFT(Kickstarter[[#This Row],[Category and Sub-Category]], SEARCH("/", Kickstarter[[#This Row],[Category and Sub-Category]])-1)</f>
        <v>film &amp; video</v>
      </c>
      <c r="R56" t="str">
        <f>RIGHT(Kickstarter[[#This Row],[Category and Sub-Category]], LEN(Kickstarter[[#This Row],[Category and Sub-Category]])-SEARCH("/",Kickstarter[[#This Row],[Category and Sub-Category]]))</f>
        <v>television</v>
      </c>
      <c r="S56" s="10">
        <f>(Kickstarter[[#This Row],[launched_at]]/86400) + 25569 + (-6/24)</f>
        <v>42333.463206018518</v>
      </c>
      <c r="T56" s="10">
        <f>(Kickstarter[[#This Row],[deadline]]/86400) + 25569 + (-6/24)</f>
        <v>42363.463206018518</v>
      </c>
      <c r="U56" s="6">
        <f>YEAR(Kickstarter[[#This Row],[Date Created Conversion]])</f>
        <v>2015</v>
      </c>
      <c r="V56" s="6" t="str">
        <f>TEXT(Kickstarter[[#This Row],[Date Created Conversion]], "mmm")</f>
        <v>Nov</v>
      </c>
      <c r="W56" s="6">
        <f>DATEDIF(Kickstarter[[#This Row],[Date Created Conversion]],Kickstarter[[#This Row],[Date Ended Conversion]],"m")</f>
        <v>1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Kickstarter[[#This Row],[pledged]]/Kickstarter[[#This Row],[goal]]</f>
        <v>1.2895348837209302</v>
      </c>
      <c r="P57" s="13">
        <f>IF(Kickstarter[[#This Row],[backers_count]], Kickstarter[[#This Row],[pledged]]/Kickstarter[[#This Row],[backers_count]], 0)</f>
        <v>128.95348837209303</v>
      </c>
      <c r="Q57" t="str">
        <f>LEFT(Kickstarter[[#This Row],[Category and Sub-Category]], SEARCH("/", Kickstarter[[#This Row],[Category and Sub-Category]])-1)</f>
        <v>film &amp; video</v>
      </c>
      <c r="R57" t="str">
        <f>RIGHT(Kickstarter[[#This Row],[Category and Sub-Category]], LEN(Kickstarter[[#This Row],[Category and Sub-Category]])-SEARCH("/",Kickstarter[[#This Row],[Category and Sub-Category]]))</f>
        <v>television</v>
      </c>
      <c r="S57" s="10">
        <f>(Kickstarter[[#This Row],[launched_at]]/86400) + 25569 + (-6/24)</f>
        <v>42496.718935185185</v>
      </c>
      <c r="T57" s="10">
        <f>(Kickstarter[[#This Row],[deadline]]/86400) + 25569 + (-6/24)</f>
        <v>42517.718935185185</v>
      </c>
      <c r="U57" s="6">
        <f>YEAR(Kickstarter[[#This Row],[Date Created Conversion]])</f>
        <v>2016</v>
      </c>
      <c r="V57" s="6" t="str">
        <f>TEXT(Kickstarter[[#This Row],[Date Created Conversion]], "mmm")</f>
        <v>May</v>
      </c>
      <c r="W57" s="6">
        <f>DATEDIF(Kickstarter[[#This Row],[Date Created Conversion]],Kickstarter[[#This Row],[Date Ended Conversion]],"m")</f>
        <v>0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Kickstarter[[#This Row],[pledged]]/Kickstarter[[#This Row],[goal]]</f>
        <v>1.0726249999999999</v>
      </c>
      <c r="P58" s="13">
        <f>IF(Kickstarter[[#This Row],[backers_count]], Kickstarter[[#This Row],[pledged]]/Kickstarter[[#This Row],[backers_count]], 0)</f>
        <v>49.316091954022987</v>
      </c>
      <c r="Q58" t="str">
        <f>LEFT(Kickstarter[[#This Row],[Category and Sub-Category]], SEARCH("/", Kickstarter[[#This Row],[Category and Sub-Category]])-1)</f>
        <v>film &amp; video</v>
      </c>
      <c r="R58" t="str">
        <f>RIGHT(Kickstarter[[#This Row],[Category and Sub-Category]], LEN(Kickstarter[[#This Row],[Category and Sub-Category]])-SEARCH("/",Kickstarter[[#This Row],[Category and Sub-Category]]))</f>
        <v>television</v>
      </c>
      <c r="S58" s="10">
        <f>(Kickstarter[[#This Row],[launched_at]]/86400) + 25569 + (-6/24)</f>
        <v>42149.298888888894</v>
      </c>
      <c r="T58" s="10">
        <f>(Kickstarter[[#This Row],[deadline]]/86400) + 25569 + (-6/24)</f>
        <v>42163.416666666672</v>
      </c>
      <c r="U58" s="6">
        <f>YEAR(Kickstarter[[#This Row],[Date Created Conversion]])</f>
        <v>2015</v>
      </c>
      <c r="V58" s="6" t="str">
        <f>TEXT(Kickstarter[[#This Row],[Date Created Conversion]], "mmm")</f>
        <v>May</v>
      </c>
      <c r="W58" s="6">
        <f>DATEDIF(Kickstarter[[#This Row],[Date Created Conversion]],Kickstarter[[#This Row],[Date Ended Conversion]],"m")</f>
        <v>0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Kickstarter[[#This Row],[pledged]]/Kickstarter[[#This Row],[goal]]</f>
        <v>1.0189999999999999</v>
      </c>
      <c r="P59" s="13">
        <f>IF(Kickstarter[[#This Row],[backers_count]], Kickstarter[[#This Row],[pledged]]/Kickstarter[[#This Row],[backers_count]], 0)</f>
        <v>221.52173913043478</v>
      </c>
      <c r="Q59" t="str">
        <f>LEFT(Kickstarter[[#This Row],[Category and Sub-Category]], SEARCH("/", Kickstarter[[#This Row],[Category and Sub-Category]])-1)</f>
        <v>film &amp; video</v>
      </c>
      <c r="R59" t="str">
        <f>RIGHT(Kickstarter[[#This Row],[Category and Sub-Category]], LEN(Kickstarter[[#This Row],[Category and Sub-Category]])-SEARCH("/",Kickstarter[[#This Row],[Category and Sub-Category]]))</f>
        <v>television</v>
      </c>
      <c r="S59" s="10">
        <f>(Kickstarter[[#This Row],[launched_at]]/86400) + 25569 + (-6/24)</f>
        <v>42089.58289351852</v>
      </c>
      <c r="T59" s="10">
        <f>(Kickstarter[[#This Row],[deadline]]/86400) + 25569 + (-6/24)</f>
        <v>42119.58289351852</v>
      </c>
      <c r="U59" s="6">
        <f>YEAR(Kickstarter[[#This Row],[Date Created Conversion]])</f>
        <v>2015</v>
      </c>
      <c r="V59" s="6" t="str">
        <f>TEXT(Kickstarter[[#This Row],[Date Created Conversion]], "mmm")</f>
        <v>Mar</v>
      </c>
      <c r="W59" s="6">
        <f>DATEDIF(Kickstarter[[#This Row],[Date Created Conversion]],Kickstarter[[#This Row],[Date Ended Conversion]],"m")</f>
        <v>0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Kickstarter[[#This Row],[pledged]]/Kickstarter[[#This Row],[goal]]</f>
        <v>1.0290999999999999</v>
      </c>
      <c r="P60" s="13">
        <f>IF(Kickstarter[[#This Row],[backers_count]], Kickstarter[[#This Row],[pledged]]/Kickstarter[[#This Row],[backers_count]], 0)</f>
        <v>137.21333333333334</v>
      </c>
      <c r="Q60" t="str">
        <f>LEFT(Kickstarter[[#This Row],[Category and Sub-Category]], SEARCH("/", Kickstarter[[#This Row],[Category and Sub-Category]])-1)</f>
        <v>film &amp; video</v>
      </c>
      <c r="R60" t="str">
        <f>RIGHT(Kickstarter[[#This Row],[Category and Sub-Category]], LEN(Kickstarter[[#This Row],[Category and Sub-Category]])-SEARCH("/",Kickstarter[[#This Row],[Category and Sub-Category]]))</f>
        <v>television</v>
      </c>
      <c r="S60" s="10">
        <f>(Kickstarter[[#This Row],[launched_at]]/86400) + 25569 + (-6/24)</f>
        <v>41932.495046296295</v>
      </c>
      <c r="T60" s="10">
        <f>(Kickstarter[[#This Row],[deadline]]/86400) + 25569 + (-6/24)</f>
        <v>41962.536712962959</v>
      </c>
      <c r="U60" s="6">
        <f>YEAR(Kickstarter[[#This Row],[Date Created Conversion]])</f>
        <v>2014</v>
      </c>
      <c r="V60" s="6" t="str">
        <f>TEXT(Kickstarter[[#This Row],[Date Created Conversion]], "mmm")</f>
        <v>Oct</v>
      </c>
      <c r="W60" s="6">
        <f>DATEDIF(Kickstarter[[#This Row],[Date Created Conversion]],Kickstarter[[#This Row],[Date Ended Conversion]],"m")</f>
        <v>0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Kickstarter[[#This Row],[pledged]]/Kickstarter[[#This Row],[goal]]</f>
        <v>1.0012570000000001</v>
      </c>
      <c r="P61" s="13">
        <f>IF(Kickstarter[[#This Row],[backers_count]], Kickstarter[[#This Row],[pledged]]/Kickstarter[[#This Row],[backers_count]], 0)</f>
        <v>606.82242424242418</v>
      </c>
      <c r="Q61" t="str">
        <f>LEFT(Kickstarter[[#This Row],[Category and Sub-Category]], SEARCH("/", Kickstarter[[#This Row],[Category and Sub-Category]])-1)</f>
        <v>film &amp; video</v>
      </c>
      <c r="R61" t="str">
        <f>RIGHT(Kickstarter[[#This Row],[Category and Sub-Category]], LEN(Kickstarter[[#This Row],[Category and Sub-Category]])-SEARCH("/",Kickstarter[[#This Row],[Category and Sub-Category]]))</f>
        <v>television</v>
      </c>
      <c r="S61" s="10">
        <f>(Kickstarter[[#This Row],[launched_at]]/86400) + 25569 + (-6/24)</f>
        <v>42229.985833333332</v>
      </c>
      <c r="T61" s="10">
        <f>(Kickstarter[[#This Row],[deadline]]/86400) + 25569 + (-6/24)</f>
        <v>42261.625</v>
      </c>
      <c r="U61" s="6">
        <f>YEAR(Kickstarter[[#This Row],[Date Created Conversion]])</f>
        <v>2015</v>
      </c>
      <c r="V61" s="6" t="str">
        <f>TEXT(Kickstarter[[#This Row],[Date Created Conversion]], "mmm")</f>
        <v>Aug</v>
      </c>
      <c r="W61" s="6">
        <f>DATEDIF(Kickstarter[[#This Row],[Date Created Conversion]],Kickstarter[[#This Row],[Date Ended Conversion]],"m")</f>
        <v>1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Kickstarter[[#This Row],[pledged]]/Kickstarter[[#This Row],[goal]]</f>
        <v>1.0329622222222221</v>
      </c>
      <c r="P62" s="13">
        <f>IF(Kickstarter[[#This Row],[backers_count]], Kickstarter[[#This Row],[pledged]]/Kickstarter[[#This Row],[backers_count]], 0)</f>
        <v>43.040092592592593</v>
      </c>
      <c r="Q62" t="str">
        <f>LEFT(Kickstarter[[#This Row],[Category and Sub-Category]], SEARCH("/", Kickstarter[[#This Row],[Category and Sub-Category]])-1)</f>
        <v>film &amp; video</v>
      </c>
      <c r="R62" t="str">
        <f>RIGHT(Kickstarter[[#This Row],[Category and Sub-Category]], LEN(Kickstarter[[#This Row],[Category and Sub-Category]])-SEARCH("/",Kickstarter[[#This Row],[Category and Sub-Category]]))</f>
        <v>shorts</v>
      </c>
      <c r="S62" s="10">
        <f>(Kickstarter[[#This Row],[launched_at]]/86400) + 25569 + (-6/24)</f>
        <v>41701.651817129634</v>
      </c>
      <c r="T62" s="10">
        <f>(Kickstarter[[#This Row],[deadline]]/86400) + 25569 + (-6/24)</f>
        <v>41720.75</v>
      </c>
      <c r="U62" s="6">
        <f>YEAR(Kickstarter[[#This Row],[Date Created Conversion]])</f>
        <v>2014</v>
      </c>
      <c r="V62" s="6" t="str">
        <f>TEXT(Kickstarter[[#This Row],[Date Created Conversion]], "mmm")</f>
        <v>Mar</v>
      </c>
      <c r="W62" s="6">
        <f>DATEDIF(Kickstarter[[#This Row],[Date Created Conversion]],Kickstarter[[#This Row],[Date Ended Conversion]],"m")</f>
        <v>0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Kickstarter[[#This Row],[pledged]]/Kickstarter[[#This Row],[goal]]</f>
        <v>1.4830000000000001</v>
      </c>
      <c r="P63" s="13">
        <f>IF(Kickstarter[[#This Row],[backers_count]], Kickstarter[[#This Row],[pledged]]/Kickstarter[[#This Row],[backers_count]], 0)</f>
        <v>322.39130434782606</v>
      </c>
      <c r="Q63" t="str">
        <f>LEFT(Kickstarter[[#This Row],[Category and Sub-Category]], SEARCH("/", Kickstarter[[#This Row],[Category and Sub-Category]])-1)</f>
        <v>film &amp; video</v>
      </c>
      <c r="R63" t="str">
        <f>RIGHT(Kickstarter[[#This Row],[Category and Sub-Category]], LEN(Kickstarter[[#This Row],[Category and Sub-Category]])-SEARCH("/",Kickstarter[[#This Row],[Category and Sub-Category]]))</f>
        <v>shorts</v>
      </c>
      <c r="S63" s="10">
        <f>(Kickstarter[[#This Row],[launched_at]]/86400) + 25569 + (-6/24)</f>
        <v>41409.564317129625</v>
      </c>
      <c r="T63" s="10">
        <f>(Kickstarter[[#This Row],[deadline]]/86400) + 25569 + (-6/24)</f>
        <v>41431.564317129625</v>
      </c>
      <c r="U63" s="6">
        <f>YEAR(Kickstarter[[#This Row],[Date Created Conversion]])</f>
        <v>2013</v>
      </c>
      <c r="V63" s="6" t="str">
        <f>TEXT(Kickstarter[[#This Row],[Date Created Conversion]], "mmm")</f>
        <v>May</v>
      </c>
      <c r="W63" s="6">
        <f>DATEDIF(Kickstarter[[#This Row],[Date Created Conversion]],Kickstarter[[#This Row],[Date Ended Conversion]],"m")</f>
        <v>0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Kickstarter[[#This Row],[pledged]]/Kickstarter[[#This Row],[goal]]</f>
        <v>1.5473333333333332</v>
      </c>
      <c r="P64" s="13">
        <f>IF(Kickstarter[[#This Row],[backers_count]], Kickstarter[[#This Row],[pledged]]/Kickstarter[[#This Row],[backers_count]], 0)</f>
        <v>96.708333333333329</v>
      </c>
      <c r="Q64" t="str">
        <f>LEFT(Kickstarter[[#This Row],[Category and Sub-Category]], SEARCH("/", Kickstarter[[#This Row],[Category and Sub-Category]])-1)</f>
        <v>film &amp; video</v>
      </c>
      <c r="R64" t="str">
        <f>RIGHT(Kickstarter[[#This Row],[Category and Sub-Category]], LEN(Kickstarter[[#This Row],[Category and Sub-Category]])-SEARCH("/",Kickstarter[[#This Row],[Category and Sub-Category]]))</f>
        <v>shorts</v>
      </c>
      <c r="S64" s="10">
        <f>(Kickstarter[[#This Row],[launched_at]]/86400) + 25569 + (-6/24)</f>
        <v>41311.549513888887</v>
      </c>
      <c r="T64" s="10">
        <f>(Kickstarter[[#This Row],[deadline]]/86400) + 25569 + (-6/24)</f>
        <v>41336.549513888887</v>
      </c>
      <c r="U64" s="6">
        <f>YEAR(Kickstarter[[#This Row],[Date Created Conversion]])</f>
        <v>2013</v>
      </c>
      <c r="V64" s="6" t="str">
        <f>TEXT(Kickstarter[[#This Row],[Date Created Conversion]], "mmm")</f>
        <v>Feb</v>
      </c>
      <c r="W64" s="6">
        <f>DATEDIF(Kickstarter[[#This Row],[Date Created Conversion]],Kickstarter[[#This Row],[Date Ended Conversion]],"m")</f>
        <v>0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Kickstarter[[#This Row],[pledged]]/Kickstarter[[#This Row],[goal]]</f>
        <v>1.1351849999999999</v>
      </c>
      <c r="P65" s="13">
        <f>IF(Kickstarter[[#This Row],[backers_count]], Kickstarter[[#This Row],[pledged]]/Kickstarter[[#This Row],[backers_count]], 0)</f>
        <v>35.474531249999998</v>
      </c>
      <c r="Q65" t="str">
        <f>LEFT(Kickstarter[[#This Row],[Category and Sub-Category]], SEARCH("/", Kickstarter[[#This Row],[Category and Sub-Category]])-1)</f>
        <v>film &amp; video</v>
      </c>
      <c r="R65" t="str">
        <f>RIGHT(Kickstarter[[#This Row],[Category and Sub-Category]], LEN(Kickstarter[[#This Row],[Category and Sub-Category]])-SEARCH("/",Kickstarter[[#This Row],[Category and Sub-Category]]))</f>
        <v>shorts</v>
      </c>
      <c r="S65" s="10">
        <f>(Kickstarter[[#This Row],[launched_at]]/86400) + 25569 + (-6/24)</f>
        <v>41612.662187499998</v>
      </c>
      <c r="T65" s="10">
        <f>(Kickstarter[[#This Row],[deadline]]/86400) + 25569 + (-6/24)</f>
        <v>41635.957638888889</v>
      </c>
      <c r="U65" s="6">
        <f>YEAR(Kickstarter[[#This Row],[Date Created Conversion]])</f>
        <v>2013</v>
      </c>
      <c r="V65" s="6" t="str">
        <f>TEXT(Kickstarter[[#This Row],[Date Created Conversion]], "mmm")</f>
        <v>Dec</v>
      </c>
      <c r="W65" s="6">
        <f>DATEDIF(Kickstarter[[#This Row],[Date Created Conversion]],Kickstarter[[#This Row],[Date Ended Conversion]],"m")</f>
        <v>0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Kickstarter[[#This Row],[pledged]]/Kickstarter[[#This Row],[goal]]</f>
        <v>1.7333333333333334</v>
      </c>
      <c r="P66" s="13">
        <f>IF(Kickstarter[[#This Row],[backers_count]], Kickstarter[[#This Row],[pledged]]/Kickstarter[[#This Row],[backers_count]], 0)</f>
        <v>86.666666666666671</v>
      </c>
      <c r="Q66" t="str">
        <f>LEFT(Kickstarter[[#This Row],[Category and Sub-Category]], SEARCH("/", Kickstarter[[#This Row],[Category and Sub-Category]])-1)</f>
        <v>film &amp; video</v>
      </c>
      <c r="R66" t="str">
        <f>RIGHT(Kickstarter[[#This Row],[Category and Sub-Category]], LEN(Kickstarter[[#This Row],[Category and Sub-Category]])-SEARCH("/",Kickstarter[[#This Row],[Category and Sub-Category]]))</f>
        <v>shorts</v>
      </c>
      <c r="S66" s="10">
        <f>(Kickstarter[[#This Row],[launched_at]]/86400) + 25569 + (-6/24)</f>
        <v>41432.76829861111</v>
      </c>
      <c r="T66" s="10">
        <f>(Kickstarter[[#This Row],[deadline]]/86400) + 25569 + (-6/24)</f>
        <v>41462.76829861111</v>
      </c>
      <c r="U66" s="6">
        <f>YEAR(Kickstarter[[#This Row],[Date Created Conversion]])</f>
        <v>2013</v>
      </c>
      <c r="V66" s="6" t="str">
        <f>TEXT(Kickstarter[[#This Row],[Date Created Conversion]], "mmm")</f>
        <v>Jun</v>
      </c>
      <c r="W66" s="6">
        <f>DATEDIF(Kickstarter[[#This Row],[Date Created Conversion]],Kickstarter[[#This Row],[Date Ended Conversion]],"m")</f>
        <v>1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Kickstarter[[#This Row],[pledged]]/Kickstarter[[#This Row],[goal]]</f>
        <v>1.0752857142857142</v>
      </c>
      <c r="P67" s="13">
        <f>IF(Kickstarter[[#This Row],[backers_count]], Kickstarter[[#This Row],[pledged]]/Kickstarter[[#This Row],[backers_count]], 0)</f>
        <v>132.05263157894737</v>
      </c>
      <c r="Q67" t="str">
        <f>LEFT(Kickstarter[[#This Row],[Category and Sub-Category]], SEARCH("/", Kickstarter[[#This Row],[Category and Sub-Category]])-1)</f>
        <v>film &amp; video</v>
      </c>
      <c r="R67" t="str">
        <f>RIGHT(Kickstarter[[#This Row],[Category and Sub-Category]], LEN(Kickstarter[[#This Row],[Category and Sub-Category]])-SEARCH("/",Kickstarter[[#This Row],[Category and Sub-Category]]))</f>
        <v>shorts</v>
      </c>
      <c r="S67" s="10">
        <f>(Kickstarter[[#This Row],[launched_at]]/86400) + 25569 + (-6/24)</f>
        <v>41835.571226851855</v>
      </c>
      <c r="T67" s="10">
        <f>(Kickstarter[[#This Row],[deadline]]/86400) + 25569 + (-6/24)</f>
        <v>41861.999305555553</v>
      </c>
      <c r="U67" s="6">
        <f>YEAR(Kickstarter[[#This Row],[Date Created Conversion]])</f>
        <v>2014</v>
      </c>
      <c r="V67" s="6" t="str">
        <f>TEXT(Kickstarter[[#This Row],[Date Created Conversion]], "mmm")</f>
        <v>Jul</v>
      </c>
      <c r="W67" s="6">
        <f>DATEDIF(Kickstarter[[#This Row],[Date Created Conversion]],Kickstarter[[#This Row],[Date Ended Conversion]],"m")</f>
        <v>0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Kickstarter[[#This Row],[pledged]]/Kickstarter[[#This Row],[goal]]</f>
        <v>1.1859999999999999</v>
      </c>
      <c r="P68" s="13">
        <f>IF(Kickstarter[[#This Row],[backers_count]], Kickstarter[[#This Row],[pledged]]/Kickstarter[[#This Row],[backers_count]], 0)</f>
        <v>91.230769230769226</v>
      </c>
      <c r="Q68" t="str">
        <f>LEFT(Kickstarter[[#This Row],[Category and Sub-Category]], SEARCH("/", Kickstarter[[#This Row],[Category and Sub-Category]])-1)</f>
        <v>film &amp; video</v>
      </c>
      <c r="R68" t="str">
        <f>RIGHT(Kickstarter[[#This Row],[Category and Sub-Category]], LEN(Kickstarter[[#This Row],[Category and Sub-Category]])-SEARCH("/",Kickstarter[[#This Row],[Category and Sub-Category]]))</f>
        <v>shorts</v>
      </c>
      <c r="S68" s="10">
        <f>(Kickstarter[[#This Row],[launched_at]]/86400) + 25569 + (-6/24)</f>
        <v>42539.599768518514</v>
      </c>
      <c r="T68" s="10">
        <f>(Kickstarter[[#This Row],[deadline]]/86400) + 25569 + (-6/24)</f>
        <v>42569.599768518514</v>
      </c>
      <c r="U68" s="6">
        <f>YEAR(Kickstarter[[#This Row],[Date Created Conversion]])</f>
        <v>2016</v>
      </c>
      <c r="V68" s="6" t="str">
        <f>TEXT(Kickstarter[[#This Row],[Date Created Conversion]], "mmm")</f>
        <v>Jun</v>
      </c>
      <c r="W68" s="6">
        <f>DATEDIF(Kickstarter[[#This Row],[Date Created Conversion]],Kickstarter[[#This Row],[Date Ended Conversion]],"m")</f>
        <v>1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Kickstarter[[#This Row],[pledged]]/Kickstarter[[#This Row],[goal]]</f>
        <v>1.1625000000000001</v>
      </c>
      <c r="P69" s="13">
        <f>IF(Kickstarter[[#This Row],[backers_count]], Kickstarter[[#This Row],[pledged]]/Kickstarter[[#This Row],[backers_count]], 0)</f>
        <v>116.25</v>
      </c>
      <c r="Q69" t="str">
        <f>LEFT(Kickstarter[[#This Row],[Category and Sub-Category]], SEARCH("/", Kickstarter[[#This Row],[Category and Sub-Category]])-1)</f>
        <v>film &amp; video</v>
      </c>
      <c r="R69" t="str">
        <f>RIGHT(Kickstarter[[#This Row],[Category and Sub-Category]], LEN(Kickstarter[[#This Row],[Category and Sub-Category]])-SEARCH("/",Kickstarter[[#This Row],[Category and Sub-Category]]))</f>
        <v>shorts</v>
      </c>
      <c r="S69" s="10">
        <f>(Kickstarter[[#This Row],[launched_at]]/86400) + 25569 + (-6/24)</f>
        <v>41075.333379629628</v>
      </c>
      <c r="T69" s="10">
        <f>(Kickstarter[[#This Row],[deadline]]/86400) + 25569 + (-6/24)</f>
        <v>41105.333379629628</v>
      </c>
      <c r="U69" s="6">
        <f>YEAR(Kickstarter[[#This Row],[Date Created Conversion]])</f>
        <v>2012</v>
      </c>
      <c r="V69" s="6" t="str">
        <f>TEXT(Kickstarter[[#This Row],[Date Created Conversion]], "mmm")</f>
        <v>Jun</v>
      </c>
      <c r="W69" s="6">
        <f>DATEDIF(Kickstarter[[#This Row],[Date Created Conversion]],Kickstarter[[#This Row],[Date Ended Conversion]],"m")</f>
        <v>1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Kickstarter[[#This Row],[pledged]]/Kickstarter[[#This Row],[goal]]</f>
        <v>1.2716666666666667</v>
      </c>
      <c r="P70" s="13">
        <f>IF(Kickstarter[[#This Row],[backers_count]], Kickstarter[[#This Row],[pledged]]/Kickstarter[[#This Row],[backers_count]], 0)</f>
        <v>21.194444444444443</v>
      </c>
      <c r="Q70" t="str">
        <f>LEFT(Kickstarter[[#This Row],[Category and Sub-Category]], SEARCH("/", Kickstarter[[#This Row],[Category and Sub-Category]])-1)</f>
        <v>film &amp; video</v>
      </c>
      <c r="R70" t="str">
        <f>RIGHT(Kickstarter[[#This Row],[Category and Sub-Category]], LEN(Kickstarter[[#This Row],[Category and Sub-Category]])-SEARCH("/",Kickstarter[[#This Row],[Category and Sub-Category]]))</f>
        <v>shorts</v>
      </c>
      <c r="S70" s="10">
        <f>(Kickstarter[[#This Row],[launched_at]]/86400) + 25569 + (-6/24)</f>
        <v>41663.319340277776</v>
      </c>
      <c r="T70" s="10">
        <f>(Kickstarter[[#This Row],[deadline]]/86400) + 25569 + (-6/24)</f>
        <v>41693.319340277776</v>
      </c>
      <c r="U70" s="6">
        <f>YEAR(Kickstarter[[#This Row],[Date Created Conversion]])</f>
        <v>2014</v>
      </c>
      <c r="V70" s="6" t="str">
        <f>TEXT(Kickstarter[[#This Row],[Date Created Conversion]], "mmm")</f>
        <v>Jan</v>
      </c>
      <c r="W70" s="6">
        <f>DATEDIF(Kickstarter[[#This Row],[Date Created Conversion]],Kickstarter[[#This Row],[Date Ended Conversion]],"m")</f>
        <v>0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Kickstarter[[#This Row],[pledged]]/Kickstarter[[#This Row],[goal]]</f>
        <v>1.109423</v>
      </c>
      <c r="P71" s="13">
        <f>IF(Kickstarter[[#This Row],[backers_count]], Kickstarter[[#This Row],[pledged]]/Kickstarter[[#This Row],[backers_count]], 0)</f>
        <v>62.327134831460668</v>
      </c>
      <c r="Q71" t="str">
        <f>LEFT(Kickstarter[[#This Row],[Category and Sub-Category]], SEARCH("/", Kickstarter[[#This Row],[Category and Sub-Category]])-1)</f>
        <v>film &amp; video</v>
      </c>
      <c r="R71" t="str">
        <f>RIGHT(Kickstarter[[#This Row],[Category and Sub-Category]], LEN(Kickstarter[[#This Row],[Category and Sub-Category]])-SEARCH("/",Kickstarter[[#This Row],[Category and Sub-Category]]))</f>
        <v>shorts</v>
      </c>
      <c r="S71" s="10">
        <f>(Kickstarter[[#This Row],[launched_at]]/86400) + 25569 + (-6/24)</f>
        <v>40785.937789351854</v>
      </c>
      <c r="T71" s="10">
        <f>(Kickstarter[[#This Row],[deadline]]/86400) + 25569 + (-6/24)</f>
        <v>40818.040972222225</v>
      </c>
      <c r="U71" s="6">
        <f>YEAR(Kickstarter[[#This Row],[Date Created Conversion]])</f>
        <v>2011</v>
      </c>
      <c r="V71" s="6" t="str">
        <f>TEXT(Kickstarter[[#This Row],[Date Created Conversion]], "mmm")</f>
        <v>Aug</v>
      </c>
      <c r="W71" s="6">
        <f>DATEDIF(Kickstarter[[#This Row],[Date Created Conversion]],Kickstarter[[#This Row],[Date Ended Conversion]],"m")</f>
        <v>1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Kickstarter[[#This Row],[pledged]]/Kickstarter[[#This Row],[goal]]</f>
        <v>1.272</v>
      </c>
      <c r="P72" s="13">
        <f>IF(Kickstarter[[#This Row],[backers_count]], Kickstarter[[#This Row],[pledged]]/Kickstarter[[#This Row],[backers_count]], 0)</f>
        <v>37.411764705882355</v>
      </c>
      <c r="Q72" t="str">
        <f>LEFT(Kickstarter[[#This Row],[Category and Sub-Category]], SEARCH("/", Kickstarter[[#This Row],[Category and Sub-Category]])-1)</f>
        <v>film &amp; video</v>
      </c>
      <c r="R72" t="str">
        <f>RIGHT(Kickstarter[[#This Row],[Category and Sub-Category]], LEN(Kickstarter[[#This Row],[Category and Sub-Category]])-SEARCH("/",Kickstarter[[#This Row],[Category and Sub-Category]]))</f>
        <v>shorts</v>
      </c>
      <c r="S72" s="10">
        <f>(Kickstarter[[#This Row],[launched_at]]/86400) + 25569 + (-6/24)</f>
        <v>40730.646354166667</v>
      </c>
      <c r="T72" s="10">
        <f>(Kickstarter[[#This Row],[deadline]]/86400) + 25569 + (-6/24)</f>
        <v>40790.646354166667</v>
      </c>
      <c r="U72" s="6">
        <f>YEAR(Kickstarter[[#This Row],[Date Created Conversion]])</f>
        <v>2011</v>
      </c>
      <c r="V72" s="6" t="str">
        <f>TEXT(Kickstarter[[#This Row],[Date Created Conversion]], "mmm")</f>
        <v>Jul</v>
      </c>
      <c r="W72" s="6">
        <f>DATEDIF(Kickstarter[[#This Row],[Date Created Conversion]],Kickstarter[[#This Row],[Date Ended Conversion]],"m")</f>
        <v>1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Kickstarter[[#This Row],[pledged]]/Kickstarter[[#This Row],[goal]]</f>
        <v>1.2394444444444443</v>
      </c>
      <c r="P73" s="13">
        <f>IF(Kickstarter[[#This Row],[backers_count]], Kickstarter[[#This Row],[pledged]]/Kickstarter[[#This Row],[backers_count]], 0)</f>
        <v>69.71875</v>
      </c>
      <c r="Q73" t="str">
        <f>LEFT(Kickstarter[[#This Row],[Category and Sub-Category]], SEARCH("/", Kickstarter[[#This Row],[Category and Sub-Category]])-1)</f>
        <v>film &amp; video</v>
      </c>
      <c r="R73" t="str">
        <f>RIGHT(Kickstarter[[#This Row],[Category and Sub-Category]], LEN(Kickstarter[[#This Row],[Category and Sub-Category]])-SEARCH("/",Kickstarter[[#This Row],[Category and Sub-Category]]))</f>
        <v>shorts</v>
      </c>
      <c r="S73" s="10">
        <f>(Kickstarter[[#This Row],[launched_at]]/86400) + 25569 + (-6/24)</f>
        <v>40997.021493055552</v>
      </c>
      <c r="T73" s="10">
        <f>(Kickstarter[[#This Row],[deadline]]/86400) + 25569 + (-6/24)</f>
        <v>41057.021493055552</v>
      </c>
      <c r="U73" s="6">
        <f>YEAR(Kickstarter[[#This Row],[Date Created Conversion]])</f>
        <v>2012</v>
      </c>
      <c r="V73" s="6" t="str">
        <f>TEXT(Kickstarter[[#This Row],[Date Created Conversion]], "mmm")</f>
        <v>Mar</v>
      </c>
      <c r="W73" s="6">
        <f>DATEDIF(Kickstarter[[#This Row],[Date Created Conversion]],Kickstarter[[#This Row],[Date Ended Conversion]],"m")</f>
        <v>1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Kickstarter[[#This Row],[pledged]]/Kickstarter[[#This Row],[goal]]</f>
        <v>1.084090909090909</v>
      </c>
      <c r="P74" s="13">
        <f>IF(Kickstarter[[#This Row],[backers_count]], Kickstarter[[#This Row],[pledged]]/Kickstarter[[#This Row],[backers_count]], 0)</f>
        <v>58.170731707317074</v>
      </c>
      <c r="Q74" t="str">
        <f>LEFT(Kickstarter[[#This Row],[Category and Sub-Category]], SEARCH("/", Kickstarter[[#This Row],[Category and Sub-Category]])-1)</f>
        <v>film &amp; video</v>
      </c>
      <c r="R74" t="str">
        <f>RIGHT(Kickstarter[[#This Row],[Category and Sub-Category]], LEN(Kickstarter[[#This Row],[Category and Sub-Category]])-SEARCH("/",Kickstarter[[#This Row],[Category and Sub-Category]]))</f>
        <v>shorts</v>
      </c>
      <c r="S74" s="10">
        <f>(Kickstarter[[#This Row],[launched_at]]/86400) + 25569 + (-6/24)</f>
        <v>41207.760196759264</v>
      </c>
      <c r="T74" s="10">
        <f>(Kickstarter[[#This Row],[deadline]]/86400) + 25569 + (-6/24)</f>
        <v>41227.75</v>
      </c>
      <c r="U74" s="6">
        <f>YEAR(Kickstarter[[#This Row],[Date Created Conversion]])</f>
        <v>2012</v>
      </c>
      <c r="V74" s="6" t="str">
        <f>TEXT(Kickstarter[[#This Row],[Date Created Conversion]], "mmm")</f>
        <v>Oct</v>
      </c>
      <c r="W74" s="6">
        <f>DATEDIF(Kickstarter[[#This Row],[Date Created Conversion]],Kickstarter[[#This Row],[Date Ended Conversion]],"m")</f>
        <v>0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Kickstarter[[#This Row],[pledged]]/Kickstarter[[#This Row],[goal]]</f>
        <v>1</v>
      </c>
      <c r="P75" s="13">
        <f>IF(Kickstarter[[#This Row],[backers_count]], Kickstarter[[#This Row],[pledged]]/Kickstarter[[#This Row],[backers_count]], 0)</f>
        <v>50</v>
      </c>
      <c r="Q75" t="str">
        <f>LEFT(Kickstarter[[#This Row],[Category and Sub-Category]], SEARCH("/", Kickstarter[[#This Row],[Category and Sub-Category]])-1)</f>
        <v>film &amp; video</v>
      </c>
      <c r="R75" t="str">
        <f>RIGHT(Kickstarter[[#This Row],[Category and Sub-Category]], LEN(Kickstarter[[#This Row],[Category and Sub-Category]])-SEARCH("/",Kickstarter[[#This Row],[Category and Sub-Category]]))</f>
        <v>shorts</v>
      </c>
      <c r="S75" s="10">
        <f>(Kickstarter[[#This Row],[launched_at]]/86400) + 25569 + (-6/24)</f>
        <v>40587.50675925926</v>
      </c>
      <c r="T75" s="10">
        <f>(Kickstarter[[#This Row],[deadline]]/86400) + 25569 + (-6/24)</f>
        <v>40665.915972222225</v>
      </c>
      <c r="U75" s="6">
        <f>YEAR(Kickstarter[[#This Row],[Date Created Conversion]])</f>
        <v>2011</v>
      </c>
      <c r="V75" s="6" t="str">
        <f>TEXT(Kickstarter[[#This Row],[Date Created Conversion]], "mmm")</f>
        <v>Feb</v>
      </c>
      <c r="W75" s="6">
        <f>DATEDIF(Kickstarter[[#This Row],[Date Created Conversion]],Kickstarter[[#This Row],[Date Ended Conversion]],"m")</f>
        <v>2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Kickstarter[[#This Row],[pledged]]/Kickstarter[[#This Row],[goal]]</f>
        <v>1.1293199999999999</v>
      </c>
      <c r="P76" s="13">
        <f>IF(Kickstarter[[#This Row],[backers_count]], Kickstarter[[#This Row],[pledged]]/Kickstarter[[#This Row],[backers_count]], 0)</f>
        <v>19.471034482758618</v>
      </c>
      <c r="Q76" t="str">
        <f>LEFT(Kickstarter[[#This Row],[Category and Sub-Category]], SEARCH("/", Kickstarter[[#This Row],[Category and Sub-Category]])-1)</f>
        <v>film &amp; video</v>
      </c>
      <c r="R76" t="str">
        <f>RIGHT(Kickstarter[[#This Row],[Category and Sub-Category]], LEN(Kickstarter[[#This Row],[Category and Sub-Category]])-SEARCH("/",Kickstarter[[#This Row],[Category and Sub-Category]]))</f>
        <v>shorts</v>
      </c>
      <c r="S76" s="10">
        <f>(Kickstarter[[#This Row],[launched_at]]/86400) + 25569 + (-6/24)</f>
        <v>42360.237210648149</v>
      </c>
      <c r="T76" s="10">
        <f>(Kickstarter[[#This Row],[deadline]]/86400) + 25569 + (-6/24)</f>
        <v>42390.237210648149</v>
      </c>
      <c r="U76" s="6">
        <f>YEAR(Kickstarter[[#This Row],[Date Created Conversion]])</f>
        <v>2015</v>
      </c>
      <c r="V76" s="6" t="str">
        <f>TEXT(Kickstarter[[#This Row],[Date Created Conversion]], "mmm")</f>
        <v>Dec</v>
      </c>
      <c r="W76" s="6">
        <f>DATEDIF(Kickstarter[[#This Row],[Date Created Conversion]],Kickstarter[[#This Row],[Date Ended Conversion]],"m")</f>
        <v>0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Kickstarter[[#This Row],[pledged]]/Kickstarter[[#This Row],[goal]]</f>
        <v>1.1542857142857144</v>
      </c>
      <c r="P77" s="13">
        <f>IF(Kickstarter[[#This Row],[backers_count]], Kickstarter[[#This Row],[pledged]]/Kickstarter[[#This Row],[backers_count]], 0)</f>
        <v>85.957446808510639</v>
      </c>
      <c r="Q77" t="str">
        <f>LEFT(Kickstarter[[#This Row],[Category and Sub-Category]], SEARCH("/", Kickstarter[[#This Row],[Category and Sub-Category]])-1)</f>
        <v>film &amp; video</v>
      </c>
      <c r="R77" t="str">
        <f>RIGHT(Kickstarter[[#This Row],[Category and Sub-Category]], LEN(Kickstarter[[#This Row],[Category and Sub-Category]])-SEARCH("/",Kickstarter[[#This Row],[Category and Sub-Category]]))</f>
        <v>shorts</v>
      </c>
      <c r="S77" s="10">
        <f>(Kickstarter[[#This Row],[launched_at]]/86400) + 25569 + (-6/24)</f>
        <v>41356.959166666667</v>
      </c>
      <c r="T77" s="10">
        <f>(Kickstarter[[#This Row],[deadline]]/86400) + 25569 + (-6/24)</f>
        <v>41386.959166666667</v>
      </c>
      <c r="U77" s="6">
        <f>YEAR(Kickstarter[[#This Row],[Date Created Conversion]])</f>
        <v>2013</v>
      </c>
      <c r="V77" s="6" t="str">
        <f>TEXT(Kickstarter[[#This Row],[Date Created Conversion]], "mmm")</f>
        <v>Mar</v>
      </c>
      <c r="W77" s="6">
        <f>DATEDIF(Kickstarter[[#This Row],[Date Created Conversion]],Kickstarter[[#This Row],[Date Ended Conversion]],"m")</f>
        <v>0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Kickstarter[[#This Row],[pledged]]/Kickstarter[[#This Row],[goal]]</f>
        <v>1.5333333333333334</v>
      </c>
      <c r="P78" s="13">
        <f>IF(Kickstarter[[#This Row],[backers_count]], Kickstarter[[#This Row],[pledged]]/Kickstarter[[#This Row],[backers_count]], 0)</f>
        <v>30.666666666666668</v>
      </c>
      <c r="Q78" t="str">
        <f>LEFT(Kickstarter[[#This Row],[Category and Sub-Category]], SEARCH("/", Kickstarter[[#This Row],[Category and Sub-Category]])-1)</f>
        <v>film &amp; video</v>
      </c>
      <c r="R78" t="str">
        <f>RIGHT(Kickstarter[[#This Row],[Category and Sub-Category]], LEN(Kickstarter[[#This Row],[Category and Sub-Category]])-SEARCH("/",Kickstarter[[#This Row],[Category and Sub-Category]]))</f>
        <v>shorts</v>
      </c>
      <c r="S78" s="10">
        <f>(Kickstarter[[#This Row],[launched_at]]/86400) + 25569 + (-6/24)</f>
        <v>40844.441643518519</v>
      </c>
      <c r="T78" s="10">
        <f>(Kickstarter[[#This Row],[deadline]]/86400) + 25569 + (-6/24)</f>
        <v>40904.483310185184</v>
      </c>
      <c r="U78" s="6">
        <f>YEAR(Kickstarter[[#This Row],[Date Created Conversion]])</f>
        <v>2011</v>
      </c>
      <c r="V78" s="6" t="str">
        <f>TEXT(Kickstarter[[#This Row],[Date Created Conversion]], "mmm")</f>
        <v>Oct</v>
      </c>
      <c r="W78" s="6">
        <f>DATEDIF(Kickstarter[[#This Row],[Date Created Conversion]],Kickstarter[[#This Row],[Date Ended Conversion]],"m")</f>
        <v>1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Kickstarter[[#This Row],[pledged]]/Kickstarter[[#This Row],[goal]]</f>
        <v>3.9249999999999998</v>
      </c>
      <c r="P79" s="13">
        <f>IF(Kickstarter[[#This Row],[backers_count]], Kickstarter[[#This Row],[pledged]]/Kickstarter[[#This Row],[backers_count]], 0)</f>
        <v>60.384615384615387</v>
      </c>
      <c r="Q79" t="str">
        <f>LEFT(Kickstarter[[#This Row],[Category and Sub-Category]], SEARCH("/", Kickstarter[[#This Row],[Category and Sub-Category]])-1)</f>
        <v>film &amp; video</v>
      </c>
      <c r="R79" t="str">
        <f>RIGHT(Kickstarter[[#This Row],[Category and Sub-Category]], LEN(Kickstarter[[#This Row],[Category and Sub-Category]])-SEARCH("/",Kickstarter[[#This Row],[Category and Sub-Category]]))</f>
        <v>shorts</v>
      </c>
      <c r="S79" s="10">
        <f>(Kickstarter[[#This Row],[launched_at]]/86400) + 25569 + (-6/24)</f>
        <v>40996.894872685181</v>
      </c>
      <c r="T79" s="10">
        <f>(Kickstarter[[#This Row],[deadline]]/86400) + 25569 + (-6/24)</f>
        <v>41049.874305555553</v>
      </c>
      <c r="U79" s="6">
        <f>YEAR(Kickstarter[[#This Row],[Date Created Conversion]])</f>
        <v>2012</v>
      </c>
      <c r="V79" s="6" t="str">
        <f>TEXT(Kickstarter[[#This Row],[Date Created Conversion]], "mmm")</f>
        <v>Mar</v>
      </c>
      <c r="W79" s="6">
        <f>DATEDIF(Kickstarter[[#This Row],[Date Created Conversion]],Kickstarter[[#This Row],[Date Ended Conversion]],"m")</f>
        <v>1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Kickstarter[[#This Row],[pledged]]/Kickstarter[[#This Row],[goal]]</f>
        <v>27.02</v>
      </c>
      <c r="P80" s="13">
        <f>IF(Kickstarter[[#This Row],[backers_count]], Kickstarter[[#This Row],[pledged]]/Kickstarter[[#This Row],[backers_count]], 0)</f>
        <v>38.6</v>
      </c>
      <c r="Q80" t="str">
        <f>LEFT(Kickstarter[[#This Row],[Category and Sub-Category]], SEARCH("/", Kickstarter[[#This Row],[Category and Sub-Category]])-1)</f>
        <v>film &amp; video</v>
      </c>
      <c r="R80" t="str">
        <f>RIGHT(Kickstarter[[#This Row],[Category and Sub-Category]], LEN(Kickstarter[[#This Row],[Category and Sub-Category]])-SEARCH("/",Kickstarter[[#This Row],[Category and Sub-Category]]))</f>
        <v>shorts</v>
      </c>
      <c r="S80" s="10">
        <f>(Kickstarter[[#This Row],[launched_at]]/86400) + 25569 + (-6/24)</f>
        <v>42604.480567129634</v>
      </c>
      <c r="T80" s="10">
        <f>(Kickstarter[[#This Row],[deadline]]/86400) + 25569 + (-6/24)</f>
        <v>42614.480567129634</v>
      </c>
      <c r="U80" s="6">
        <f>YEAR(Kickstarter[[#This Row],[Date Created Conversion]])</f>
        <v>2016</v>
      </c>
      <c r="V80" s="6" t="str">
        <f>TEXT(Kickstarter[[#This Row],[Date Created Conversion]], "mmm")</f>
        <v>Aug</v>
      </c>
      <c r="W80" s="6">
        <f>DATEDIF(Kickstarter[[#This Row],[Date Created Conversion]],Kickstarter[[#This Row],[Date Ended Conversion]],"m")</f>
        <v>0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Kickstarter[[#This Row],[pledged]]/Kickstarter[[#This Row],[goal]]</f>
        <v>1.27</v>
      </c>
      <c r="P81" s="13">
        <f>IF(Kickstarter[[#This Row],[backers_count]], Kickstarter[[#This Row],[pledged]]/Kickstarter[[#This Row],[backers_count]], 0)</f>
        <v>40.268292682926827</v>
      </c>
      <c r="Q81" t="str">
        <f>LEFT(Kickstarter[[#This Row],[Category and Sub-Category]], SEARCH("/", Kickstarter[[#This Row],[Category and Sub-Category]])-1)</f>
        <v>film &amp; video</v>
      </c>
      <c r="R81" t="str">
        <f>RIGHT(Kickstarter[[#This Row],[Category and Sub-Category]], LEN(Kickstarter[[#This Row],[Category and Sub-Category]])-SEARCH("/",Kickstarter[[#This Row],[Category and Sub-Category]]))</f>
        <v>shorts</v>
      </c>
      <c r="S81" s="10">
        <f>(Kickstarter[[#This Row],[launched_at]]/86400) + 25569 + (-6/24)</f>
        <v>41724.526539351849</v>
      </c>
      <c r="T81" s="10">
        <f>(Kickstarter[[#This Row],[deadline]]/86400) + 25569 + (-6/24)</f>
        <v>41754.526539351849</v>
      </c>
      <c r="U81" s="6">
        <f>YEAR(Kickstarter[[#This Row],[Date Created Conversion]])</f>
        <v>2014</v>
      </c>
      <c r="V81" s="6" t="str">
        <f>TEXT(Kickstarter[[#This Row],[Date Created Conversion]], "mmm")</f>
        <v>Mar</v>
      </c>
      <c r="W81" s="6">
        <f>DATEDIF(Kickstarter[[#This Row],[Date Created Conversion]],Kickstarter[[#This Row],[Date Ended Conversion]],"m")</f>
        <v>0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Kickstarter[[#This Row],[pledged]]/Kickstarter[[#This Row],[goal]]</f>
        <v>1.0725</v>
      </c>
      <c r="P82" s="13">
        <f>IF(Kickstarter[[#This Row],[backers_count]], Kickstarter[[#This Row],[pledged]]/Kickstarter[[#This Row],[backers_count]], 0)</f>
        <v>273.82978723404256</v>
      </c>
      <c r="Q82" t="str">
        <f>LEFT(Kickstarter[[#This Row],[Category and Sub-Category]], SEARCH("/", Kickstarter[[#This Row],[Category and Sub-Category]])-1)</f>
        <v>film &amp; video</v>
      </c>
      <c r="R82" t="str">
        <f>RIGHT(Kickstarter[[#This Row],[Category and Sub-Category]], LEN(Kickstarter[[#This Row],[Category and Sub-Category]])-SEARCH("/",Kickstarter[[#This Row],[Category and Sub-Category]]))</f>
        <v>shorts</v>
      </c>
      <c r="S82" s="10">
        <f>(Kickstarter[[#This Row],[launched_at]]/86400) + 25569 + (-6/24)</f>
        <v>41582.833981481483</v>
      </c>
      <c r="T82" s="10">
        <f>(Kickstarter[[#This Row],[deadline]]/86400) + 25569 + (-6/24)</f>
        <v>41617.833981481483</v>
      </c>
      <c r="U82" s="6">
        <f>YEAR(Kickstarter[[#This Row],[Date Created Conversion]])</f>
        <v>2013</v>
      </c>
      <c r="V82" s="6" t="str">
        <f>TEXT(Kickstarter[[#This Row],[Date Created Conversion]], "mmm")</f>
        <v>Nov</v>
      </c>
      <c r="W82" s="6">
        <f>DATEDIF(Kickstarter[[#This Row],[Date Created Conversion]],Kickstarter[[#This Row],[Date Ended Conversion]],"m")</f>
        <v>1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Kickstarter[[#This Row],[pledged]]/Kickstarter[[#This Row],[goal]]</f>
        <v>1.98</v>
      </c>
      <c r="P83" s="13">
        <f>IF(Kickstarter[[#This Row],[backers_count]], Kickstarter[[#This Row],[pledged]]/Kickstarter[[#This Row],[backers_count]], 0)</f>
        <v>53.035714285714285</v>
      </c>
      <c r="Q83" t="str">
        <f>LEFT(Kickstarter[[#This Row],[Category and Sub-Category]], SEARCH("/", Kickstarter[[#This Row],[Category and Sub-Category]])-1)</f>
        <v>film &amp; video</v>
      </c>
      <c r="R83" t="str">
        <f>RIGHT(Kickstarter[[#This Row],[Category and Sub-Category]], LEN(Kickstarter[[#This Row],[Category and Sub-Category]])-SEARCH("/",Kickstarter[[#This Row],[Category and Sub-Category]]))</f>
        <v>shorts</v>
      </c>
      <c r="S83" s="10">
        <f>(Kickstarter[[#This Row],[launched_at]]/86400) + 25569 + (-6/24)</f>
        <v>41099.908877314811</v>
      </c>
      <c r="T83" s="10">
        <f>(Kickstarter[[#This Row],[deadline]]/86400) + 25569 + (-6/24)</f>
        <v>41103.876388888893</v>
      </c>
      <c r="U83" s="6">
        <f>YEAR(Kickstarter[[#This Row],[Date Created Conversion]])</f>
        <v>2012</v>
      </c>
      <c r="V83" s="6" t="str">
        <f>TEXT(Kickstarter[[#This Row],[Date Created Conversion]], "mmm")</f>
        <v>Jul</v>
      </c>
      <c r="W83" s="6">
        <f>DATEDIF(Kickstarter[[#This Row],[Date Created Conversion]],Kickstarter[[#This Row],[Date Ended Conversion]],"m")</f>
        <v>0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Kickstarter[[#This Row],[pledged]]/Kickstarter[[#This Row],[goal]]</f>
        <v>1.0001249999999999</v>
      </c>
      <c r="P84" s="13">
        <f>IF(Kickstarter[[#This Row],[backers_count]], Kickstarter[[#This Row],[pledged]]/Kickstarter[[#This Row],[backers_count]], 0)</f>
        <v>40.005000000000003</v>
      </c>
      <c r="Q84" t="str">
        <f>LEFT(Kickstarter[[#This Row],[Category and Sub-Category]], SEARCH("/", Kickstarter[[#This Row],[Category and Sub-Category]])-1)</f>
        <v>film &amp; video</v>
      </c>
      <c r="R84" t="str">
        <f>RIGHT(Kickstarter[[#This Row],[Category and Sub-Category]], LEN(Kickstarter[[#This Row],[Category and Sub-Category]])-SEARCH("/",Kickstarter[[#This Row],[Category and Sub-Category]]))</f>
        <v>shorts</v>
      </c>
      <c r="S84" s="10">
        <f>(Kickstarter[[#This Row],[launched_at]]/86400) + 25569 + (-6/24)</f>
        <v>40795.570150462961</v>
      </c>
      <c r="T84" s="10">
        <f>(Kickstarter[[#This Row],[deadline]]/86400) + 25569 + (-6/24)</f>
        <v>40825.570150462961</v>
      </c>
      <c r="U84" s="6">
        <f>YEAR(Kickstarter[[#This Row],[Date Created Conversion]])</f>
        <v>2011</v>
      </c>
      <c r="V84" s="6" t="str">
        <f>TEXT(Kickstarter[[#This Row],[Date Created Conversion]], "mmm")</f>
        <v>Sep</v>
      </c>
      <c r="W84" s="6">
        <f>DATEDIF(Kickstarter[[#This Row],[Date Created Conversion]],Kickstarter[[#This Row],[Date Ended Conversion]],"m")</f>
        <v>1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Kickstarter[[#This Row],[pledged]]/Kickstarter[[#This Row],[goal]]</f>
        <v>1.0249999999999999</v>
      </c>
      <c r="P85" s="13">
        <f>IF(Kickstarter[[#This Row],[backers_count]], Kickstarter[[#This Row],[pledged]]/Kickstarter[[#This Row],[backers_count]], 0)</f>
        <v>15.76923076923077</v>
      </c>
      <c r="Q85" t="str">
        <f>LEFT(Kickstarter[[#This Row],[Category and Sub-Category]], SEARCH("/", Kickstarter[[#This Row],[Category and Sub-Category]])-1)</f>
        <v>film &amp; video</v>
      </c>
      <c r="R85" t="str">
        <f>RIGHT(Kickstarter[[#This Row],[Category and Sub-Category]], LEN(Kickstarter[[#This Row],[Category and Sub-Category]])-SEARCH("/",Kickstarter[[#This Row],[Category and Sub-Category]]))</f>
        <v>shorts</v>
      </c>
      <c r="S85" s="10">
        <f>(Kickstarter[[#This Row],[launched_at]]/86400) + 25569 + (-6/24)</f>
        <v>42042.365613425922</v>
      </c>
      <c r="T85" s="10">
        <f>(Kickstarter[[#This Row],[deadline]]/86400) + 25569 + (-6/24)</f>
        <v>42057.229166666672</v>
      </c>
      <c r="U85" s="6">
        <f>YEAR(Kickstarter[[#This Row],[Date Created Conversion]])</f>
        <v>2015</v>
      </c>
      <c r="V85" s="6" t="str">
        <f>TEXT(Kickstarter[[#This Row],[Date Created Conversion]], "mmm")</f>
        <v>Feb</v>
      </c>
      <c r="W85" s="6">
        <f>DATEDIF(Kickstarter[[#This Row],[Date Created Conversion]],Kickstarter[[#This Row],[Date Ended Conversion]],"m")</f>
        <v>0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Kickstarter[[#This Row],[pledged]]/Kickstarter[[#This Row],[goal]]</f>
        <v>1</v>
      </c>
      <c r="P86" s="13">
        <f>IF(Kickstarter[[#This Row],[backers_count]], Kickstarter[[#This Row],[pledged]]/Kickstarter[[#This Row],[backers_count]], 0)</f>
        <v>71.428571428571431</v>
      </c>
      <c r="Q86" t="str">
        <f>LEFT(Kickstarter[[#This Row],[Category and Sub-Category]], SEARCH("/", Kickstarter[[#This Row],[Category and Sub-Category]])-1)</f>
        <v>film &amp; video</v>
      </c>
      <c r="R86" t="str">
        <f>RIGHT(Kickstarter[[#This Row],[Category and Sub-Category]], LEN(Kickstarter[[#This Row],[Category and Sub-Category]])-SEARCH("/",Kickstarter[[#This Row],[Category and Sub-Category]]))</f>
        <v>shorts</v>
      </c>
      <c r="S86" s="10">
        <f>(Kickstarter[[#This Row],[launched_at]]/86400) + 25569 + (-6/24)</f>
        <v>40648.507939814815</v>
      </c>
      <c r="T86" s="10">
        <f>(Kickstarter[[#This Row],[deadline]]/86400) + 25569 + (-6/24)</f>
        <v>40678.507939814815</v>
      </c>
      <c r="U86" s="6">
        <f>YEAR(Kickstarter[[#This Row],[Date Created Conversion]])</f>
        <v>2011</v>
      </c>
      <c r="V86" s="6" t="str">
        <f>TEXT(Kickstarter[[#This Row],[Date Created Conversion]], "mmm")</f>
        <v>Apr</v>
      </c>
      <c r="W86" s="6">
        <f>DATEDIF(Kickstarter[[#This Row],[Date Created Conversion]],Kickstarter[[#This Row],[Date Ended Conversion]],"m")</f>
        <v>1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Kickstarter[[#This Row],[pledged]]/Kickstarter[[#This Row],[goal]]</f>
        <v>1.2549999999999999</v>
      </c>
      <c r="P87" s="13">
        <f>IF(Kickstarter[[#This Row],[backers_count]], Kickstarter[[#This Row],[pledged]]/Kickstarter[[#This Row],[backers_count]], 0)</f>
        <v>71.714285714285708</v>
      </c>
      <c r="Q87" t="str">
        <f>LEFT(Kickstarter[[#This Row],[Category and Sub-Category]], SEARCH("/", Kickstarter[[#This Row],[Category and Sub-Category]])-1)</f>
        <v>film &amp; video</v>
      </c>
      <c r="R87" t="str">
        <f>RIGHT(Kickstarter[[#This Row],[Category and Sub-Category]], LEN(Kickstarter[[#This Row],[Category and Sub-Category]])-SEARCH("/",Kickstarter[[#This Row],[Category and Sub-Category]]))</f>
        <v>shorts</v>
      </c>
      <c r="S87" s="10">
        <f>(Kickstarter[[#This Row],[launched_at]]/86400) + 25569 + (-6/24)</f>
        <v>40778.875428240739</v>
      </c>
      <c r="T87" s="10">
        <f>(Kickstarter[[#This Row],[deadline]]/86400) + 25569 + (-6/24)</f>
        <v>40808.875428240739</v>
      </c>
      <c r="U87" s="6">
        <f>YEAR(Kickstarter[[#This Row],[Date Created Conversion]])</f>
        <v>2011</v>
      </c>
      <c r="V87" s="6" t="str">
        <f>TEXT(Kickstarter[[#This Row],[Date Created Conversion]], "mmm")</f>
        <v>Aug</v>
      </c>
      <c r="W87" s="6">
        <f>DATEDIF(Kickstarter[[#This Row],[Date Created Conversion]],Kickstarter[[#This Row],[Date Ended Conversion]],"m")</f>
        <v>0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Kickstarter[[#This Row],[pledged]]/Kickstarter[[#This Row],[goal]]</f>
        <v>1.0646666666666667</v>
      </c>
      <c r="P88" s="13">
        <f>IF(Kickstarter[[#This Row],[backers_count]], Kickstarter[[#This Row],[pledged]]/Kickstarter[[#This Row],[backers_count]], 0)</f>
        <v>375.76470588235293</v>
      </c>
      <c r="Q88" t="str">
        <f>LEFT(Kickstarter[[#This Row],[Category and Sub-Category]], SEARCH("/", Kickstarter[[#This Row],[Category and Sub-Category]])-1)</f>
        <v>film &amp; video</v>
      </c>
      <c r="R88" t="str">
        <f>RIGHT(Kickstarter[[#This Row],[Category and Sub-Category]], LEN(Kickstarter[[#This Row],[Category and Sub-Category]])-SEARCH("/",Kickstarter[[#This Row],[Category and Sub-Category]]))</f>
        <v>shorts</v>
      </c>
      <c r="S88" s="10">
        <f>(Kickstarter[[#This Row],[launched_at]]/86400) + 25569 + (-6/24)</f>
        <v>42291.306076388893</v>
      </c>
      <c r="T88" s="10">
        <f>(Kickstarter[[#This Row],[deadline]]/86400) + 25569 + (-6/24)</f>
        <v>42365.34774305555</v>
      </c>
      <c r="U88" s="6">
        <f>YEAR(Kickstarter[[#This Row],[Date Created Conversion]])</f>
        <v>2015</v>
      </c>
      <c r="V88" s="6" t="str">
        <f>TEXT(Kickstarter[[#This Row],[Date Created Conversion]], "mmm")</f>
        <v>Oct</v>
      </c>
      <c r="W88" s="6">
        <f>DATEDIF(Kickstarter[[#This Row],[Date Created Conversion]],Kickstarter[[#This Row],[Date Ended Conversion]],"m")</f>
        <v>2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Kickstarter[[#This Row],[pledged]]/Kickstarter[[#This Row],[goal]]</f>
        <v>1.046</v>
      </c>
      <c r="P89" s="13">
        <f>IF(Kickstarter[[#This Row],[backers_count]], Kickstarter[[#This Row],[pledged]]/Kickstarter[[#This Row],[backers_count]], 0)</f>
        <v>104.6</v>
      </c>
      <c r="Q89" t="str">
        <f>LEFT(Kickstarter[[#This Row],[Category and Sub-Category]], SEARCH("/", Kickstarter[[#This Row],[Category and Sub-Category]])-1)</f>
        <v>film &amp; video</v>
      </c>
      <c r="R89" t="str">
        <f>RIGHT(Kickstarter[[#This Row],[Category and Sub-Category]], LEN(Kickstarter[[#This Row],[Category and Sub-Category]])-SEARCH("/",Kickstarter[[#This Row],[Category and Sub-Category]]))</f>
        <v>shorts</v>
      </c>
      <c r="S89" s="10">
        <f>(Kickstarter[[#This Row],[launched_at]]/86400) + 25569 + (-6/24)</f>
        <v>40322.289386574077</v>
      </c>
      <c r="T89" s="10">
        <f>(Kickstarter[[#This Row],[deadline]]/86400) + 25569 + (-6/24)</f>
        <v>40331.820138888885</v>
      </c>
      <c r="U89" s="6">
        <f>YEAR(Kickstarter[[#This Row],[Date Created Conversion]])</f>
        <v>2010</v>
      </c>
      <c r="V89" s="6" t="str">
        <f>TEXT(Kickstarter[[#This Row],[Date Created Conversion]], "mmm")</f>
        <v>May</v>
      </c>
      <c r="W89" s="6">
        <f>DATEDIF(Kickstarter[[#This Row],[Date Created Conversion]],Kickstarter[[#This Row],[Date Ended Conversion]],"m")</f>
        <v>0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Kickstarter[[#This Row],[pledged]]/Kickstarter[[#This Row],[goal]]</f>
        <v>1.0285714285714285</v>
      </c>
      <c r="P90" s="13">
        <f>IF(Kickstarter[[#This Row],[backers_count]], Kickstarter[[#This Row],[pledged]]/Kickstarter[[#This Row],[backers_count]], 0)</f>
        <v>60</v>
      </c>
      <c r="Q90" t="str">
        <f>LEFT(Kickstarter[[#This Row],[Category and Sub-Category]], SEARCH("/", Kickstarter[[#This Row],[Category and Sub-Category]])-1)</f>
        <v>film &amp; video</v>
      </c>
      <c r="R90" t="str">
        <f>RIGHT(Kickstarter[[#This Row],[Category and Sub-Category]], LEN(Kickstarter[[#This Row],[Category and Sub-Category]])-SEARCH("/",Kickstarter[[#This Row],[Category and Sub-Category]]))</f>
        <v>shorts</v>
      </c>
      <c r="S90" s="10">
        <f>(Kickstarter[[#This Row],[launched_at]]/86400) + 25569 + (-6/24)</f>
        <v>41786.40892361111</v>
      </c>
      <c r="T90" s="10">
        <f>(Kickstarter[[#This Row],[deadline]]/86400) + 25569 + (-6/24)</f>
        <v>41812.40892361111</v>
      </c>
      <c r="U90" s="6">
        <f>YEAR(Kickstarter[[#This Row],[Date Created Conversion]])</f>
        <v>2014</v>
      </c>
      <c r="V90" s="6" t="str">
        <f>TEXT(Kickstarter[[#This Row],[Date Created Conversion]], "mmm")</f>
        <v>May</v>
      </c>
      <c r="W90" s="6">
        <f>DATEDIF(Kickstarter[[#This Row],[Date Created Conversion]],Kickstarter[[#This Row],[Date Ended Conversion]],"m")</f>
        <v>0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Kickstarter[[#This Row],[pledged]]/Kickstarter[[#This Row],[goal]]</f>
        <v>1.1506666666666667</v>
      </c>
      <c r="P91" s="13">
        <f>IF(Kickstarter[[#This Row],[backers_count]], Kickstarter[[#This Row],[pledged]]/Kickstarter[[#This Row],[backers_count]], 0)</f>
        <v>123.28571428571429</v>
      </c>
      <c r="Q91" t="str">
        <f>LEFT(Kickstarter[[#This Row],[Category and Sub-Category]], SEARCH("/", Kickstarter[[#This Row],[Category and Sub-Category]])-1)</f>
        <v>film &amp; video</v>
      </c>
      <c r="R91" t="str">
        <f>RIGHT(Kickstarter[[#This Row],[Category and Sub-Category]], LEN(Kickstarter[[#This Row],[Category and Sub-Category]])-SEARCH("/",Kickstarter[[#This Row],[Category and Sub-Category]]))</f>
        <v>shorts</v>
      </c>
      <c r="S91" s="10">
        <f>(Kickstarter[[#This Row],[launched_at]]/86400) + 25569 + (-6/24)</f>
        <v>41402.502222222218</v>
      </c>
      <c r="T91" s="10">
        <f>(Kickstarter[[#This Row],[deadline]]/86400) + 25569 + (-6/24)</f>
        <v>41427.502222222218</v>
      </c>
      <c r="U91" s="6">
        <f>YEAR(Kickstarter[[#This Row],[Date Created Conversion]])</f>
        <v>2013</v>
      </c>
      <c r="V91" s="6" t="str">
        <f>TEXT(Kickstarter[[#This Row],[Date Created Conversion]], "mmm")</f>
        <v>May</v>
      </c>
      <c r="W91" s="6">
        <f>DATEDIF(Kickstarter[[#This Row],[Date Created Conversion]],Kickstarter[[#This Row],[Date Ended Conversion]],"m")</f>
        <v>0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Kickstarter[[#This Row],[pledged]]/Kickstarter[[#This Row],[goal]]</f>
        <v>1.004</v>
      </c>
      <c r="P92" s="13">
        <f>IF(Kickstarter[[#This Row],[backers_count]], Kickstarter[[#This Row],[pledged]]/Kickstarter[[#This Row],[backers_count]], 0)</f>
        <v>31.375</v>
      </c>
      <c r="Q92" t="str">
        <f>LEFT(Kickstarter[[#This Row],[Category and Sub-Category]], SEARCH("/", Kickstarter[[#This Row],[Category and Sub-Category]])-1)</f>
        <v>film &amp; video</v>
      </c>
      <c r="R92" t="str">
        <f>RIGHT(Kickstarter[[#This Row],[Category and Sub-Category]], LEN(Kickstarter[[#This Row],[Category and Sub-Category]])-SEARCH("/",Kickstarter[[#This Row],[Category and Sub-Category]]))</f>
        <v>shorts</v>
      </c>
      <c r="S92" s="10">
        <f>(Kickstarter[[#This Row],[launched_at]]/86400) + 25569 + (-6/24)</f>
        <v>40706.047442129631</v>
      </c>
      <c r="T92" s="10">
        <f>(Kickstarter[[#This Row],[deadline]]/86400) + 25569 + (-6/24)</f>
        <v>40736.047442129631</v>
      </c>
      <c r="U92" s="6">
        <f>YEAR(Kickstarter[[#This Row],[Date Created Conversion]])</f>
        <v>2011</v>
      </c>
      <c r="V92" s="6" t="str">
        <f>TEXT(Kickstarter[[#This Row],[Date Created Conversion]], "mmm")</f>
        <v>Jun</v>
      </c>
      <c r="W92" s="6">
        <f>DATEDIF(Kickstarter[[#This Row],[Date Created Conversion]],Kickstarter[[#This Row],[Date Ended Conversion]],"m")</f>
        <v>1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Kickstarter[[#This Row],[pledged]]/Kickstarter[[#This Row],[goal]]</f>
        <v>1.2</v>
      </c>
      <c r="P93" s="13">
        <f>IF(Kickstarter[[#This Row],[backers_count]], Kickstarter[[#This Row],[pledged]]/Kickstarter[[#This Row],[backers_count]], 0)</f>
        <v>78.260869565217391</v>
      </c>
      <c r="Q93" t="str">
        <f>LEFT(Kickstarter[[#This Row],[Category and Sub-Category]], SEARCH("/", Kickstarter[[#This Row],[Category and Sub-Category]])-1)</f>
        <v>film &amp; video</v>
      </c>
      <c r="R93" t="str">
        <f>RIGHT(Kickstarter[[#This Row],[Category and Sub-Category]], LEN(Kickstarter[[#This Row],[Category and Sub-Category]])-SEARCH("/",Kickstarter[[#This Row],[Category and Sub-Category]]))</f>
        <v>shorts</v>
      </c>
      <c r="S93" s="10">
        <f>(Kickstarter[[#This Row],[launched_at]]/86400) + 25569 + (-6/24)</f>
        <v>40619.152361111112</v>
      </c>
      <c r="T93" s="10">
        <f>(Kickstarter[[#This Row],[deadline]]/86400) + 25569 + (-6/24)</f>
        <v>40680.152361111112</v>
      </c>
      <c r="U93" s="6">
        <f>YEAR(Kickstarter[[#This Row],[Date Created Conversion]])</f>
        <v>2011</v>
      </c>
      <c r="V93" s="6" t="str">
        <f>TEXT(Kickstarter[[#This Row],[Date Created Conversion]], "mmm")</f>
        <v>Mar</v>
      </c>
      <c r="W93" s="6">
        <f>DATEDIF(Kickstarter[[#This Row],[Date Created Conversion]],Kickstarter[[#This Row],[Date Ended Conversion]],"m")</f>
        <v>2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Kickstarter[[#This Row],[pledged]]/Kickstarter[[#This Row],[goal]]</f>
        <v>1.052</v>
      </c>
      <c r="P94" s="13">
        <f>IF(Kickstarter[[#This Row],[backers_count]], Kickstarter[[#This Row],[pledged]]/Kickstarter[[#This Row],[backers_count]], 0)</f>
        <v>122.32558139534883</v>
      </c>
      <c r="Q94" t="str">
        <f>LEFT(Kickstarter[[#This Row],[Category and Sub-Category]], SEARCH("/", Kickstarter[[#This Row],[Category and Sub-Category]])-1)</f>
        <v>film &amp; video</v>
      </c>
      <c r="R94" t="str">
        <f>RIGHT(Kickstarter[[#This Row],[Category and Sub-Category]], LEN(Kickstarter[[#This Row],[Category and Sub-Category]])-SEARCH("/",Kickstarter[[#This Row],[Category and Sub-Category]]))</f>
        <v>shorts</v>
      </c>
      <c r="S94" s="10">
        <f>(Kickstarter[[#This Row],[launched_at]]/86400) + 25569 + (-6/24)</f>
        <v>42720.948877314819</v>
      </c>
      <c r="T94" s="10">
        <f>(Kickstarter[[#This Row],[deadline]]/86400) + 25569 + (-6/24)</f>
        <v>42767.083333333328</v>
      </c>
      <c r="U94" s="6">
        <f>YEAR(Kickstarter[[#This Row],[Date Created Conversion]])</f>
        <v>2016</v>
      </c>
      <c r="V94" s="6" t="str">
        <f>TEXT(Kickstarter[[#This Row],[Date Created Conversion]], "mmm")</f>
        <v>Dec</v>
      </c>
      <c r="W94" s="6">
        <f>DATEDIF(Kickstarter[[#This Row],[Date Created Conversion]],Kickstarter[[#This Row],[Date Ended Conversion]],"m")</f>
        <v>1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Kickstarter[[#This Row],[pledged]]/Kickstarter[[#This Row],[goal]]</f>
        <v>1.1060000000000001</v>
      </c>
      <c r="P95" s="13">
        <f>IF(Kickstarter[[#This Row],[backers_count]], Kickstarter[[#This Row],[pledged]]/Kickstarter[[#This Row],[backers_count]], 0)</f>
        <v>73.733333333333334</v>
      </c>
      <c r="Q95" t="str">
        <f>LEFT(Kickstarter[[#This Row],[Category and Sub-Category]], SEARCH("/", Kickstarter[[#This Row],[Category and Sub-Category]])-1)</f>
        <v>film &amp; video</v>
      </c>
      <c r="R95" t="str">
        <f>RIGHT(Kickstarter[[#This Row],[Category and Sub-Category]], LEN(Kickstarter[[#This Row],[Category and Sub-Category]])-SEARCH("/",Kickstarter[[#This Row],[Category and Sub-Category]]))</f>
        <v>shorts</v>
      </c>
      <c r="S95" s="10">
        <f>(Kickstarter[[#This Row],[launched_at]]/86400) + 25569 + (-6/24)</f>
        <v>41065.608067129629</v>
      </c>
      <c r="T95" s="10">
        <f>(Kickstarter[[#This Row],[deadline]]/86400) + 25569 + (-6/24)</f>
        <v>41093.625</v>
      </c>
      <c r="U95" s="6">
        <f>YEAR(Kickstarter[[#This Row],[Date Created Conversion]])</f>
        <v>2012</v>
      </c>
      <c r="V95" s="6" t="str">
        <f>TEXT(Kickstarter[[#This Row],[Date Created Conversion]], "mmm")</f>
        <v>Jun</v>
      </c>
      <c r="W95" s="6">
        <f>DATEDIF(Kickstarter[[#This Row],[Date Created Conversion]],Kickstarter[[#This Row],[Date Ended Conversion]],"m")</f>
        <v>0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Kickstarter[[#This Row],[pledged]]/Kickstarter[[#This Row],[goal]]</f>
        <v>1.04</v>
      </c>
      <c r="P96" s="13">
        <f>IF(Kickstarter[[#This Row],[backers_count]], Kickstarter[[#This Row],[pledged]]/Kickstarter[[#This Row],[backers_count]], 0)</f>
        <v>21.666666666666668</v>
      </c>
      <c r="Q96" t="str">
        <f>LEFT(Kickstarter[[#This Row],[Category and Sub-Category]], SEARCH("/", Kickstarter[[#This Row],[Category and Sub-Category]])-1)</f>
        <v>film &amp; video</v>
      </c>
      <c r="R96" t="str">
        <f>RIGHT(Kickstarter[[#This Row],[Category and Sub-Category]], LEN(Kickstarter[[#This Row],[Category and Sub-Category]])-SEARCH("/",Kickstarter[[#This Row],[Category and Sub-Category]]))</f>
        <v>shorts</v>
      </c>
      <c r="S96" s="10">
        <f>(Kickstarter[[#This Row],[launched_at]]/86400) + 25569 + (-6/24)</f>
        <v>41716.467847222222</v>
      </c>
      <c r="T96" s="10">
        <f>(Kickstarter[[#This Row],[deadline]]/86400) + 25569 + (-6/24)</f>
        <v>41736.467847222222</v>
      </c>
      <c r="U96" s="6">
        <f>YEAR(Kickstarter[[#This Row],[Date Created Conversion]])</f>
        <v>2014</v>
      </c>
      <c r="V96" s="6" t="str">
        <f>TEXT(Kickstarter[[#This Row],[Date Created Conversion]], "mmm")</f>
        <v>Mar</v>
      </c>
      <c r="W96" s="6">
        <f>DATEDIF(Kickstarter[[#This Row],[Date Created Conversion]],Kickstarter[[#This Row],[Date Ended Conversion]],"m")</f>
        <v>0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Kickstarter[[#This Row],[pledged]]/Kickstarter[[#This Row],[goal]]</f>
        <v>1.3142857142857143</v>
      </c>
      <c r="P97" s="13">
        <f>IF(Kickstarter[[#This Row],[backers_count]], Kickstarter[[#This Row],[pledged]]/Kickstarter[[#This Row],[backers_count]], 0)</f>
        <v>21.904761904761905</v>
      </c>
      <c r="Q97" t="str">
        <f>LEFT(Kickstarter[[#This Row],[Category and Sub-Category]], SEARCH("/", Kickstarter[[#This Row],[Category and Sub-Category]])-1)</f>
        <v>film &amp; video</v>
      </c>
      <c r="R97" t="str">
        <f>RIGHT(Kickstarter[[#This Row],[Category and Sub-Category]], LEN(Kickstarter[[#This Row],[Category and Sub-Category]])-SEARCH("/",Kickstarter[[#This Row],[Category and Sub-Category]]))</f>
        <v>shorts</v>
      </c>
      <c r="S97" s="10">
        <f>(Kickstarter[[#This Row],[launched_at]]/86400) + 25569 + (-6/24)</f>
        <v>40934.755104166667</v>
      </c>
      <c r="T97" s="10">
        <f>(Kickstarter[[#This Row],[deadline]]/86400) + 25569 + (-6/24)</f>
        <v>40964.755104166667</v>
      </c>
      <c r="U97" s="6">
        <f>YEAR(Kickstarter[[#This Row],[Date Created Conversion]])</f>
        <v>2012</v>
      </c>
      <c r="V97" s="6" t="str">
        <f>TEXT(Kickstarter[[#This Row],[Date Created Conversion]], "mmm")</f>
        <v>Jan</v>
      </c>
      <c r="W97" s="6">
        <f>DATEDIF(Kickstarter[[#This Row],[Date Created Conversion]],Kickstarter[[#This Row],[Date Ended Conversion]],"m")</f>
        <v>0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Kickstarter[[#This Row],[pledged]]/Kickstarter[[#This Row],[goal]]</f>
        <v>1.1466666666666667</v>
      </c>
      <c r="P98" s="13">
        <f>IF(Kickstarter[[#This Row],[backers_count]], Kickstarter[[#This Row],[pledged]]/Kickstarter[[#This Row],[backers_count]], 0)</f>
        <v>50.588235294117645</v>
      </c>
      <c r="Q98" t="str">
        <f>LEFT(Kickstarter[[#This Row],[Category and Sub-Category]], SEARCH("/", Kickstarter[[#This Row],[Category and Sub-Category]])-1)</f>
        <v>film &amp; video</v>
      </c>
      <c r="R98" t="str">
        <f>RIGHT(Kickstarter[[#This Row],[Category and Sub-Category]], LEN(Kickstarter[[#This Row],[Category and Sub-Category]])-SEARCH("/",Kickstarter[[#This Row],[Category and Sub-Category]]))</f>
        <v>shorts</v>
      </c>
      <c r="S98" s="10">
        <f>(Kickstarter[[#This Row],[launched_at]]/86400) + 25569 + (-6/24)</f>
        <v>40324.412511574075</v>
      </c>
      <c r="T98" s="10">
        <f>(Kickstarter[[#This Row],[deadline]]/86400) + 25569 + (-6/24)</f>
        <v>40390.875</v>
      </c>
      <c r="U98" s="6">
        <f>YEAR(Kickstarter[[#This Row],[Date Created Conversion]])</f>
        <v>2010</v>
      </c>
      <c r="V98" s="6" t="str">
        <f>TEXT(Kickstarter[[#This Row],[Date Created Conversion]], "mmm")</f>
        <v>May</v>
      </c>
      <c r="W98" s="6">
        <f>DATEDIF(Kickstarter[[#This Row],[Date Created Conversion]],Kickstarter[[#This Row],[Date Ended Conversion]],"m")</f>
        <v>2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Kickstarter[[#This Row],[pledged]]/Kickstarter[[#This Row],[goal]]</f>
        <v>1.0625</v>
      </c>
      <c r="P99" s="13">
        <f>IF(Kickstarter[[#This Row],[backers_count]], Kickstarter[[#This Row],[pledged]]/Kickstarter[[#This Row],[backers_count]], 0)</f>
        <v>53.125</v>
      </c>
      <c r="Q99" t="str">
        <f>LEFT(Kickstarter[[#This Row],[Category and Sub-Category]], SEARCH("/", Kickstarter[[#This Row],[Category and Sub-Category]])-1)</f>
        <v>film &amp; video</v>
      </c>
      <c r="R99" t="str">
        <f>RIGHT(Kickstarter[[#This Row],[Category and Sub-Category]], LEN(Kickstarter[[#This Row],[Category and Sub-Category]])-SEARCH("/",Kickstarter[[#This Row],[Category and Sub-Category]]))</f>
        <v>shorts</v>
      </c>
      <c r="S99" s="10">
        <f>(Kickstarter[[#This Row],[launched_at]]/86400) + 25569 + (-6/24)</f>
        <v>40705.885208333333</v>
      </c>
      <c r="T99" s="10">
        <f>(Kickstarter[[#This Row],[deadline]]/86400) + 25569 + (-6/24)</f>
        <v>40735.885208333333</v>
      </c>
      <c r="U99" s="6">
        <f>YEAR(Kickstarter[[#This Row],[Date Created Conversion]])</f>
        <v>2011</v>
      </c>
      <c r="V99" s="6" t="str">
        <f>TEXT(Kickstarter[[#This Row],[Date Created Conversion]], "mmm")</f>
        <v>Jun</v>
      </c>
      <c r="W99" s="6">
        <f>DATEDIF(Kickstarter[[#This Row],[Date Created Conversion]],Kickstarter[[#This Row],[Date Ended Conversion]],"m")</f>
        <v>1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Kickstarter[[#This Row],[pledged]]/Kickstarter[[#This Row],[goal]]</f>
        <v>1.0625</v>
      </c>
      <c r="P100" s="13">
        <f>IF(Kickstarter[[#This Row],[backers_count]], Kickstarter[[#This Row],[pledged]]/Kickstarter[[#This Row],[backers_count]], 0)</f>
        <v>56.666666666666664</v>
      </c>
      <c r="Q100" t="str">
        <f>LEFT(Kickstarter[[#This Row],[Category and Sub-Category]], SEARCH("/", Kickstarter[[#This Row],[Category and Sub-Category]])-1)</f>
        <v>film &amp; video</v>
      </c>
      <c r="R100" t="str">
        <f>RIGHT(Kickstarter[[#This Row],[Category and Sub-Category]], LEN(Kickstarter[[#This Row],[Category and Sub-Category]])-SEARCH("/",Kickstarter[[#This Row],[Category and Sub-Category]]))</f>
        <v>shorts</v>
      </c>
      <c r="S100" s="10">
        <f>(Kickstarter[[#This Row],[launched_at]]/86400) + 25569 + (-6/24)</f>
        <v>41214.544837962967</v>
      </c>
      <c r="T100" s="10">
        <f>(Kickstarter[[#This Row],[deadline]]/86400) + 25569 + (-6/24)</f>
        <v>41250.729166666664</v>
      </c>
      <c r="U100" s="6">
        <f>YEAR(Kickstarter[[#This Row],[Date Created Conversion]])</f>
        <v>2012</v>
      </c>
      <c r="V100" s="6" t="str">
        <f>TEXT(Kickstarter[[#This Row],[Date Created Conversion]], "mmm")</f>
        <v>Nov</v>
      </c>
      <c r="W100" s="6">
        <f>DATEDIF(Kickstarter[[#This Row],[Date Created Conversion]],Kickstarter[[#This Row],[Date Ended Conversion]],"m")</f>
        <v>1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Kickstarter[[#This Row],[pledged]]/Kickstarter[[#This Row],[goal]]</f>
        <v>1.0601933333333333</v>
      </c>
      <c r="P101" s="13">
        <f>IF(Kickstarter[[#This Row],[backers_count]], Kickstarter[[#This Row],[pledged]]/Kickstarter[[#This Row],[backers_count]], 0)</f>
        <v>40.776666666666664</v>
      </c>
      <c r="Q101" t="str">
        <f>LEFT(Kickstarter[[#This Row],[Category and Sub-Category]], SEARCH("/", Kickstarter[[#This Row],[Category and Sub-Category]])-1)</f>
        <v>film &amp; video</v>
      </c>
      <c r="R101" t="str">
        <f>RIGHT(Kickstarter[[#This Row],[Category and Sub-Category]], LEN(Kickstarter[[#This Row],[Category and Sub-Category]])-SEARCH("/",Kickstarter[[#This Row],[Category and Sub-Category]]))</f>
        <v>shorts</v>
      </c>
      <c r="S101" s="10">
        <f>(Kickstarter[[#This Row],[launched_at]]/86400) + 25569 + (-6/24)</f>
        <v>41631.652766203704</v>
      </c>
      <c r="T101" s="10">
        <f>(Kickstarter[[#This Row],[deadline]]/86400) + 25569 + (-6/24)</f>
        <v>41661.652766203704</v>
      </c>
      <c r="U101" s="6">
        <f>YEAR(Kickstarter[[#This Row],[Date Created Conversion]])</f>
        <v>2013</v>
      </c>
      <c r="V101" s="6" t="str">
        <f>TEXT(Kickstarter[[#This Row],[Date Created Conversion]], "mmm")</f>
        <v>Dec</v>
      </c>
      <c r="W101" s="6">
        <f>DATEDIF(Kickstarter[[#This Row],[Date Created Conversion]],Kickstarter[[#This Row],[Date Ended Conversion]],"m")</f>
        <v>0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Kickstarter[[#This Row],[pledged]]/Kickstarter[[#This Row],[goal]]</f>
        <v>1</v>
      </c>
      <c r="P102" s="13">
        <f>IF(Kickstarter[[#This Row],[backers_count]], Kickstarter[[#This Row],[pledged]]/Kickstarter[[#This Row],[backers_count]], 0)</f>
        <v>192.30769230769232</v>
      </c>
      <c r="Q102" t="str">
        <f>LEFT(Kickstarter[[#This Row],[Category and Sub-Category]], SEARCH("/", Kickstarter[[#This Row],[Category and Sub-Category]])-1)</f>
        <v>film &amp; video</v>
      </c>
      <c r="R102" t="str">
        <f>RIGHT(Kickstarter[[#This Row],[Category and Sub-Category]], LEN(Kickstarter[[#This Row],[Category and Sub-Category]])-SEARCH("/",Kickstarter[[#This Row],[Category and Sub-Category]]))</f>
        <v>shorts</v>
      </c>
      <c r="S102" s="10">
        <f>(Kickstarter[[#This Row],[launched_at]]/86400) + 25569 + (-6/24)</f>
        <v>41197.503310185188</v>
      </c>
      <c r="T102" s="10">
        <f>(Kickstarter[[#This Row],[deadline]]/86400) + 25569 + (-6/24)</f>
        <v>41217.544976851852</v>
      </c>
      <c r="U102" s="6">
        <f>YEAR(Kickstarter[[#This Row],[Date Created Conversion]])</f>
        <v>2012</v>
      </c>
      <c r="V102" s="6" t="str">
        <f>TEXT(Kickstarter[[#This Row],[Date Created Conversion]], "mmm")</f>
        <v>Oct</v>
      </c>
      <c r="W102" s="6">
        <f>DATEDIF(Kickstarter[[#This Row],[Date Created Conversion]],Kickstarter[[#This Row],[Date Ended Conversion]],"m")</f>
        <v>0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Kickstarter[[#This Row],[pledged]]/Kickstarter[[#This Row],[goal]]</f>
        <v>1</v>
      </c>
      <c r="P103" s="13">
        <f>IF(Kickstarter[[#This Row],[backers_count]], Kickstarter[[#This Row],[pledged]]/Kickstarter[[#This Row],[backers_count]], 0)</f>
        <v>100</v>
      </c>
      <c r="Q103" t="str">
        <f>LEFT(Kickstarter[[#This Row],[Category and Sub-Category]], SEARCH("/", Kickstarter[[#This Row],[Category and Sub-Category]])-1)</f>
        <v>film &amp; video</v>
      </c>
      <c r="R103" t="str">
        <f>RIGHT(Kickstarter[[#This Row],[Category and Sub-Category]], LEN(Kickstarter[[#This Row],[Category and Sub-Category]])-SEARCH("/",Kickstarter[[#This Row],[Category and Sub-Category]]))</f>
        <v>shorts</v>
      </c>
      <c r="S103" s="10">
        <f>(Kickstarter[[#This Row],[launched_at]]/86400) + 25569 + (-6/24)</f>
        <v>41274.526736111111</v>
      </c>
      <c r="T103" s="10">
        <f>(Kickstarter[[#This Row],[deadline]]/86400) + 25569 + (-6/24)</f>
        <v>41298.526736111111</v>
      </c>
      <c r="U103" s="6">
        <f>YEAR(Kickstarter[[#This Row],[Date Created Conversion]])</f>
        <v>2012</v>
      </c>
      <c r="V103" s="6" t="str">
        <f>TEXT(Kickstarter[[#This Row],[Date Created Conversion]], "mmm")</f>
        <v>Dec</v>
      </c>
      <c r="W103" s="6">
        <f>DATEDIF(Kickstarter[[#This Row],[Date Created Conversion]],Kickstarter[[#This Row],[Date Ended Conversion]],"m")</f>
        <v>0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Kickstarter[[#This Row],[pledged]]/Kickstarter[[#This Row],[goal]]</f>
        <v>1.2775000000000001</v>
      </c>
      <c r="P104" s="13">
        <f>IF(Kickstarter[[#This Row],[backers_count]], Kickstarter[[#This Row],[pledged]]/Kickstarter[[#This Row],[backers_count]], 0)</f>
        <v>117.92307692307692</v>
      </c>
      <c r="Q104" t="str">
        <f>LEFT(Kickstarter[[#This Row],[Category and Sub-Category]], SEARCH("/", Kickstarter[[#This Row],[Category and Sub-Category]])-1)</f>
        <v>film &amp; video</v>
      </c>
      <c r="R104" t="str">
        <f>RIGHT(Kickstarter[[#This Row],[Category and Sub-Category]], LEN(Kickstarter[[#This Row],[Category and Sub-Category]])-SEARCH("/",Kickstarter[[#This Row],[Category and Sub-Category]]))</f>
        <v>shorts</v>
      </c>
      <c r="S104" s="10">
        <f>(Kickstarter[[#This Row],[launched_at]]/86400) + 25569 + (-6/24)</f>
        <v>40504.881168981483</v>
      </c>
      <c r="T104" s="10">
        <f>(Kickstarter[[#This Row],[deadline]]/86400) + 25569 + (-6/24)</f>
        <v>40534.881168981483</v>
      </c>
      <c r="U104" s="6">
        <f>YEAR(Kickstarter[[#This Row],[Date Created Conversion]])</f>
        <v>2010</v>
      </c>
      <c r="V104" s="6" t="str">
        <f>TEXT(Kickstarter[[#This Row],[Date Created Conversion]], "mmm")</f>
        <v>Nov</v>
      </c>
      <c r="W104" s="6">
        <f>DATEDIF(Kickstarter[[#This Row],[Date Created Conversion]],Kickstarter[[#This Row],[Date Ended Conversion]],"m")</f>
        <v>1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Kickstarter[[#This Row],[pledged]]/Kickstarter[[#This Row],[goal]]</f>
        <v>1.0515384615384615</v>
      </c>
      <c r="P105" s="13">
        <f>IF(Kickstarter[[#This Row],[backers_count]], Kickstarter[[#This Row],[pledged]]/Kickstarter[[#This Row],[backers_count]], 0)</f>
        <v>27.897959183673468</v>
      </c>
      <c r="Q105" t="str">
        <f>LEFT(Kickstarter[[#This Row],[Category and Sub-Category]], SEARCH("/", Kickstarter[[#This Row],[Category and Sub-Category]])-1)</f>
        <v>film &amp; video</v>
      </c>
      <c r="R105" t="str">
        <f>RIGHT(Kickstarter[[#This Row],[Category and Sub-Category]], LEN(Kickstarter[[#This Row],[Category and Sub-Category]])-SEARCH("/",Kickstarter[[#This Row],[Category and Sub-Category]]))</f>
        <v>shorts</v>
      </c>
      <c r="S105" s="10">
        <f>(Kickstarter[[#This Row],[launched_at]]/86400) + 25569 + (-6/24)</f>
        <v>41682.555902777778</v>
      </c>
      <c r="T105" s="10">
        <f>(Kickstarter[[#This Row],[deadline]]/86400) + 25569 + (-6/24)</f>
        <v>41705.555902777778</v>
      </c>
      <c r="U105" s="6">
        <f>YEAR(Kickstarter[[#This Row],[Date Created Conversion]])</f>
        <v>2014</v>
      </c>
      <c r="V105" s="6" t="str">
        <f>TEXT(Kickstarter[[#This Row],[Date Created Conversion]], "mmm")</f>
        <v>Feb</v>
      </c>
      <c r="W105" s="6">
        <f>DATEDIF(Kickstarter[[#This Row],[Date Created Conversion]],Kickstarter[[#This Row],[Date Ended Conversion]],"m")</f>
        <v>0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Kickstarter[[#This Row],[pledged]]/Kickstarter[[#This Row],[goal]]</f>
        <v>1.2</v>
      </c>
      <c r="P106" s="13">
        <f>IF(Kickstarter[[#This Row],[backers_count]], Kickstarter[[#This Row],[pledged]]/Kickstarter[[#This Row],[backers_count]], 0)</f>
        <v>60</v>
      </c>
      <c r="Q106" t="str">
        <f>LEFT(Kickstarter[[#This Row],[Category and Sub-Category]], SEARCH("/", Kickstarter[[#This Row],[Category and Sub-Category]])-1)</f>
        <v>film &amp; video</v>
      </c>
      <c r="R106" t="str">
        <f>RIGHT(Kickstarter[[#This Row],[Category and Sub-Category]], LEN(Kickstarter[[#This Row],[Category and Sub-Category]])-SEARCH("/",Kickstarter[[#This Row],[Category and Sub-Category]]))</f>
        <v>shorts</v>
      </c>
      <c r="S106" s="10">
        <f>(Kickstarter[[#This Row],[launched_at]]/86400) + 25569 + (-6/24)</f>
        <v>40612.445208333331</v>
      </c>
      <c r="T106" s="10">
        <f>(Kickstarter[[#This Row],[deadline]]/86400) + 25569 + (-6/24)</f>
        <v>40635.791666666664</v>
      </c>
      <c r="U106" s="6">
        <f>YEAR(Kickstarter[[#This Row],[Date Created Conversion]])</f>
        <v>2011</v>
      </c>
      <c r="V106" s="6" t="str">
        <f>TEXT(Kickstarter[[#This Row],[Date Created Conversion]], "mmm")</f>
        <v>Mar</v>
      </c>
      <c r="W106" s="6">
        <f>DATEDIF(Kickstarter[[#This Row],[Date Created Conversion]],Kickstarter[[#This Row],[Date Ended Conversion]],"m")</f>
        <v>0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Kickstarter[[#This Row],[pledged]]/Kickstarter[[#This Row],[goal]]</f>
        <v>1.074090909090909</v>
      </c>
      <c r="P107" s="13">
        <f>IF(Kickstarter[[#This Row],[backers_count]], Kickstarter[[#This Row],[pledged]]/Kickstarter[[#This Row],[backers_count]], 0)</f>
        <v>39.383333333333333</v>
      </c>
      <c r="Q107" t="str">
        <f>LEFT(Kickstarter[[#This Row],[Category and Sub-Category]], SEARCH("/", Kickstarter[[#This Row],[Category and Sub-Category]])-1)</f>
        <v>film &amp; video</v>
      </c>
      <c r="R107" t="str">
        <f>RIGHT(Kickstarter[[#This Row],[Category and Sub-Category]], LEN(Kickstarter[[#This Row],[Category and Sub-Category]])-SEARCH("/",Kickstarter[[#This Row],[Category and Sub-Category]]))</f>
        <v>shorts</v>
      </c>
      <c r="S107" s="10">
        <f>(Kickstarter[[#This Row],[launched_at]]/86400) + 25569 + (-6/24)</f>
        <v>42485.474768518514</v>
      </c>
      <c r="T107" s="10">
        <f>(Kickstarter[[#This Row],[deadline]]/86400) + 25569 + (-6/24)</f>
        <v>42503.75</v>
      </c>
      <c r="U107" s="6">
        <f>YEAR(Kickstarter[[#This Row],[Date Created Conversion]])</f>
        <v>2016</v>
      </c>
      <c r="V107" s="6" t="str">
        <f>TEXT(Kickstarter[[#This Row],[Date Created Conversion]], "mmm")</f>
        <v>Apr</v>
      </c>
      <c r="W107" s="6">
        <f>DATEDIF(Kickstarter[[#This Row],[Date Created Conversion]],Kickstarter[[#This Row],[Date Ended Conversion]],"m")</f>
        <v>0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Kickstarter[[#This Row],[pledged]]/Kickstarter[[#This Row],[goal]]</f>
        <v>1.0049999999999999</v>
      </c>
      <c r="P108" s="13">
        <f>IF(Kickstarter[[#This Row],[backers_count]], Kickstarter[[#This Row],[pledged]]/Kickstarter[[#This Row],[backers_count]], 0)</f>
        <v>186.11111111111111</v>
      </c>
      <c r="Q108" t="str">
        <f>LEFT(Kickstarter[[#This Row],[Category and Sub-Category]], SEARCH("/", Kickstarter[[#This Row],[Category and Sub-Category]])-1)</f>
        <v>film &amp; video</v>
      </c>
      <c r="R108" t="str">
        <f>RIGHT(Kickstarter[[#This Row],[Category and Sub-Category]], LEN(Kickstarter[[#This Row],[Category and Sub-Category]])-SEARCH("/",Kickstarter[[#This Row],[Category and Sub-Category]]))</f>
        <v>shorts</v>
      </c>
      <c r="S108" s="10">
        <f>(Kickstarter[[#This Row],[launched_at]]/86400) + 25569 + (-6/24)</f>
        <v>40987.526631944442</v>
      </c>
      <c r="T108" s="10">
        <f>(Kickstarter[[#This Row],[deadline]]/86400) + 25569 + (-6/24)</f>
        <v>41001.526631944442</v>
      </c>
      <c r="U108" s="6">
        <f>YEAR(Kickstarter[[#This Row],[Date Created Conversion]])</f>
        <v>2012</v>
      </c>
      <c r="V108" s="6" t="str">
        <f>TEXT(Kickstarter[[#This Row],[Date Created Conversion]], "mmm")</f>
        <v>Mar</v>
      </c>
      <c r="W108" s="6">
        <f>DATEDIF(Kickstarter[[#This Row],[Date Created Conversion]],Kickstarter[[#This Row],[Date Ended Conversion]],"m")</f>
        <v>0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Kickstarter[[#This Row],[pledged]]/Kickstarter[[#This Row],[goal]]</f>
        <v>1.0246666666666666</v>
      </c>
      <c r="P109" s="13">
        <f>IF(Kickstarter[[#This Row],[backers_count]], Kickstarter[[#This Row],[pledged]]/Kickstarter[[#This Row],[backers_count]], 0)</f>
        <v>111.37681159420291</v>
      </c>
      <c r="Q109" t="str">
        <f>LEFT(Kickstarter[[#This Row],[Category and Sub-Category]], SEARCH("/", Kickstarter[[#This Row],[Category and Sub-Category]])-1)</f>
        <v>film &amp; video</v>
      </c>
      <c r="R109" t="str">
        <f>RIGHT(Kickstarter[[#This Row],[Category and Sub-Category]], LEN(Kickstarter[[#This Row],[Category and Sub-Category]])-SEARCH("/",Kickstarter[[#This Row],[Category and Sub-Category]]))</f>
        <v>shorts</v>
      </c>
      <c r="S109" s="10">
        <f>(Kickstarter[[#This Row],[launched_at]]/86400) + 25569 + (-6/24)</f>
        <v>40635.732488425929</v>
      </c>
      <c r="T109" s="10">
        <f>(Kickstarter[[#This Row],[deadline]]/86400) + 25569 + (-6/24)</f>
        <v>40657.732488425929</v>
      </c>
      <c r="U109" s="6">
        <f>YEAR(Kickstarter[[#This Row],[Date Created Conversion]])</f>
        <v>2011</v>
      </c>
      <c r="V109" s="6" t="str">
        <f>TEXT(Kickstarter[[#This Row],[Date Created Conversion]], "mmm")</f>
        <v>Apr</v>
      </c>
      <c r="W109" s="6">
        <f>DATEDIF(Kickstarter[[#This Row],[Date Created Conversion]],Kickstarter[[#This Row],[Date Ended Conversion]],"m")</f>
        <v>0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Kickstarter[[#This Row],[pledged]]/Kickstarter[[#This Row],[goal]]</f>
        <v>2.4666666666666668</v>
      </c>
      <c r="P110" s="13">
        <f>IF(Kickstarter[[#This Row],[backers_count]], Kickstarter[[#This Row],[pledged]]/Kickstarter[[#This Row],[backers_count]], 0)</f>
        <v>78.723404255319153</v>
      </c>
      <c r="Q110" t="str">
        <f>LEFT(Kickstarter[[#This Row],[Category and Sub-Category]], SEARCH("/", Kickstarter[[#This Row],[Category and Sub-Category]])-1)</f>
        <v>film &amp; video</v>
      </c>
      <c r="R110" t="str">
        <f>RIGHT(Kickstarter[[#This Row],[Category and Sub-Category]], LEN(Kickstarter[[#This Row],[Category and Sub-Category]])-SEARCH("/",Kickstarter[[#This Row],[Category and Sub-Category]]))</f>
        <v>shorts</v>
      </c>
      <c r="S110" s="10">
        <f>(Kickstarter[[#This Row],[launched_at]]/86400) + 25569 + (-6/24)</f>
        <v>41365.363078703704</v>
      </c>
      <c r="T110" s="10">
        <f>(Kickstarter[[#This Row],[deadline]]/86400) + 25569 + (-6/24)</f>
        <v>41425.363078703704</v>
      </c>
      <c r="U110" s="6">
        <f>YEAR(Kickstarter[[#This Row],[Date Created Conversion]])</f>
        <v>2013</v>
      </c>
      <c r="V110" s="6" t="str">
        <f>TEXT(Kickstarter[[#This Row],[Date Created Conversion]], "mmm")</f>
        <v>Apr</v>
      </c>
      <c r="W110" s="6">
        <f>DATEDIF(Kickstarter[[#This Row],[Date Created Conversion]],Kickstarter[[#This Row],[Date Ended Conversion]],"m")</f>
        <v>1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Kickstarter[[#This Row],[pledged]]/Kickstarter[[#This Row],[goal]]</f>
        <v>2.1949999999999998</v>
      </c>
      <c r="P111" s="13">
        <f>IF(Kickstarter[[#This Row],[backers_count]], Kickstarter[[#This Row],[pledged]]/Kickstarter[[#This Row],[backers_count]], 0)</f>
        <v>46.702127659574465</v>
      </c>
      <c r="Q111" t="str">
        <f>LEFT(Kickstarter[[#This Row],[Category and Sub-Category]], SEARCH("/", Kickstarter[[#This Row],[Category and Sub-Category]])-1)</f>
        <v>film &amp; video</v>
      </c>
      <c r="R111" t="str">
        <f>RIGHT(Kickstarter[[#This Row],[Category and Sub-Category]], LEN(Kickstarter[[#This Row],[Category and Sub-Category]])-SEARCH("/",Kickstarter[[#This Row],[Category and Sub-Category]]))</f>
        <v>shorts</v>
      </c>
      <c r="S111" s="10">
        <f>(Kickstarter[[#This Row],[launched_at]]/86400) + 25569 + (-6/24)</f>
        <v>40569.775810185187</v>
      </c>
      <c r="T111" s="10">
        <f>(Kickstarter[[#This Row],[deadline]]/86400) + 25569 + (-6/24)</f>
        <v>40599.775810185187</v>
      </c>
      <c r="U111" s="6">
        <f>YEAR(Kickstarter[[#This Row],[Date Created Conversion]])</f>
        <v>2011</v>
      </c>
      <c r="V111" s="6" t="str">
        <f>TEXT(Kickstarter[[#This Row],[Date Created Conversion]], "mmm")</f>
        <v>Jan</v>
      </c>
      <c r="W111" s="6">
        <f>DATEDIF(Kickstarter[[#This Row],[Date Created Conversion]],Kickstarter[[#This Row],[Date Ended Conversion]],"m")</f>
        <v>0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Kickstarter[[#This Row],[pledged]]/Kickstarter[[#This Row],[goal]]</f>
        <v>1.3076923076923077</v>
      </c>
      <c r="P112" s="13">
        <f>IF(Kickstarter[[#This Row],[backers_count]], Kickstarter[[#This Row],[pledged]]/Kickstarter[[#This Row],[backers_count]], 0)</f>
        <v>65.384615384615387</v>
      </c>
      <c r="Q112" t="str">
        <f>LEFT(Kickstarter[[#This Row],[Category and Sub-Category]], SEARCH("/", Kickstarter[[#This Row],[Category and Sub-Category]])-1)</f>
        <v>film &amp; video</v>
      </c>
      <c r="R112" t="str">
        <f>RIGHT(Kickstarter[[#This Row],[Category and Sub-Category]], LEN(Kickstarter[[#This Row],[Category and Sub-Category]])-SEARCH("/",Kickstarter[[#This Row],[Category and Sub-Category]]))</f>
        <v>shorts</v>
      </c>
      <c r="S112" s="10">
        <f>(Kickstarter[[#This Row],[launched_at]]/86400) + 25569 + (-6/24)</f>
        <v>41557.699687500004</v>
      </c>
      <c r="T112" s="10">
        <f>(Kickstarter[[#This Row],[deadline]]/86400) + 25569 + (-6/24)</f>
        <v>41591.999305555553</v>
      </c>
      <c r="U112" s="6">
        <f>YEAR(Kickstarter[[#This Row],[Date Created Conversion]])</f>
        <v>2013</v>
      </c>
      <c r="V112" s="6" t="str">
        <f>TEXT(Kickstarter[[#This Row],[Date Created Conversion]], "mmm")</f>
        <v>Oct</v>
      </c>
      <c r="W112" s="6">
        <f>DATEDIF(Kickstarter[[#This Row],[Date Created Conversion]],Kickstarter[[#This Row],[Date Ended Conversion]],"m")</f>
        <v>1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Kickstarter[[#This Row],[pledged]]/Kickstarter[[#This Row],[goal]]</f>
        <v>1.5457142857142858</v>
      </c>
      <c r="P113" s="13">
        <f>IF(Kickstarter[[#This Row],[backers_count]], Kickstarter[[#This Row],[pledged]]/Kickstarter[[#This Row],[backers_count]], 0)</f>
        <v>102.0754716981132</v>
      </c>
      <c r="Q113" t="str">
        <f>LEFT(Kickstarter[[#This Row],[Category and Sub-Category]], SEARCH("/", Kickstarter[[#This Row],[Category and Sub-Category]])-1)</f>
        <v>film &amp; video</v>
      </c>
      <c r="R113" t="str">
        <f>RIGHT(Kickstarter[[#This Row],[Category and Sub-Category]], LEN(Kickstarter[[#This Row],[Category and Sub-Category]])-SEARCH("/",Kickstarter[[#This Row],[Category and Sub-Category]]))</f>
        <v>shorts</v>
      </c>
      <c r="S113" s="10">
        <f>(Kickstarter[[#This Row],[launched_at]]/86400) + 25569 + (-6/24)</f>
        <v>42125.083182870367</v>
      </c>
      <c r="T113" s="10">
        <f>(Kickstarter[[#This Row],[deadline]]/86400) + 25569 + (-6/24)</f>
        <v>42155.083182870367</v>
      </c>
      <c r="U113" s="6">
        <f>YEAR(Kickstarter[[#This Row],[Date Created Conversion]])</f>
        <v>2015</v>
      </c>
      <c r="V113" s="6" t="str">
        <f>TEXT(Kickstarter[[#This Row],[Date Created Conversion]], "mmm")</f>
        <v>May</v>
      </c>
      <c r="W113" s="6">
        <f>DATEDIF(Kickstarter[[#This Row],[Date Created Conversion]],Kickstarter[[#This Row],[Date Ended Conversion]],"m")</f>
        <v>0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Kickstarter[[#This Row],[pledged]]/Kickstarter[[#This Row],[goal]]</f>
        <v>1.04</v>
      </c>
      <c r="P114" s="13">
        <f>IF(Kickstarter[[#This Row],[backers_count]], Kickstarter[[#This Row],[pledged]]/Kickstarter[[#This Row],[backers_count]], 0)</f>
        <v>64.197530864197532</v>
      </c>
      <c r="Q114" t="str">
        <f>LEFT(Kickstarter[[#This Row],[Category and Sub-Category]], SEARCH("/", Kickstarter[[#This Row],[Category and Sub-Category]])-1)</f>
        <v>film &amp; video</v>
      </c>
      <c r="R114" t="str">
        <f>RIGHT(Kickstarter[[#This Row],[Category and Sub-Category]], LEN(Kickstarter[[#This Row],[Category and Sub-Category]])-SEARCH("/",Kickstarter[[#This Row],[Category and Sub-Category]]))</f>
        <v>shorts</v>
      </c>
      <c r="S114" s="10">
        <f>(Kickstarter[[#This Row],[launched_at]]/86400) + 25569 + (-6/24)</f>
        <v>41717.793032407411</v>
      </c>
      <c r="T114" s="10">
        <f>(Kickstarter[[#This Row],[deadline]]/86400) + 25569 + (-6/24)</f>
        <v>41741.833333333336</v>
      </c>
      <c r="U114" s="6">
        <f>YEAR(Kickstarter[[#This Row],[Date Created Conversion]])</f>
        <v>2014</v>
      </c>
      <c r="V114" s="6" t="str">
        <f>TEXT(Kickstarter[[#This Row],[Date Created Conversion]], "mmm")</f>
        <v>Mar</v>
      </c>
      <c r="W114" s="6">
        <f>DATEDIF(Kickstarter[[#This Row],[Date Created Conversion]],Kickstarter[[#This Row],[Date Ended Conversion]],"m")</f>
        <v>0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Kickstarter[[#This Row],[pledged]]/Kickstarter[[#This Row],[goal]]</f>
        <v>1.41</v>
      </c>
      <c r="P115" s="13">
        <f>IF(Kickstarter[[#This Row],[backers_count]], Kickstarter[[#This Row],[pledged]]/Kickstarter[[#This Row],[backers_count]], 0)</f>
        <v>90.384615384615387</v>
      </c>
      <c r="Q115" t="str">
        <f>LEFT(Kickstarter[[#This Row],[Category and Sub-Category]], SEARCH("/", Kickstarter[[#This Row],[Category and Sub-Category]])-1)</f>
        <v>film &amp; video</v>
      </c>
      <c r="R115" t="str">
        <f>RIGHT(Kickstarter[[#This Row],[Category and Sub-Category]], LEN(Kickstarter[[#This Row],[Category and Sub-Category]])-SEARCH("/",Kickstarter[[#This Row],[Category and Sub-Category]]))</f>
        <v>shorts</v>
      </c>
      <c r="S115" s="10">
        <f>(Kickstarter[[#This Row],[launched_at]]/86400) + 25569 + (-6/24)</f>
        <v>40753.508425925924</v>
      </c>
      <c r="T115" s="10">
        <f>(Kickstarter[[#This Row],[deadline]]/86400) + 25569 + (-6/24)</f>
        <v>40761.375</v>
      </c>
      <c r="U115" s="6">
        <f>YEAR(Kickstarter[[#This Row],[Date Created Conversion]])</f>
        <v>2011</v>
      </c>
      <c r="V115" s="6" t="str">
        <f>TEXT(Kickstarter[[#This Row],[Date Created Conversion]], "mmm")</f>
        <v>Jul</v>
      </c>
      <c r="W115" s="6">
        <f>DATEDIF(Kickstarter[[#This Row],[Date Created Conversion]],Kickstarter[[#This Row],[Date Ended Conversion]],"m")</f>
        <v>0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Kickstarter[[#This Row],[pledged]]/Kickstarter[[#This Row],[goal]]</f>
        <v>1.0333333333333334</v>
      </c>
      <c r="P116" s="13">
        <f>IF(Kickstarter[[#This Row],[backers_count]], Kickstarter[[#This Row],[pledged]]/Kickstarter[[#This Row],[backers_count]], 0)</f>
        <v>88.571428571428569</v>
      </c>
      <c r="Q116" t="str">
        <f>LEFT(Kickstarter[[#This Row],[Category and Sub-Category]], SEARCH("/", Kickstarter[[#This Row],[Category and Sub-Category]])-1)</f>
        <v>film &amp; video</v>
      </c>
      <c r="R116" t="str">
        <f>RIGHT(Kickstarter[[#This Row],[Category and Sub-Category]], LEN(Kickstarter[[#This Row],[Category and Sub-Category]])-SEARCH("/",Kickstarter[[#This Row],[Category and Sub-Category]]))</f>
        <v>shorts</v>
      </c>
      <c r="S116" s="10">
        <f>(Kickstarter[[#This Row],[launched_at]]/86400) + 25569 + (-6/24)</f>
        <v>40861.02416666667</v>
      </c>
      <c r="T116" s="10">
        <f>(Kickstarter[[#This Row],[deadline]]/86400) + 25569 + (-6/24)</f>
        <v>40921.02416666667</v>
      </c>
      <c r="U116" s="6">
        <f>YEAR(Kickstarter[[#This Row],[Date Created Conversion]])</f>
        <v>2011</v>
      </c>
      <c r="V116" s="6" t="str">
        <f>TEXT(Kickstarter[[#This Row],[Date Created Conversion]], "mmm")</f>
        <v>Nov</v>
      </c>
      <c r="W116" s="6">
        <f>DATEDIF(Kickstarter[[#This Row],[Date Created Conversion]],Kickstarter[[#This Row],[Date Ended Conversion]],"m")</f>
        <v>1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Kickstarter[[#This Row],[pledged]]/Kickstarter[[#This Row],[goal]]</f>
        <v>1.4044444444444444</v>
      </c>
      <c r="P117" s="13">
        <f>IF(Kickstarter[[#This Row],[backers_count]], Kickstarter[[#This Row],[pledged]]/Kickstarter[[#This Row],[backers_count]], 0)</f>
        <v>28.727272727272727</v>
      </c>
      <c r="Q117" t="str">
        <f>LEFT(Kickstarter[[#This Row],[Category and Sub-Category]], SEARCH("/", Kickstarter[[#This Row],[Category and Sub-Category]])-1)</f>
        <v>film &amp; video</v>
      </c>
      <c r="R117" t="str">
        <f>RIGHT(Kickstarter[[#This Row],[Category and Sub-Category]], LEN(Kickstarter[[#This Row],[Category and Sub-Category]])-SEARCH("/",Kickstarter[[#This Row],[Category and Sub-Category]]))</f>
        <v>shorts</v>
      </c>
      <c r="S117" s="10">
        <f>(Kickstarter[[#This Row],[launched_at]]/86400) + 25569 + (-6/24)</f>
        <v>40918.488935185189</v>
      </c>
      <c r="T117" s="10">
        <f>(Kickstarter[[#This Row],[deadline]]/86400) + 25569 + (-6/24)</f>
        <v>40943.488935185189</v>
      </c>
      <c r="U117" s="6">
        <f>YEAR(Kickstarter[[#This Row],[Date Created Conversion]])</f>
        <v>2012</v>
      </c>
      <c r="V117" s="6" t="str">
        <f>TEXT(Kickstarter[[#This Row],[Date Created Conversion]], "mmm")</f>
        <v>Jan</v>
      </c>
      <c r="W117" s="6">
        <f>DATEDIF(Kickstarter[[#This Row],[Date Created Conversion]],Kickstarter[[#This Row],[Date Ended Conversion]],"m")</f>
        <v>0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Kickstarter[[#This Row],[pledged]]/Kickstarter[[#This Row],[goal]]</f>
        <v>1.1365714285714286</v>
      </c>
      <c r="P118" s="13">
        <f>IF(Kickstarter[[#This Row],[backers_count]], Kickstarter[[#This Row],[pledged]]/Kickstarter[[#This Row],[backers_count]], 0)</f>
        <v>69.78947368421052</v>
      </c>
      <c r="Q118" t="str">
        <f>LEFT(Kickstarter[[#This Row],[Category and Sub-Category]], SEARCH("/", Kickstarter[[#This Row],[Category and Sub-Category]])-1)</f>
        <v>film &amp; video</v>
      </c>
      <c r="R118" t="str">
        <f>RIGHT(Kickstarter[[#This Row],[Category and Sub-Category]], LEN(Kickstarter[[#This Row],[Category and Sub-Category]])-SEARCH("/",Kickstarter[[#This Row],[Category and Sub-Category]]))</f>
        <v>shorts</v>
      </c>
      <c r="S118" s="10">
        <f>(Kickstarter[[#This Row],[launched_at]]/86400) + 25569 + (-6/24)</f>
        <v>40595.247164351851</v>
      </c>
      <c r="T118" s="10">
        <f>(Kickstarter[[#This Row],[deadline]]/86400) + 25569 + (-6/24)</f>
        <v>40641.205497685187</v>
      </c>
      <c r="U118" s="6">
        <f>YEAR(Kickstarter[[#This Row],[Date Created Conversion]])</f>
        <v>2011</v>
      </c>
      <c r="V118" s="6" t="str">
        <f>TEXT(Kickstarter[[#This Row],[Date Created Conversion]], "mmm")</f>
        <v>Feb</v>
      </c>
      <c r="W118" s="6">
        <f>DATEDIF(Kickstarter[[#This Row],[Date Created Conversion]],Kickstarter[[#This Row],[Date Ended Conversion]],"m")</f>
        <v>1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Kickstarter[[#This Row],[pledged]]/Kickstarter[[#This Row],[goal]]</f>
        <v>1.0049377777777779</v>
      </c>
      <c r="P119" s="13">
        <f>IF(Kickstarter[[#This Row],[backers_count]], Kickstarter[[#This Row],[pledged]]/Kickstarter[[#This Row],[backers_count]], 0)</f>
        <v>167.48962962962963</v>
      </c>
      <c r="Q119" t="str">
        <f>LEFT(Kickstarter[[#This Row],[Category and Sub-Category]], SEARCH("/", Kickstarter[[#This Row],[Category and Sub-Category]])-1)</f>
        <v>film &amp; video</v>
      </c>
      <c r="R119" t="str">
        <f>RIGHT(Kickstarter[[#This Row],[Category and Sub-Category]], LEN(Kickstarter[[#This Row],[Category and Sub-Category]])-SEARCH("/",Kickstarter[[#This Row],[Category and Sub-Category]]))</f>
        <v>shorts</v>
      </c>
      <c r="S119" s="10">
        <f>(Kickstarter[[#This Row],[launched_at]]/86400) + 25569 + (-6/24)</f>
        <v>40248.584999999999</v>
      </c>
      <c r="T119" s="10">
        <f>(Kickstarter[[#This Row],[deadline]]/86400) + 25569 + (-6/24)</f>
        <v>40338.541666666664</v>
      </c>
      <c r="U119" s="6">
        <f>YEAR(Kickstarter[[#This Row],[Date Created Conversion]])</f>
        <v>2010</v>
      </c>
      <c r="V119" s="6" t="str">
        <f>TEXT(Kickstarter[[#This Row],[Date Created Conversion]], "mmm")</f>
        <v>Mar</v>
      </c>
      <c r="W119" s="6">
        <f>DATEDIF(Kickstarter[[#This Row],[Date Created Conversion]],Kickstarter[[#This Row],[Date Ended Conversion]],"m")</f>
        <v>2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Kickstarter[[#This Row],[pledged]]/Kickstarter[[#This Row],[goal]]</f>
        <v>1.1303159999999999</v>
      </c>
      <c r="P120" s="13">
        <f>IF(Kickstarter[[#This Row],[backers_count]], Kickstarter[[#This Row],[pledged]]/Kickstarter[[#This Row],[backers_count]], 0)</f>
        <v>144.91230769230768</v>
      </c>
      <c r="Q120" t="str">
        <f>LEFT(Kickstarter[[#This Row],[Category and Sub-Category]], SEARCH("/", Kickstarter[[#This Row],[Category and Sub-Category]])-1)</f>
        <v>film &amp; video</v>
      </c>
      <c r="R120" t="str">
        <f>RIGHT(Kickstarter[[#This Row],[Category and Sub-Category]], LEN(Kickstarter[[#This Row],[Category and Sub-Category]])-SEARCH("/",Kickstarter[[#This Row],[Category and Sub-Category]]))</f>
        <v>shorts</v>
      </c>
      <c r="S120" s="10">
        <f>(Kickstarter[[#This Row],[launched_at]]/86400) + 25569 + (-6/24)</f>
        <v>40722.803657407407</v>
      </c>
      <c r="T120" s="10">
        <f>(Kickstarter[[#This Row],[deadline]]/86400) + 25569 + (-6/24)</f>
        <v>40752.803657407407</v>
      </c>
      <c r="U120" s="6">
        <f>YEAR(Kickstarter[[#This Row],[Date Created Conversion]])</f>
        <v>2011</v>
      </c>
      <c r="V120" s="6" t="str">
        <f>TEXT(Kickstarter[[#This Row],[Date Created Conversion]], "mmm")</f>
        <v>Jun</v>
      </c>
      <c r="W120" s="6">
        <f>DATEDIF(Kickstarter[[#This Row],[Date Created Conversion]],Kickstarter[[#This Row],[Date Ended Conversion]],"m")</f>
        <v>1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Kickstarter[[#This Row],[pledged]]/Kickstarter[[#This Row],[goal]]</f>
        <v>1.0455692307692308</v>
      </c>
      <c r="P121" s="13">
        <f>IF(Kickstarter[[#This Row],[backers_count]], Kickstarter[[#This Row],[pledged]]/Kickstarter[[#This Row],[backers_count]], 0)</f>
        <v>91.840540540540545</v>
      </c>
      <c r="Q121" t="str">
        <f>LEFT(Kickstarter[[#This Row],[Category and Sub-Category]], SEARCH("/", Kickstarter[[#This Row],[Category and Sub-Category]])-1)</f>
        <v>film &amp; video</v>
      </c>
      <c r="R121" t="str">
        <f>RIGHT(Kickstarter[[#This Row],[Category and Sub-Category]], LEN(Kickstarter[[#This Row],[Category and Sub-Category]])-SEARCH("/",Kickstarter[[#This Row],[Category and Sub-Category]]))</f>
        <v>shorts</v>
      </c>
      <c r="S121" s="10">
        <f>(Kickstarter[[#This Row],[launched_at]]/86400) + 25569 + (-6/24)</f>
        <v>40738.819282407407</v>
      </c>
      <c r="T121" s="10">
        <f>(Kickstarter[[#This Row],[deadline]]/86400) + 25569 + (-6/24)</f>
        <v>40768.708333333336</v>
      </c>
      <c r="U121" s="6">
        <f>YEAR(Kickstarter[[#This Row],[Date Created Conversion]])</f>
        <v>2011</v>
      </c>
      <c r="V121" s="6" t="str">
        <f>TEXT(Kickstarter[[#This Row],[Date Created Conversion]], "mmm")</f>
        <v>Jul</v>
      </c>
      <c r="W121" s="6">
        <f>DATEDIF(Kickstarter[[#This Row],[Date Created Conversion]],Kickstarter[[#This Row],[Date Ended Conversion]],"m")</f>
        <v>0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Kickstarter[[#This Row],[pledged]]/Kickstarter[[#This Row],[goal]]</f>
        <v>1.4285714285714287E-4</v>
      </c>
      <c r="P122" s="13">
        <f>IF(Kickstarter[[#This Row],[backers_count]], Kickstarter[[#This Row],[pledged]]/Kickstarter[[#This Row],[backers_count]], 0)</f>
        <v>10</v>
      </c>
      <c r="Q122" t="str">
        <f>LEFT(Kickstarter[[#This Row],[Category and Sub-Category]], SEARCH("/", Kickstarter[[#This Row],[Category and Sub-Category]])-1)</f>
        <v>film &amp; video</v>
      </c>
      <c r="R122" t="str">
        <f>RIGHT(Kickstarter[[#This Row],[Category and Sub-Category]], LEN(Kickstarter[[#This Row],[Category and Sub-Category]])-SEARCH("/",Kickstarter[[#This Row],[Category and Sub-Category]]))</f>
        <v>science fiction</v>
      </c>
      <c r="S122" s="10">
        <f>(Kickstarter[[#This Row],[launched_at]]/86400) + 25569 + (-6/24)</f>
        <v>42615.799849537041</v>
      </c>
      <c r="T122" s="10">
        <f>(Kickstarter[[#This Row],[deadline]]/86400) + 25569 + (-6/24)</f>
        <v>42645.799849537041</v>
      </c>
      <c r="U122" s="6">
        <f>YEAR(Kickstarter[[#This Row],[Date Created Conversion]])</f>
        <v>2016</v>
      </c>
      <c r="V122" s="6" t="str">
        <f>TEXT(Kickstarter[[#This Row],[Date Created Conversion]], "mmm")</f>
        <v>Sep</v>
      </c>
      <c r="W122" s="6">
        <f>DATEDIF(Kickstarter[[#This Row],[Date Created Conversion]],Kickstarter[[#This Row],[Date Ended Conversion]],"m")</f>
        <v>1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Kickstarter[[#This Row],[pledged]]/Kickstarter[[#This Row],[goal]]</f>
        <v>3.3333333333333332E-4</v>
      </c>
      <c r="P123" s="13">
        <f>IF(Kickstarter[[#This Row],[backers_count]], Kickstarter[[#This Row],[pledged]]/Kickstarter[[#This Row],[backers_count]], 0)</f>
        <v>1</v>
      </c>
      <c r="Q123" t="str">
        <f>LEFT(Kickstarter[[#This Row],[Category and Sub-Category]], SEARCH("/", Kickstarter[[#This Row],[Category and Sub-Category]])-1)</f>
        <v>film &amp; video</v>
      </c>
      <c r="R123" t="str">
        <f>RIGHT(Kickstarter[[#This Row],[Category and Sub-Category]], LEN(Kickstarter[[#This Row],[Category and Sub-Category]])-SEARCH("/",Kickstarter[[#This Row],[Category and Sub-Category]]))</f>
        <v>science fiction</v>
      </c>
      <c r="S123" s="10">
        <f>(Kickstarter[[#This Row],[launched_at]]/86400) + 25569 + (-6/24)</f>
        <v>42096.454976851848</v>
      </c>
      <c r="T123" s="10">
        <f>(Kickstarter[[#This Row],[deadline]]/86400) + 25569 + (-6/24)</f>
        <v>42112.177777777775</v>
      </c>
      <c r="U123" s="6">
        <f>YEAR(Kickstarter[[#This Row],[Date Created Conversion]])</f>
        <v>2015</v>
      </c>
      <c r="V123" s="6" t="str">
        <f>TEXT(Kickstarter[[#This Row],[Date Created Conversion]], "mmm")</f>
        <v>Apr</v>
      </c>
      <c r="W123" s="6">
        <f>DATEDIF(Kickstarter[[#This Row],[Date Created Conversion]],Kickstarter[[#This Row],[Date Ended Conversion]],"m")</f>
        <v>0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Kickstarter[[#This Row],[pledged]]/Kickstarter[[#This Row],[goal]]</f>
        <v>0</v>
      </c>
      <c r="P124" s="13">
        <f>IF(Kickstarter[[#This Row],[backers_count]], Kickstarter[[#This Row],[pledged]]/Kickstarter[[#This Row],[backers_count]], 0)</f>
        <v>0</v>
      </c>
      <c r="Q124" t="str">
        <f>LEFT(Kickstarter[[#This Row],[Category and Sub-Category]], SEARCH("/", Kickstarter[[#This Row],[Category and Sub-Category]])-1)</f>
        <v>film &amp; video</v>
      </c>
      <c r="R124" t="str">
        <f>RIGHT(Kickstarter[[#This Row],[Category and Sub-Category]], LEN(Kickstarter[[#This Row],[Category and Sub-Category]])-SEARCH("/",Kickstarter[[#This Row],[Category and Sub-Category]]))</f>
        <v>science fiction</v>
      </c>
      <c r="S124" s="10">
        <f>(Kickstarter[[#This Row],[launched_at]]/86400) + 25569 + (-6/24)</f>
        <v>42593.181793981479</v>
      </c>
      <c r="T124" s="10">
        <f>(Kickstarter[[#This Row],[deadline]]/86400) + 25569 + (-6/24)</f>
        <v>42653.181793981479</v>
      </c>
      <c r="U124" s="6">
        <f>YEAR(Kickstarter[[#This Row],[Date Created Conversion]])</f>
        <v>2016</v>
      </c>
      <c r="V124" s="6" t="str">
        <f>TEXT(Kickstarter[[#This Row],[Date Created Conversion]], "mmm")</f>
        <v>Aug</v>
      </c>
      <c r="W124" s="6">
        <f>DATEDIF(Kickstarter[[#This Row],[Date Created Conversion]],Kickstarter[[#This Row],[Date Ended Conversion]],"m")</f>
        <v>1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Kickstarter[[#This Row],[pledged]]/Kickstarter[[#This Row],[goal]]</f>
        <v>2.7454545454545453E-3</v>
      </c>
      <c r="P125" s="13">
        <f>IF(Kickstarter[[#This Row],[backers_count]], Kickstarter[[#This Row],[pledged]]/Kickstarter[[#This Row],[backers_count]], 0)</f>
        <v>25.166666666666668</v>
      </c>
      <c r="Q125" t="str">
        <f>LEFT(Kickstarter[[#This Row],[Category and Sub-Category]], SEARCH("/", Kickstarter[[#This Row],[Category and Sub-Category]])-1)</f>
        <v>film &amp; video</v>
      </c>
      <c r="R125" t="str">
        <f>RIGHT(Kickstarter[[#This Row],[Category and Sub-Category]], LEN(Kickstarter[[#This Row],[Category and Sub-Category]])-SEARCH("/",Kickstarter[[#This Row],[Category and Sub-Category]]))</f>
        <v>science fiction</v>
      </c>
      <c r="S125" s="10">
        <f>(Kickstarter[[#This Row],[launched_at]]/86400) + 25569 + (-6/24)</f>
        <v>41904.531990740739</v>
      </c>
      <c r="T125" s="10">
        <f>(Kickstarter[[#This Row],[deadline]]/86400) + 25569 + (-6/24)</f>
        <v>41940.666666666664</v>
      </c>
      <c r="U125" s="6">
        <f>YEAR(Kickstarter[[#This Row],[Date Created Conversion]])</f>
        <v>2014</v>
      </c>
      <c r="V125" s="6" t="str">
        <f>TEXT(Kickstarter[[#This Row],[Date Created Conversion]], "mmm")</f>
        <v>Sep</v>
      </c>
      <c r="W125" s="6">
        <f>DATEDIF(Kickstarter[[#This Row],[Date Created Conversion]],Kickstarter[[#This Row],[Date Ended Conversion]],"m")</f>
        <v>1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Kickstarter[[#This Row],[pledged]]/Kickstarter[[#This Row],[goal]]</f>
        <v>0</v>
      </c>
      <c r="P126" s="13">
        <f>IF(Kickstarter[[#This Row],[backers_count]], Kickstarter[[#This Row],[pledged]]/Kickstarter[[#This Row],[backers_count]], 0)</f>
        <v>0</v>
      </c>
      <c r="Q126" t="str">
        <f>LEFT(Kickstarter[[#This Row],[Category and Sub-Category]], SEARCH("/", Kickstarter[[#This Row],[Category and Sub-Category]])-1)</f>
        <v>film &amp; video</v>
      </c>
      <c r="R126" t="str">
        <f>RIGHT(Kickstarter[[#This Row],[Category and Sub-Category]], LEN(Kickstarter[[#This Row],[Category and Sub-Category]])-SEARCH("/",Kickstarter[[#This Row],[Category and Sub-Category]]))</f>
        <v>science fiction</v>
      </c>
      <c r="S126" s="10">
        <f>(Kickstarter[[#This Row],[launched_at]]/86400) + 25569 + (-6/24)</f>
        <v>42114.678726851853</v>
      </c>
      <c r="T126" s="10">
        <f>(Kickstarter[[#This Row],[deadline]]/86400) + 25569 + (-6/24)</f>
        <v>42139.678726851853</v>
      </c>
      <c r="U126" s="6">
        <f>YEAR(Kickstarter[[#This Row],[Date Created Conversion]])</f>
        <v>2015</v>
      </c>
      <c r="V126" s="6" t="str">
        <f>TEXT(Kickstarter[[#This Row],[Date Created Conversion]], "mmm")</f>
        <v>Apr</v>
      </c>
      <c r="W126" s="6">
        <f>DATEDIF(Kickstarter[[#This Row],[Date Created Conversion]],Kickstarter[[#This Row],[Date Ended Conversion]],"m")</f>
        <v>0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Kickstarter[[#This Row],[pledged]]/Kickstarter[[#This Row],[goal]]</f>
        <v>0.14000000000000001</v>
      </c>
      <c r="P127" s="13">
        <f>IF(Kickstarter[[#This Row],[backers_count]], Kickstarter[[#This Row],[pledged]]/Kickstarter[[#This Row],[backers_count]], 0)</f>
        <v>11.666666666666666</v>
      </c>
      <c r="Q127" t="str">
        <f>LEFT(Kickstarter[[#This Row],[Category and Sub-Category]], SEARCH("/", Kickstarter[[#This Row],[Category and Sub-Category]])-1)</f>
        <v>film &amp; video</v>
      </c>
      <c r="R127" t="str">
        <f>RIGHT(Kickstarter[[#This Row],[Category and Sub-Category]], LEN(Kickstarter[[#This Row],[Category and Sub-Category]])-SEARCH("/",Kickstarter[[#This Row],[Category and Sub-Category]]))</f>
        <v>science fiction</v>
      </c>
      <c r="S127" s="10">
        <f>(Kickstarter[[#This Row],[launched_at]]/86400) + 25569 + (-6/24)</f>
        <v>42709.743981481486</v>
      </c>
      <c r="T127" s="10">
        <f>(Kickstarter[[#This Row],[deadline]]/86400) + 25569 + (-6/24)</f>
        <v>42769.743981481486</v>
      </c>
      <c r="U127" s="6">
        <f>YEAR(Kickstarter[[#This Row],[Date Created Conversion]])</f>
        <v>2016</v>
      </c>
      <c r="V127" s="6" t="str">
        <f>TEXT(Kickstarter[[#This Row],[Date Created Conversion]], "mmm")</f>
        <v>Dec</v>
      </c>
      <c r="W127" s="6">
        <f>DATEDIF(Kickstarter[[#This Row],[Date Created Conversion]],Kickstarter[[#This Row],[Date Ended Conversion]],"m")</f>
        <v>1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Kickstarter[[#This Row],[pledged]]/Kickstarter[[#This Row],[goal]]</f>
        <v>5.5480000000000002E-2</v>
      </c>
      <c r="P128" s="13">
        <f>IF(Kickstarter[[#This Row],[backers_count]], Kickstarter[[#This Row],[pledged]]/Kickstarter[[#This Row],[backers_count]], 0)</f>
        <v>106.69230769230769</v>
      </c>
      <c r="Q128" t="str">
        <f>LEFT(Kickstarter[[#This Row],[Category and Sub-Category]], SEARCH("/", Kickstarter[[#This Row],[Category and Sub-Category]])-1)</f>
        <v>film &amp; video</v>
      </c>
      <c r="R128" t="str">
        <f>RIGHT(Kickstarter[[#This Row],[Category and Sub-Category]], LEN(Kickstarter[[#This Row],[Category and Sub-Category]])-SEARCH("/",Kickstarter[[#This Row],[Category and Sub-Category]]))</f>
        <v>science fiction</v>
      </c>
      <c r="S128" s="10">
        <f>(Kickstarter[[#This Row],[launched_at]]/86400) + 25569 + (-6/24)</f>
        <v>42135.339548611111</v>
      </c>
      <c r="T128" s="10">
        <f>(Kickstarter[[#This Row],[deadline]]/86400) + 25569 + (-6/24)</f>
        <v>42165.833333333328</v>
      </c>
      <c r="U128" s="6">
        <f>YEAR(Kickstarter[[#This Row],[Date Created Conversion]])</f>
        <v>2015</v>
      </c>
      <c r="V128" s="6" t="str">
        <f>TEXT(Kickstarter[[#This Row],[Date Created Conversion]], "mmm")</f>
        <v>May</v>
      </c>
      <c r="W128" s="6">
        <f>DATEDIF(Kickstarter[[#This Row],[Date Created Conversion]],Kickstarter[[#This Row],[Date Ended Conversion]],"m")</f>
        <v>0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Kickstarter[[#This Row],[pledged]]/Kickstarter[[#This Row],[goal]]</f>
        <v>2.375E-2</v>
      </c>
      <c r="P129" s="13">
        <f>IF(Kickstarter[[#This Row],[backers_count]], Kickstarter[[#This Row],[pledged]]/Kickstarter[[#This Row],[backers_count]], 0)</f>
        <v>47.5</v>
      </c>
      <c r="Q129" t="str">
        <f>LEFT(Kickstarter[[#This Row],[Category and Sub-Category]], SEARCH("/", Kickstarter[[#This Row],[Category and Sub-Category]])-1)</f>
        <v>film &amp; video</v>
      </c>
      <c r="R129" t="str">
        <f>RIGHT(Kickstarter[[#This Row],[Category and Sub-Category]], LEN(Kickstarter[[#This Row],[Category and Sub-Category]])-SEARCH("/",Kickstarter[[#This Row],[Category and Sub-Category]]))</f>
        <v>science fiction</v>
      </c>
      <c r="S129" s="10">
        <f>(Kickstarter[[#This Row],[launched_at]]/86400) + 25569 + (-6/24)</f>
        <v>42067.37431712963</v>
      </c>
      <c r="T129" s="10">
        <f>(Kickstarter[[#This Row],[deadline]]/86400) + 25569 + (-6/24)</f>
        <v>42097.332650462966</v>
      </c>
      <c r="U129" s="6">
        <f>YEAR(Kickstarter[[#This Row],[Date Created Conversion]])</f>
        <v>2015</v>
      </c>
      <c r="V129" s="6" t="str">
        <f>TEXT(Kickstarter[[#This Row],[Date Created Conversion]], "mmm")</f>
        <v>Mar</v>
      </c>
      <c r="W129" s="6">
        <f>DATEDIF(Kickstarter[[#This Row],[Date Created Conversion]],Kickstarter[[#This Row],[Date Ended Conversion]],"m")</f>
        <v>0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Kickstarter[[#This Row],[pledged]]/Kickstarter[[#This Row],[goal]]</f>
        <v>1.8669999999999999E-2</v>
      </c>
      <c r="P130" s="13">
        <f>IF(Kickstarter[[#This Row],[backers_count]], Kickstarter[[#This Row],[pledged]]/Kickstarter[[#This Row],[backers_count]], 0)</f>
        <v>311.16666666666669</v>
      </c>
      <c r="Q130" t="str">
        <f>LEFT(Kickstarter[[#This Row],[Category and Sub-Category]], SEARCH("/", Kickstarter[[#This Row],[Category and Sub-Category]])-1)</f>
        <v>film &amp; video</v>
      </c>
      <c r="R130" t="str">
        <f>RIGHT(Kickstarter[[#This Row],[Category and Sub-Category]], LEN(Kickstarter[[#This Row],[Category and Sub-Category]])-SEARCH("/",Kickstarter[[#This Row],[Category and Sub-Category]]))</f>
        <v>science fiction</v>
      </c>
      <c r="S130" s="10">
        <f>(Kickstarter[[#This Row],[launched_at]]/86400) + 25569 + (-6/24)</f>
        <v>42627.97792824074</v>
      </c>
      <c r="T130" s="10">
        <f>(Kickstarter[[#This Row],[deadline]]/86400) + 25569 + (-6/24)</f>
        <v>42662.97792824074</v>
      </c>
      <c r="U130" s="6">
        <f>YEAR(Kickstarter[[#This Row],[Date Created Conversion]])</f>
        <v>2016</v>
      </c>
      <c r="V130" s="6" t="str">
        <f>TEXT(Kickstarter[[#This Row],[Date Created Conversion]], "mmm")</f>
        <v>Sep</v>
      </c>
      <c r="W130" s="6">
        <f>DATEDIF(Kickstarter[[#This Row],[Date Created Conversion]],Kickstarter[[#This Row],[Date Ended Conversion]],"m")</f>
        <v>1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Kickstarter[[#This Row],[pledged]]/Kickstarter[[#This Row],[goal]]</f>
        <v>0</v>
      </c>
      <c r="P131" s="13">
        <f>IF(Kickstarter[[#This Row],[backers_count]], Kickstarter[[#This Row],[pledged]]/Kickstarter[[#This Row],[backers_count]], 0)</f>
        <v>0</v>
      </c>
      <c r="Q131" t="str">
        <f>LEFT(Kickstarter[[#This Row],[Category and Sub-Category]], SEARCH("/", Kickstarter[[#This Row],[Category and Sub-Category]])-1)</f>
        <v>film &amp; video</v>
      </c>
      <c r="R131" t="str">
        <f>RIGHT(Kickstarter[[#This Row],[Category and Sub-Category]], LEN(Kickstarter[[#This Row],[Category and Sub-Category]])-SEARCH("/",Kickstarter[[#This Row],[Category and Sub-Category]]))</f>
        <v>science fiction</v>
      </c>
      <c r="S131" s="10">
        <f>(Kickstarter[[#This Row],[launched_at]]/86400) + 25569 + (-6/24)</f>
        <v>41882.687303240738</v>
      </c>
      <c r="T131" s="10">
        <f>(Kickstarter[[#This Row],[deadline]]/86400) + 25569 + (-6/24)</f>
        <v>41942.687303240738</v>
      </c>
      <c r="U131" s="6">
        <f>YEAR(Kickstarter[[#This Row],[Date Created Conversion]])</f>
        <v>2014</v>
      </c>
      <c r="V131" s="6" t="str">
        <f>TEXT(Kickstarter[[#This Row],[Date Created Conversion]], "mmm")</f>
        <v>Aug</v>
      </c>
      <c r="W131" s="6">
        <f>DATEDIF(Kickstarter[[#This Row],[Date Created Conversion]],Kickstarter[[#This Row],[Date Ended Conversion]],"m")</f>
        <v>1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Kickstarter[[#This Row],[pledged]]/Kickstarter[[#This Row],[goal]]</f>
        <v>0</v>
      </c>
      <c r="P132" s="13">
        <f>IF(Kickstarter[[#This Row],[backers_count]], Kickstarter[[#This Row],[pledged]]/Kickstarter[[#This Row],[backers_count]], 0)</f>
        <v>0</v>
      </c>
      <c r="Q132" t="str">
        <f>LEFT(Kickstarter[[#This Row],[Category and Sub-Category]], SEARCH("/", Kickstarter[[#This Row],[Category and Sub-Category]])-1)</f>
        <v>film &amp; video</v>
      </c>
      <c r="R132" t="str">
        <f>RIGHT(Kickstarter[[#This Row],[Category and Sub-Category]], LEN(Kickstarter[[#This Row],[Category and Sub-Category]])-SEARCH("/",Kickstarter[[#This Row],[Category and Sub-Category]]))</f>
        <v>science fiction</v>
      </c>
      <c r="S132" s="10">
        <f>(Kickstarter[[#This Row],[launched_at]]/86400) + 25569 + (-6/24)</f>
        <v>41778.66541666667</v>
      </c>
      <c r="T132" s="10">
        <f>(Kickstarter[[#This Row],[deadline]]/86400) + 25569 + (-6/24)</f>
        <v>41806.594444444447</v>
      </c>
      <c r="U132" s="6">
        <f>YEAR(Kickstarter[[#This Row],[Date Created Conversion]])</f>
        <v>2014</v>
      </c>
      <c r="V132" s="6" t="str">
        <f>TEXT(Kickstarter[[#This Row],[Date Created Conversion]], "mmm")</f>
        <v>May</v>
      </c>
      <c r="W132" s="6">
        <f>DATEDIF(Kickstarter[[#This Row],[Date Created Conversion]],Kickstarter[[#This Row],[Date Ended Conversion]],"m")</f>
        <v>0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Kickstarter[[#This Row],[pledged]]/Kickstarter[[#This Row],[goal]]</f>
        <v>0</v>
      </c>
      <c r="P133" s="13">
        <f>IF(Kickstarter[[#This Row],[backers_count]], Kickstarter[[#This Row],[pledged]]/Kickstarter[[#This Row],[backers_count]], 0)</f>
        <v>0</v>
      </c>
      <c r="Q133" t="str">
        <f>LEFT(Kickstarter[[#This Row],[Category and Sub-Category]], SEARCH("/", Kickstarter[[#This Row],[Category and Sub-Category]])-1)</f>
        <v>film &amp; video</v>
      </c>
      <c r="R133" t="str">
        <f>RIGHT(Kickstarter[[#This Row],[Category and Sub-Category]], LEN(Kickstarter[[#This Row],[Category and Sub-Category]])-SEARCH("/",Kickstarter[[#This Row],[Category and Sub-Category]]))</f>
        <v>science fiction</v>
      </c>
      <c r="S133" s="10">
        <f>(Kickstarter[[#This Row],[launched_at]]/86400) + 25569 + (-6/24)</f>
        <v>42541.587511574078</v>
      </c>
      <c r="T133" s="10">
        <f>(Kickstarter[[#This Row],[deadline]]/86400) + 25569 + (-6/24)</f>
        <v>42556.75</v>
      </c>
      <c r="U133" s="6">
        <f>YEAR(Kickstarter[[#This Row],[Date Created Conversion]])</f>
        <v>2016</v>
      </c>
      <c r="V133" s="6" t="str">
        <f>TEXT(Kickstarter[[#This Row],[Date Created Conversion]], "mmm")</f>
        <v>Jun</v>
      </c>
      <c r="W133" s="6">
        <f>DATEDIF(Kickstarter[[#This Row],[Date Created Conversion]],Kickstarter[[#This Row],[Date Ended Conversion]],"m")</f>
        <v>0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Kickstarter[[#This Row],[pledged]]/Kickstarter[[#This Row],[goal]]</f>
        <v>9.5687499999999995E-2</v>
      </c>
      <c r="P134" s="13">
        <f>IF(Kickstarter[[#This Row],[backers_count]], Kickstarter[[#This Row],[pledged]]/Kickstarter[[#This Row],[backers_count]], 0)</f>
        <v>94.506172839506178</v>
      </c>
      <c r="Q134" t="str">
        <f>LEFT(Kickstarter[[#This Row],[Category and Sub-Category]], SEARCH("/", Kickstarter[[#This Row],[Category and Sub-Category]])-1)</f>
        <v>film &amp; video</v>
      </c>
      <c r="R134" t="str">
        <f>RIGHT(Kickstarter[[#This Row],[Category and Sub-Category]], LEN(Kickstarter[[#This Row],[Category and Sub-Category]])-SEARCH("/",Kickstarter[[#This Row],[Category and Sub-Category]]))</f>
        <v>science fiction</v>
      </c>
      <c r="S134" s="10">
        <f>(Kickstarter[[#This Row],[launched_at]]/86400) + 25569 + (-6/24)</f>
        <v>41905.562581018516</v>
      </c>
      <c r="T134" s="10">
        <f>(Kickstarter[[#This Row],[deadline]]/86400) + 25569 + (-6/24)</f>
        <v>41950.604247685187</v>
      </c>
      <c r="U134" s="6">
        <f>YEAR(Kickstarter[[#This Row],[Date Created Conversion]])</f>
        <v>2014</v>
      </c>
      <c r="V134" s="6" t="str">
        <f>TEXT(Kickstarter[[#This Row],[Date Created Conversion]], "mmm")</f>
        <v>Sep</v>
      </c>
      <c r="W134" s="6">
        <f>DATEDIF(Kickstarter[[#This Row],[Date Created Conversion]],Kickstarter[[#This Row],[Date Ended Conversion]],"m")</f>
        <v>1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Kickstarter[[#This Row],[pledged]]/Kickstarter[[#This Row],[goal]]</f>
        <v>0</v>
      </c>
      <c r="P135" s="13">
        <f>IF(Kickstarter[[#This Row],[backers_count]], Kickstarter[[#This Row],[pledged]]/Kickstarter[[#This Row],[backers_count]], 0)</f>
        <v>0</v>
      </c>
      <c r="Q135" t="str">
        <f>LEFT(Kickstarter[[#This Row],[Category and Sub-Category]], SEARCH("/", Kickstarter[[#This Row],[Category and Sub-Category]])-1)</f>
        <v>film &amp; video</v>
      </c>
      <c r="R135" t="str">
        <f>RIGHT(Kickstarter[[#This Row],[Category and Sub-Category]], LEN(Kickstarter[[#This Row],[Category and Sub-Category]])-SEARCH("/",Kickstarter[[#This Row],[Category and Sub-Category]]))</f>
        <v>science fiction</v>
      </c>
      <c r="S135" s="10">
        <f>(Kickstarter[[#This Row],[launched_at]]/86400) + 25569 + (-6/24)</f>
        <v>42491.55768518518</v>
      </c>
      <c r="T135" s="10">
        <f>(Kickstarter[[#This Row],[deadline]]/86400) + 25569 + (-6/24)</f>
        <v>42521.479861111111</v>
      </c>
      <c r="U135" s="6">
        <f>YEAR(Kickstarter[[#This Row],[Date Created Conversion]])</f>
        <v>2016</v>
      </c>
      <c r="V135" s="6" t="str">
        <f>TEXT(Kickstarter[[#This Row],[Date Created Conversion]], "mmm")</f>
        <v>May</v>
      </c>
      <c r="W135" s="6">
        <f>DATEDIF(Kickstarter[[#This Row],[Date Created Conversion]],Kickstarter[[#This Row],[Date Ended Conversion]],"m")</f>
        <v>0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Kickstarter[[#This Row],[pledged]]/Kickstarter[[#This Row],[goal]]</f>
        <v>0</v>
      </c>
      <c r="P136" s="13">
        <f>IF(Kickstarter[[#This Row],[backers_count]], Kickstarter[[#This Row],[pledged]]/Kickstarter[[#This Row],[backers_count]], 0)</f>
        <v>0</v>
      </c>
      <c r="Q136" t="str">
        <f>LEFT(Kickstarter[[#This Row],[Category and Sub-Category]], SEARCH("/", Kickstarter[[#This Row],[Category and Sub-Category]])-1)</f>
        <v>film &amp; video</v>
      </c>
      <c r="R136" t="str">
        <f>RIGHT(Kickstarter[[#This Row],[Category and Sub-Category]], LEN(Kickstarter[[#This Row],[Category and Sub-Category]])-SEARCH("/",Kickstarter[[#This Row],[Category and Sub-Category]]))</f>
        <v>science fiction</v>
      </c>
      <c r="S136" s="10">
        <f>(Kickstarter[[#This Row],[launched_at]]/86400) + 25569 + (-6/24)</f>
        <v>42221.659930555557</v>
      </c>
      <c r="T136" s="10">
        <f>(Kickstarter[[#This Row],[deadline]]/86400) + 25569 + (-6/24)</f>
        <v>42251.458333333328</v>
      </c>
      <c r="U136" s="6">
        <f>YEAR(Kickstarter[[#This Row],[Date Created Conversion]])</f>
        <v>2015</v>
      </c>
      <c r="V136" s="6" t="str">
        <f>TEXT(Kickstarter[[#This Row],[Date Created Conversion]], "mmm")</f>
        <v>Aug</v>
      </c>
      <c r="W136" s="6">
        <f>DATEDIF(Kickstarter[[#This Row],[Date Created Conversion]],Kickstarter[[#This Row],[Date Ended Conversion]],"m")</f>
        <v>0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Kickstarter[[#This Row],[pledged]]/Kickstarter[[#This Row],[goal]]</f>
        <v>0.13433333333333333</v>
      </c>
      <c r="P137" s="13">
        <f>IF(Kickstarter[[#This Row],[backers_count]], Kickstarter[[#This Row],[pledged]]/Kickstarter[[#This Row],[backers_count]], 0)</f>
        <v>80.599999999999994</v>
      </c>
      <c r="Q137" t="str">
        <f>LEFT(Kickstarter[[#This Row],[Category and Sub-Category]], SEARCH("/", Kickstarter[[#This Row],[Category and Sub-Category]])-1)</f>
        <v>film &amp; video</v>
      </c>
      <c r="R137" t="str">
        <f>RIGHT(Kickstarter[[#This Row],[Category and Sub-Category]], LEN(Kickstarter[[#This Row],[Category and Sub-Category]])-SEARCH("/",Kickstarter[[#This Row],[Category and Sub-Category]]))</f>
        <v>science fiction</v>
      </c>
      <c r="S137" s="10">
        <f>(Kickstarter[[#This Row],[launched_at]]/86400) + 25569 + (-6/24)</f>
        <v>41788.131909722222</v>
      </c>
      <c r="T137" s="10">
        <f>(Kickstarter[[#This Row],[deadline]]/86400) + 25569 + (-6/24)</f>
        <v>41821.541666666664</v>
      </c>
      <c r="U137" s="6">
        <f>YEAR(Kickstarter[[#This Row],[Date Created Conversion]])</f>
        <v>2014</v>
      </c>
      <c r="V137" s="6" t="str">
        <f>TEXT(Kickstarter[[#This Row],[Date Created Conversion]], "mmm")</f>
        <v>May</v>
      </c>
      <c r="W137" s="6">
        <f>DATEDIF(Kickstarter[[#This Row],[Date Created Conversion]],Kickstarter[[#This Row],[Date Ended Conversion]],"m")</f>
        <v>1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Kickstarter[[#This Row],[pledged]]/Kickstarter[[#This Row],[goal]]</f>
        <v>0</v>
      </c>
      <c r="P138" s="13">
        <f>IF(Kickstarter[[#This Row],[backers_count]], Kickstarter[[#This Row],[pledged]]/Kickstarter[[#This Row],[backers_count]], 0)</f>
        <v>0</v>
      </c>
      <c r="Q138" t="str">
        <f>LEFT(Kickstarter[[#This Row],[Category and Sub-Category]], SEARCH("/", Kickstarter[[#This Row],[Category and Sub-Category]])-1)</f>
        <v>film &amp; video</v>
      </c>
      <c r="R138" t="str">
        <f>RIGHT(Kickstarter[[#This Row],[Category and Sub-Category]], LEN(Kickstarter[[#This Row],[Category and Sub-Category]])-SEARCH("/",Kickstarter[[#This Row],[Category and Sub-Category]]))</f>
        <v>science fiction</v>
      </c>
      <c r="S138" s="10">
        <f>(Kickstarter[[#This Row],[launched_at]]/86400) + 25569 + (-6/24)</f>
        <v>42096.160115740742</v>
      </c>
      <c r="T138" s="10">
        <f>(Kickstarter[[#This Row],[deadline]]/86400) + 25569 + (-6/24)</f>
        <v>42140.177777777775</v>
      </c>
      <c r="U138" s="6">
        <f>YEAR(Kickstarter[[#This Row],[Date Created Conversion]])</f>
        <v>2015</v>
      </c>
      <c r="V138" s="6" t="str">
        <f>TEXT(Kickstarter[[#This Row],[Date Created Conversion]], "mmm")</f>
        <v>Apr</v>
      </c>
      <c r="W138" s="6">
        <f>DATEDIF(Kickstarter[[#This Row],[Date Created Conversion]],Kickstarter[[#This Row],[Date Ended Conversion]],"m")</f>
        <v>1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Kickstarter[[#This Row],[pledged]]/Kickstarter[[#This Row],[goal]]</f>
        <v>0</v>
      </c>
      <c r="P139" s="13">
        <f>IF(Kickstarter[[#This Row],[backers_count]], Kickstarter[[#This Row],[pledged]]/Kickstarter[[#This Row],[backers_count]], 0)</f>
        <v>0</v>
      </c>
      <c r="Q139" t="str">
        <f>LEFT(Kickstarter[[#This Row],[Category and Sub-Category]], SEARCH("/", Kickstarter[[#This Row],[Category and Sub-Category]])-1)</f>
        <v>film &amp; video</v>
      </c>
      <c r="R139" t="str">
        <f>RIGHT(Kickstarter[[#This Row],[Category and Sub-Category]], LEN(Kickstarter[[#This Row],[Category and Sub-Category]])-SEARCH("/",Kickstarter[[#This Row],[Category and Sub-Category]]))</f>
        <v>science fiction</v>
      </c>
      <c r="S139" s="10">
        <f>(Kickstarter[[#This Row],[launched_at]]/86400) + 25569 + (-6/24)</f>
        <v>42239.323993055557</v>
      </c>
      <c r="T139" s="10">
        <f>(Kickstarter[[#This Row],[deadline]]/86400) + 25569 + (-6/24)</f>
        <v>42289.323993055557</v>
      </c>
      <c r="U139" s="6">
        <f>YEAR(Kickstarter[[#This Row],[Date Created Conversion]])</f>
        <v>2015</v>
      </c>
      <c r="V139" s="6" t="str">
        <f>TEXT(Kickstarter[[#This Row],[Date Created Conversion]], "mmm")</f>
        <v>Aug</v>
      </c>
      <c r="W139" s="6">
        <f>DATEDIF(Kickstarter[[#This Row],[Date Created Conversion]],Kickstarter[[#This Row],[Date Ended Conversion]],"m")</f>
        <v>1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Kickstarter[[#This Row],[pledged]]/Kickstarter[[#This Row],[goal]]</f>
        <v>3.1413333333333335E-2</v>
      </c>
      <c r="P140" s="13">
        <f>IF(Kickstarter[[#This Row],[backers_count]], Kickstarter[[#This Row],[pledged]]/Kickstarter[[#This Row],[backers_count]], 0)</f>
        <v>81.241379310344826</v>
      </c>
      <c r="Q140" t="str">
        <f>LEFT(Kickstarter[[#This Row],[Category and Sub-Category]], SEARCH("/", Kickstarter[[#This Row],[Category and Sub-Category]])-1)</f>
        <v>film &amp; video</v>
      </c>
      <c r="R140" t="str">
        <f>RIGHT(Kickstarter[[#This Row],[Category and Sub-Category]], LEN(Kickstarter[[#This Row],[Category and Sub-Category]])-SEARCH("/",Kickstarter[[#This Row],[Category and Sub-Category]]))</f>
        <v>science fiction</v>
      </c>
      <c r="S140" s="10">
        <f>(Kickstarter[[#This Row],[launched_at]]/86400) + 25569 + (-6/24)</f>
        <v>42186.007418981477</v>
      </c>
      <c r="T140" s="10">
        <f>(Kickstarter[[#This Row],[deadline]]/86400) + 25569 + (-6/24)</f>
        <v>42216.957638888889</v>
      </c>
      <c r="U140" s="6">
        <f>YEAR(Kickstarter[[#This Row],[Date Created Conversion]])</f>
        <v>2015</v>
      </c>
      <c r="V140" s="6" t="str">
        <f>TEXT(Kickstarter[[#This Row],[Date Created Conversion]], "mmm")</f>
        <v>Jul</v>
      </c>
      <c r="W140" s="6">
        <f>DATEDIF(Kickstarter[[#This Row],[Date Created Conversion]],Kickstarter[[#This Row],[Date Ended Conversion]],"m")</f>
        <v>0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Kickstarter[[#This Row],[pledged]]/Kickstarter[[#This Row],[goal]]</f>
        <v>1</v>
      </c>
      <c r="P141" s="13">
        <f>IF(Kickstarter[[#This Row],[backers_count]], Kickstarter[[#This Row],[pledged]]/Kickstarter[[#This Row],[backers_count]], 0)</f>
        <v>500</v>
      </c>
      <c r="Q141" t="str">
        <f>LEFT(Kickstarter[[#This Row],[Category and Sub-Category]], SEARCH("/", Kickstarter[[#This Row],[Category and Sub-Category]])-1)</f>
        <v>film &amp; video</v>
      </c>
      <c r="R141" t="str">
        <f>RIGHT(Kickstarter[[#This Row],[Category and Sub-Category]], LEN(Kickstarter[[#This Row],[Category and Sub-Category]])-SEARCH("/",Kickstarter[[#This Row],[Category and Sub-Category]]))</f>
        <v>science fiction</v>
      </c>
      <c r="S141" s="10">
        <f>(Kickstarter[[#This Row],[launched_at]]/86400) + 25569 + (-6/24)</f>
        <v>42187.670972222222</v>
      </c>
      <c r="T141" s="10">
        <f>(Kickstarter[[#This Row],[deadline]]/86400) + 25569 + (-6/24)</f>
        <v>42197.670972222222</v>
      </c>
      <c r="U141" s="6">
        <f>YEAR(Kickstarter[[#This Row],[Date Created Conversion]])</f>
        <v>2015</v>
      </c>
      <c r="V141" s="6" t="str">
        <f>TEXT(Kickstarter[[#This Row],[Date Created Conversion]], "mmm")</f>
        <v>Jul</v>
      </c>
      <c r="W141" s="6">
        <f>DATEDIF(Kickstarter[[#This Row],[Date Created Conversion]],Kickstarter[[#This Row],[Date Ended Conversion]],"m")</f>
        <v>0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Kickstarter[[#This Row],[pledged]]/Kickstarter[[#This Row],[goal]]</f>
        <v>0</v>
      </c>
      <c r="P142" s="13">
        <f>IF(Kickstarter[[#This Row],[backers_count]], Kickstarter[[#This Row],[pledged]]/Kickstarter[[#This Row],[backers_count]], 0)</f>
        <v>0</v>
      </c>
      <c r="Q142" t="str">
        <f>LEFT(Kickstarter[[#This Row],[Category and Sub-Category]], SEARCH("/", Kickstarter[[#This Row],[Category and Sub-Category]])-1)</f>
        <v>film &amp; video</v>
      </c>
      <c r="R142" t="str">
        <f>RIGHT(Kickstarter[[#This Row],[Category and Sub-Category]], LEN(Kickstarter[[#This Row],[Category and Sub-Category]])-SEARCH("/",Kickstarter[[#This Row],[Category and Sub-Category]]))</f>
        <v>science fiction</v>
      </c>
      <c r="S142" s="10">
        <f>(Kickstarter[[#This Row],[launched_at]]/86400) + 25569 + (-6/24)</f>
        <v>42052.948287037041</v>
      </c>
      <c r="T142" s="10">
        <f>(Kickstarter[[#This Row],[deadline]]/86400) + 25569 + (-6/24)</f>
        <v>42082.90662037037</v>
      </c>
      <c r="U142" s="6">
        <f>YEAR(Kickstarter[[#This Row],[Date Created Conversion]])</f>
        <v>2015</v>
      </c>
      <c r="V142" s="6" t="str">
        <f>TEXT(Kickstarter[[#This Row],[Date Created Conversion]], "mmm")</f>
        <v>Feb</v>
      </c>
      <c r="W142" s="6">
        <f>DATEDIF(Kickstarter[[#This Row],[Date Created Conversion]],Kickstarter[[#This Row],[Date Ended Conversion]],"m")</f>
        <v>1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Kickstarter[[#This Row],[pledged]]/Kickstarter[[#This Row],[goal]]</f>
        <v>0.10775</v>
      </c>
      <c r="P143" s="13">
        <f>IF(Kickstarter[[#This Row],[backers_count]], Kickstarter[[#This Row],[pledged]]/Kickstarter[[#This Row],[backers_count]], 0)</f>
        <v>46.178571428571431</v>
      </c>
      <c r="Q143" t="str">
        <f>LEFT(Kickstarter[[#This Row],[Category and Sub-Category]], SEARCH("/", Kickstarter[[#This Row],[Category and Sub-Category]])-1)</f>
        <v>film &amp; video</v>
      </c>
      <c r="R143" t="str">
        <f>RIGHT(Kickstarter[[#This Row],[Category and Sub-Category]], LEN(Kickstarter[[#This Row],[Category and Sub-Category]])-SEARCH("/",Kickstarter[[#This Row],[Category and Sub-Category]]))</f>
        <v>science fiction</v>
      </c>
      <c r="S143" s="10">
        <f>(Kickstarter[[#This Row],[launched_at]]/86400) + 25569 + (-6/24)</f>
        <v>42109.903043981481</v>
      </c>
      <c r="T143" s="10">
        <f>(Kickstarter[[#This Row],[deadline]]/86400) + 25569 + (-6/24)</f>
        <v>42154.903043981481</v>
      </c>
      <c r="U143" s="6">
        <f>YEAR(Kickstarter[[#This Row],[Date Created Conversion]])</f>
        <v>2015</v>
      </c>
      <c r="V143" s="6" t="str">
        <f>TEXT(Kickstarter[[#This Row],[Date Created Conversion]], "mmm")</f>
        <v>Apr</v>
      </c>
      <c r="W143" s="6">
        <f>DATEDIF(Kickstarter[[#This Row],[Date Created Conversion]],Kickstarter[[#This Row],[Date Ended Conversion]],"m")</f>
        <v>1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Kickstarter[[#This Row],[pledged]]/Kickstarter[[#This Row],[goal]]</f>
        <v>3.3333333333333335E-3</v>
      </c>
      <c r="P144" s="13">
        <f>IF(Kickstarter[[#This Row],[backers_count]], Kickstarter[[#This Row],[pledged]]/Kickstarter[[#This Row],[backers_count]], 0)</f>
        <v>10</v>
      </c>
      <c r="Q144" t="str">
        <f>LEFT(Kickstarter[[#This Row],[Category and Sub-Category]], SEARCH("/", Kickstarter[[#This Row],[Category and Sub-Category]])-1)</f>
        <v>film &amp; video</v>
      </c>
      <c r="R144" t="str">
        <f>RIGHT(Kickstarter[[#This Row],[Category and Sub-Category]], LEN(Kickstarter[[#This Row],[Category and Sub-Category]])-SEARCH("/",Kickstarter[[#This Row],[Category and Sub-Category]]))</f>
        <v>science fiction</v>
      </c>
      <c r="S144" s="10">
        <f>(Kickstarter[[#This Row],[launched_at]]/86400) + 25569 + (-6/24)</f>
        <v>41938.643263888887</v>
      </c>
      <c r="T144" s="10">
        <f>(Kickstarter[[#This Row],[deadline]]/86400) + 25569 + (-6/24)</f>
        <v>41959.684930555552</v>
      </c>
      <c r="U144" s="6">
        <f>YEAR(Kickstarter[[#This Row],[Date Created Conversion]])</f>
        <v>2014</v>
      </c>
      <c r="V144" s="6" t="str">
        <f>TEXT(Kickstarter[[#This Row],[Date Created Conversion]], "mmm")</f>
        <v>Oct</v>
      </c>
      <c r="W144" s="6">
        <f>DATEDIF(Kickstarter[[#This Row],[Date Created Conversion]],Kickstarter[[#This Row],[Date Ended Conversion]],"m")</f>
        <v>0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Kickstarter[[#This Row],[pledged]]/Kickstarter[[#This Row],[goal]]</f>
        <v>0</v>
      </c>
      <c r="P145" s="13">
        <f>IF(Kickstarter[[#This Row],[backers_count]], Kickstarter[[#This Row],[pledged]]/Kickstarter[[#This Row],[backers_count]], 0)</f>
        <v>0</v>
      </c>
      <c r="Q145" t="str">
        <f>LEFT(Kickstarter[[#This Row],[Category and Sub-Category]], SEARCH("/", Kickstarter[[#This Row],[Category and Sub-Category]])-1)</f>
        <v>film &amp; video</v>
      </c>
      <c r="R145" t="str">
        <f>RIGHT(Kickstarter[[#This Row],[Category and Sub-Category]], LEN(Kickstarter[[#This Row],[Category and Sub-Category]])-SEARCH("/",Kickstarter[[#This Row],[Category and Sub-Category]]))</f>
        <v>science fiction</v>
      </c>
      <c r="S145" s="10">
        <f>(Kickstarter[[#This Row],[launched_at]]/86400) + 25569 + (-6/24)</f>
        <v>42558.814143518517</v>
      </c>
      <c r="T145" s="10">
        <f>(Kickstarter[[#This Row],[deadline]]/86400) + 25569 + (-6/24)</f>
        <v>42615.996527777781</v>
      </c>
      <c r="U145" s="6">
        <f>YEAR(Kickstarter[[#This Row],[Date Created Conversion]])</f>
        <v>2016</v>
      </c>
      <c r="V145" s="6" t="str">
        <f>TEXT(Kickstarter[[#This Row],[Date Created Conversion]], "mmm")</f>
        <v>Jul</v>
      </c>
      <c r="W145" s="6">
        <f>DATEDIF(Kickstarter[[#This Row],[Date Created Conversion]],Kickstarter[[#This Row],[Date Ended Conversion]],"m")</f>
        <v>1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Kickstarter[[#This Row],[pledged]]/Kickstarter[[#This Row],[goal]]</f>
        <v>0.27600000000000002</v>
      </c>
      <c r="P146" s="13">
        <f>IF(Kickstarter[[#This Row],[backers_count]], Kickstarter[[#This Row],[pledged]]/Kickstarter[[#This Row],[backers_count]], 0)</f>
        <v>55.945945945945944</v>
      </c>
      <c r="Q146" t="str">
        <f>LEFT(Kickstarter[[#This Row],[Category and Sub-Category]], SEARCH("/", Kickstarter[[#This Row],[Category and Sub-Category]])-1)</f>
        <v>film &amp; video</v>
      </c>
      <c r="R146" t="str">
        <f>RIGHT(Kickstarter[[#This Row],[Category and Sub-Category]], LEN(Kickstarter[[#This Row],[Category and Sub-Category]])-SEARCH("/",Kickstarter[[#This Row],[Category and Sub-Category]]))</f>
        <v>science fiction</v>
      </c>
      <c r="S146" s="10">
        <f>(Kickstarter[[#This Row],[launched_at]]/86400) + 25569 + (-6/24)</f>
        <v>42047.512407407412</v>
      </c>
      <c r="T146" s="10">
        <f>(Kickstarter[[#This Row],[deadline]]/86400) + 25569 + (-6/24)</f>
        <v>42107.47074074074</v>
      </c>
      <c r="U146" s="6">
        <f>YEAR(Kickstarter[[#This Row],[Date Created Conversion]])</f>
        <v>2015</v>
      </c>
      <c r="V146" s="6" t="str">
        <f>TEXT(Kickstarter[[#This Row],[Date Created Conversion]], "mmm")</f>
        <v>Feb</v>
      </c>
      <c r="W146" s="6">
        <f>DATEDIF(Kickstarter[[#This Row],[Date Created Conversion]],Kickstarter[[#This Row],[Date Ended Conversion]],"m")</f>
        <v>2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Kickstarter[[#This Row],[pledged]]/Kickstarter[[#This Row],[goal]]</f>
        <v>7.5111111111111115E-2</v>
      </c>
      <c r="P147" s="13">
        <f>IF(Kickstarter[[#This Row],[backers_count]], Kickstarter[[#This Row],[pledged]]/Kickstarter[[#This Row],[backers_count]], 0)</f>
        <v>37.555555555555557</v>
      </c>
      <c r="Q147" t="str">
        <f>LEFT(Kickstarter[[#This Row],[Category and Sub-Category]], SEARCH("/", Kickstarter[[#This Row],[Category and Sub-Category]])-1)</f>
        <v>film &amp; video</v>
      </c>
      <c r="R147" t="str">
        <f>RIGHT(Kickstarter[[#This Row],[Category and Sub-Category]], LEN(Kickstarter[[#This Row],[Category and Sub-Category]])-SEARCH("/",Kickstarter[[#This Row],[Category and Sub-Category]]))</f>
        <v>science fiction</v>
      </c>
      <c r="S147" s="10">
        <f>(Kickstarter[[#This Row],[launched_at]]/86400) + 25569 + (-6/24)</f>
        <v>42200.292268518519</v>
      </c>
      <c r="T147" s="10">
        <f>(Kickstarter[[#This Row],[deadline]]/86400) + 25569 + (-6/24)</f>
        <v>42227.292268518519</v>
      </c>
      <c r="U147" s="6">
        <f>YEAR(Kickstarter[[#This Row],[Date Created Conversion]])</f>
        <v>2015</v>
      </c>
      <c r="V147" s="6" t="str">
        <f>TEXT(Kickstarter[[#This Row],[Date Created Conversion]], "mmm")</f>
        <v>Jul</v>
      </c>
      <c r="W147" s="6">
        <f>DATEDIF(Kickstarter[[#This Row],[Date Created Conversion]],Kickstarter[[#This Row],[Date Ended Conversion]],"m")</f>
        <v>0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Kickstarter[[#This Row],[pledged]]/Kickstarter[[#This Row],[goal]]</f>
        <v>5.7499999999999999E-3</v>
      </c>
      <c r="P148" s="13">
        <f>IF(Kickstarter[[#This Row],[backers_count]], Kickstarter[[#This Row],[pledged]]/Kickstarter[[#This Row],[backers_count]], 0)</f>
        <v>38.333333333333336</v>
      </c>
      <c r="Q148" t="str">
        <f>LEFT(Kickstarter[[#This Row],[Category and Sub-Category]], SEARCH("/", Kickstarter[[#This Row],[Category and Sub-Category]])-1)</f>
        <v>film &amp; video</v>
      </c>
      <c r="R148" t="str">
        <f>RIGHT(Kickstarter[[#This Row],[Category and Sub-Category]], LEN(Kickstarter[[#This Row],[Category and Sub-Category]])-SEARCH("/",Kickstarter[[#This Row],[Category and Sub-Category]]))</f>
        <v>science fiction</v>
      </c>
      <c r="S148" s="10">
        <f>(Kickstarter[[#This Row],[launched_at]]/86400) + 25569 + (-6/24)</f>
        <v>42692.766180555554</v>
      </c>
      <c r="T148" s="10">
        <f>(Kickstarter[[#This Row],[deadline]]/86400) + 25569 + (-6/24)</f>
        <v>42752.766180555554</v>
      </c>
      <c r="U148" s="6">
        <f>YEAR(Kickstarter[[#This Row],[Date Created Conversion]])</f>
        <v>2016</v>
      </c>
      <c r="V148" s="6" t="str">
        <f>TEXT(Kickstarter[[#This Row],[Date Created Conversion]], "mmm")</f>
        <v>Nov</v>
      </c>
      <c r="W148" s="6">
        <f>DATEDIF(Kickstarter[[#This Row],[Date Created Conversion]],Kickstarter[[#This Row],[Date Ended Conversion]],"m")</f>
        <v>1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Kickstarter[[#This Row],[pledged]]/Kickstarter[[#This Row],[goal]]</f>
        <v>0</v>
      </c>
      <c r="P149" s="13">
        <f>IF(Kickstarter[[#This Row],[backers_count]], Kickstarter[[#This Row],[pledged]]/Kickstarter[[#This Row],[backers_count]], 0)</f>
        <v>0</v>
      </c>
      <c r="Q149" t="str">
        <f>LEFT(Kickstarter[[#This Row],[Category and Sub-Category]], SEARCH("/", Kickstarter[[#This Row],[Category and Sub-Category]])-1)</f>
        <v>film &amp; video</v>
      </c>
      <c r="R149" t="str">
        <f>RIGHT(Kickstarter[[#This Row],[Category and Sub-Category]], LEN(Kickstarter[[#This Row],[Category and Sub-Category]])-SEARCH("/",Kickstarter[[#This Row],[Category and Sub-Category]]))</f>
        <v>science fiction</v>
      </c>
      <c r="S149" s="10">
        <f>(Kickstarter[[#This Row],[launched_at]]/86400) + 25569 + (-6/24)</f>
        <v>41969.517824074079</v>
      </c>
      <c r="T149" s="10">
        <f>(Kickstarter[[#This Row],[deadline]]/86400) + 25569 + (-6/24)</f>
        <v>42012.512499999997</v>
      </c>
      <c r="U149" s="6">
        <f>YEAR(Kickstarter[[#This Row],[Date Created Conversion]])</f>
        <v>2014</v>
      </c>
      <c r="V149" s="6" t="str">
        <f>TEXT(Kickstarter[[#This Row],[Date Created Conversion]], "mmm")</f>
        <v>Nov</v>
      </c>
      <c r="W149" s="6">
        <f>DATEDIF(Kickstarter[[#This Row],[Date Created Conversion]],Kickstarter[[#This Row],[Date Ended Conversion]],"m")</f>
        <v>1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Kickstarter[[#This Row],[pledged]]/Kickstarter[[#This Row],[goal]]</f>
        <v>8.0000000000000004E-4</v>
      </c>
      <c r="P150" s="13">
        <f>IF(Kickstarter[[#This Row],[backers_count]], Kickstarter[[#This Row],[pledged]]/Kickstarter[[#This Row],[backers_count]], 0)</f>
        <v>20</v>
      </c>
      <c r="Q150" t="str">
        <f>LEFT(Kickstarter[[#This Row],[Category and Sub-Category]], SEARCH("/", Kickstarter[[#This Row],[Category and Sub-Category]])-1)</f>
        <v>film &amp; video</v>
      </c>
      <c r="R150" t="str">
        <f>RIGHT(Kickstarter[[#This Row],[Category and Sub-Category]], LEN(Kickstarter[[#This Row],[Category and Sub-Category]])-SEARCH("/",Kickstarter[[#This Row],[Category and Sub-Category]]))</f>
        <v>science fiction</v>
      </c>
      <c r="S150" s="10">
        <f>(Kickstarter[[#This Row],[launched_at]]/86400) + 25569 + (-6/24)</f>
        <v>42397.031666666662</v>
      </c>
      <c r="T150" s="10">
        <f>(Kickstarter[[#This Row],[deadline]]/86400) + 25569 + (-6/24)</f>
        <v>42427.031666666662</v>
      </c>
      <c r="U150" s="6">
        <f>YEAR(Kickstarter[[#This Row],[Date Created Conversion]])</f>
        <v>2016</v>
      </c>
      <c r="V150" s="6" t="str">
        <f>TEXT(Kickstarter[[#This Row],[Date Created Conversion]], "mmm")</f>
        <v>Jan</v>
      </c>
      <c r="W150" s="6">
        <f>DATEDIF(Kickstarter[[#This Row],[Date Created Conversion]],Kickstarter[[#This Row],[Date Ended Conversion]],"m")</f>
        <v>0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Kickstarter[[#This Row],[pledged]]/Kickstarter[[#This Row],[goal]]</f>
        <v>9.1999999999999998E-3</v>
      </c>
      <c r="P151" s="13">
        <f>IF(Kickstarter[[#This Row],[backers_count]], Kickstarter[[#This Row],[pledged]]/Kickstarter[[#This Row],[backers_count]], 0)</f>
        <v>15.333333333333334</v>
      </c>
      <c r="Q151" t="str">
        <f>LEFT(Kickstarter[[#This Row],[Category and Sub-Category]], SEARCH("/", Kickstarter[[#This Row],[Category and Sub-Category]])-1)</f>
        <v>film &amp; video</v>
      </c>
      <c r="R151" t="str">
        <f>RIGHT(Kickstarter[[#This Row],[Category and Sub-Category]], LEN(Kickstarter[[#This Row],[Category and Sub-Category]])-SEARCH("/",Kickstarter[[#This Row],[Category and Sub-Category]]))</f>
        <v>science fiction</v>
      </c>
      <c r="S151" s="10">
        <f>(Kickstarter[[#This Row],[launched_at]]/86400) + 25569 + (-6/24)</f>
        <v>41967.922106481477</v>
      </c>
      <c r="T151" s="10">
        <f>(Kickstarter[[#This Row],[deadline]]/86400) + 25569 + (-6/24)</f>
        <v>41998.083333333328</v>
      </c>
      <c r="U151" s="6">
        <f>YEAR(Kickstarter[[#This Row],[Date Created Conversion]])</f>
        <v>2014</v>
      </c>
      <c r="V151" s="6" t="str">
        <f>TEXT(Kickstarter[[#This Row],[Date Created Conversion]], "mmm")</f>
        <v>Nov</v>
      </c>
      <c r="W151" s="6">
        <f>DATEDIF(Kickstarter[[#This Row],[Date Created Conversion]],Kickstarter[[#This Row],[Date Ended Conversion]],"m")</f>
        <v>1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Kickstarter[[#This Row],[pledged]]/Kickstarter[[#This Row],[goal]]</f>
        <v>0.23163076923076922</v>
      </c>
      <c r="P152" s="13">
        <f>IF(Kickstarter[[#This Row],[backers_count]], Kickstarter[[#This Row],[pledged]]/Kickstarter[[#This Row],[backers_count]], 0)</f>
        <v>449.43283582089555</v>
      </c>
      <c r="Q152" t="str">
        <f>LEFT(Kickstarter[[#This Row],[Category and Sub-Category]], SEARCH("/", Kickstarter[[#This Row],[Category and Sub-Category]])-1)</f>
        <v>film &amp; video</v>
      </c>
      <c r="R152" t="str">
        <f>RIGHT(Kickstarter[[#This Row],[Category and Sub-Category]], LEN(Kickstarter[[#This Row],[Category and Sub-Category]])-SEARCH("/",Kickstarter[[#This Row],[Category and Sub-Category]]))</f>
        <v>science fiction</v>
      </c>
      <c r="S152" s="10">
        <f>(Kickstarter[[#This Row],[launched_at]]/86400) + 25569 + (-6/24)</f>
        <v>42089.911828703705</v>
      </c>
      <c r="T152" s="10">
        <f>(Kickstarter[[#This Row],[deadline]]/86400) + 25569 + (-6/24)</f>
        <v>42149.911828703705</v>
      </c>
      <c r="U152" s="6">
        <f>YEAR(Kickstarter[[#This Row],[Date Created Conversion]])</f>
        <v>2015</v>
      </c>
      <c r="V152" s="6" t="str">
        <f>TEXT(Kickstarter[[#This Row],[Date Created Conversion]], "mmm")</f>
        <v>Mar</v>
      </c>
      <c r="W152" s="6">
        <f>DATEDIF(Kickstarter[[#This Row],[Date Created Conversion]],Kickstarter[[#This Row],[Date Ended Conversion]],"m")</f>
        <v>1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Kickstarter[[#This Row],[pledged]]/Kickstarter[[#This Row],[goal]]</f>
        <v>5.5999999999999995E-4</v>
      </c>
      <c r="P153" s="13">
        <f>IF(Kickstarter[[#This Row],[backers_count]], Kickstarter[[#This Row],[pledged]]/Kickstarter[[#This Row],[backers_count]], 0)</f>
        <v>28</v>
      </c>
      <c r="Q153" t="str">
        <f>LEFT(Kickstarter[[#This Row],[Category and Sub-Category]], SEARCH("/", Kickstarter[[#This Row],[Category and Sub-Category]])-1)</f>
        <v>film &amp; video</v>
      </c>
      <c r="R153" t="str">
        <f>RIGHT(Kickstarter[[#This Row],[Category and Sub-Category]], LEN(Kickstarter[[#This Row],[Category and Sub-Category]])-SEARCH("/",Kickstarter[[#This Row],[Category and Sub-Category]]))</f>
        <v>science fiction</v>
      </c>
      <c r="S153" s="10">
        <f>(Kickstarter[[#This Row],[launched_at]]/86400) + 25569 + (-6/24)</f>
        <v>42113.300821759258</v>
      </c>
      <c r="T153" s="10">
        <f>(Kickstarter[[#This Row],[deadline]]/86400) + 25569 + (-6/24)</f>
        <v>42173.300821759258</v>
      </c>
      <c r="U153" s="6">
        <f>YEAR(Kickstarter[[#This Row],[Date Created Conversion]])</f>
        <v>2015</v>
      </c>
      <c r="V153" s="6" t="str">
        <f>TEXT(Kickstarter[[#This Row],[Date Created Conversion]], "mmm")</f>
        <v>Apr</v>
      </c>
      <c r="W153" s="6">
        <f>DATEDIF(Kickstarter[[#This Row],[Date Created Conversion]],Kickstarter[[#This Row],[Date Ended Conversion]],"m")</f>
        <v>1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Kickstarter[[#This Row],[pledged]]/Kickstarter[[#This Row],[goal]]</f>
        <v>7.8947368421052633E-5</v>
      </c>
      <c r="P154" s="13">
        <f>IF(Kickstarter[[#This Row],[backers_count]], Kickstarter[[#This Row],[pledged]]/Kickstarter[[#This Row],[backers_count]], 0)</f>
        <v>15</v>
      </c>
      <c r="Q154" t="str">
        <f>LEFT(Kickstarter[[#This Row],[Category and Sub-Category]], SEARCH("/", Kickstarter[[#This Row],[Category and Sub-Category]])-1)</f>
        <v>film &amp; video</v>
      </c>
      <c r="R154" t="str">
        <f>RIGHT(Kickstarter[[#This Row],[Category and Sub-Category]], LEN(Kickstarter[[#This Row],[Category and Sub-Category]])-SEARCH("/",Kickstarter[[#This Row],[Category and Sub-Category]]))</f>
        <v>science fiction</v>
      </c>
      <c r="S154" s="10">
        <f>(Kickstarter[[#This Row],[launched_at]]/86400) + 25569 + (-6/24)</f>
        <v>41874.827546296292</v>
      </c>
      <c r="T154" s="10">
        <f>(Kickstarter[[#This Row],[deadline]]/86400) + 25569 + (-6/24)</f>
        <v>41904.827546296292</v>
      </c>
      <c r="U154" s="6">
        <f>YEAR(Kickstarter[[#This Row],[Date Created Conversion]])</f>
        <v>2014</v>
      </c>
      <c r="V154" s="6" t="str">
        <f>TEXT(Kickstarter[[#This Row],[Date Created Conversion]], "mmm")</f>
        <v>Aug</v>
      </c>
      <c r="W154" s="6">
        <f>DATEDIF(Kickstarter[[#This Row],[Date Created Conversion]],Kickstarter[[#This Row],[Date Ended Conversion]],"m")</f>
        <v>0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Kickstarter[[#This Row],[pledged]]/Kickstarter[[#This Row],[goal]]</f>
        <v>7.1799999999999998E-3</v>
      </c>
      <c r="P155" s="13">
        <f>IF(Kickstarter[[#This Row],[backers_count]], Kickstarter[[#This Row],[pledged]]/Kickstarter[[#This Row],[backers_count]], 0)</f>
        <v>35.9</v>
      </c>
      <c r="Q155" t="str">
        <f>LEFT(Kickstarter[[#This Row],[Category and Sub-Category]], SEARCH("/", Kickstarter[[#This Row],[Category and Sub-Category]])-1)</f>
        <v>film &amp; video</v>
      </c>
      <c r="R155" t="str">
        <f>RIGHT(Kickstarter[[#This Row],[Category and Sub-Category]], LEN(Kickstarter[[#This Row],[Category and Sub-Category]])-SEARCH("/",Kickstarter[[#This Row],[Category and Sub-Category]]))</f>
        <v>science fiction</v>
      </c>
      <c r="S155" s="10">
        <f>(Kickstarter[[#This Row],[launched_at]]/86400) + 25569 + (-6/24)</f>
        <v>41933.336157407408</v>
      </c>
      <c r="T155" s="10">
        <f>(Kickstarter[[#This Row],[deadline]]/86400) + 25569 + (-6/24)</f>
        <v>41975.377824074079</v>
      </c>
      <c r="U155" s="6">
        <f>YEAR(Kickstarter[[#This Row],[Date Created Conversion]])</f>
        <v>2014</v>
      </c>
      <c r="V155" s="6" t="str">
        <f>TEXT(Kickstarter[[#This Row],[Date Created Conversion]], "mmm")</f>
        <v>Oct</v>
      </c>
      <c r="W155" s="6">
        <f>DATEDIF(Kickstarter[[#This Row],[Date Created Conversion]],Kickstarter[[#This Row],[Date Ended Conversion]],"m")</f>
        <v>1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Kickstarter[[#This Row],[pledged]]/Kickstarter[[#This Row],[goal]]</f>
        <v>2.6666666666666668E-2</v>
      </c>
      <c r="P156" s="13">
        <f>IF(Kickstarter[[#This Row],[backers_count]], Kickstarter[[#This Row],[pledged]]/Kickstarter[[#This Row],[backers_count]], 0)</f>
        <v>13.333333333333334</v>
      </c>
      <c r="Q156" t="str">
        <f>LEFT(Kickstarter[[#This Row],[Category and Sub-Category]], SEARCH("/", Kickstarter[[#This Row],[Category and Sub-Category]])-1)</f>
        <v>film &amp; video</v>
      </c>
      <c r="R156" t="str">
        <f>RIGHT(Kickstarter[[#This Row],[Category and Sub-Category]], LEN(Kickstarter[[#This Row],[Category and Sub-Category]])-SEARCH("/",Kickstarter[[#This Row],[Category and Sub-Category]]))</f>
        <v>science fiction</v>
      </c>
      <c r="S156" s="10">
        <f>(Kickstarter[[#This Row],[launched_at]]/86400) + 25569 + (-6/24)</f>
        <v>42115.297395833331</v>
      </c>
      <c r="T156" s="10">
        <f>(Kickstarter[[#This Row],[deadline]]/86400) + 25569 + (-6/24)</f>
        <v>42158.297395833331</v>
      </c>
      <c r="U156" s="6">
        <f>YEAR(Kickstarter[[#This Row],[Date Created Conversion]])</f>
        <v>2015</v>
      </c>
      <c r="V156" s="6" t="str">
        <f>TEXT(Kickstarter[[#This Row],[Date Created Conversion]], "mmm")</f>
        <v>Apr</v>
      </c>
      <c r="W156" s="6">
        <f>DATEDIF(Kickstarter[[#This Row],[Date Created Conversion]],Kickstarter[[#This Row],[Date Ended Conversion]],"m")</f>
        <v>1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Kickstarter[[#This Row],[pledged]]/Kickstarter[[#This Row],[goal]]</f>
        <v>6.0000000000000002E-5</v>
      </c>
      <c r="P157" s="13">
        <f>IF(Kickstarter[[#This Row],[backers_count]], Kickstarter[[#This Row],[pledged]]/Kickstarter[[#This Row],[backers_count]], 0)</f>
        <v>20.25</v>
      </c>
      <c r="Q157" t="str">
        <f>LEFT(Kickstarter[[#This Row],[Category and Sub-Category]], SEARCH("/", Kickstarter[[#This Row],[Category and Sub-Category]])-1)</f>
        <v>film &amp; video</v>
      </c>
      <c r="R157" t="str">
        <f>RIGHT(Kickstarter[[#This Row],[Category and Sub-Category]], LEN(Kickstarter[[#This Row],[Category and Sub-Category]])-SEARCH("/",Kickstarter[[#This Row],[Category and Sub-Category]]))</f>
        <v>science fiction</v>
      </c>
      <c r="S157" s="10">
        <f>(Kickstarter[[#This Row],[launched_at]]/86400) + 25569 + (-6/24)</f>
        <v>42168.309432870374</v>
      </c>
      <c r="T157" s="10">
        <f>(Kickstarter[[#This Row],[deadline]]/86400) + 25569 + (-6/24)</f>
        <v>42208.309432870374</v>
      </c>
      <c r="U157" s="6">
        <f>YEAR(Kickstarter[[#This Row],[Date Created Conversion]])</f>
        <v>2015</v>
      </c>
      <c r="V157" s="6" t="str">
        <f>TEXT(Kickstarter[[#This Row],[Date Created Conversion]], "mmm")</f>
        <v>Jun</v>
      </c>
      <c r="W157" s="6">
        <f>DATEDIF(Kickstarter[[#This Row],[Date Created Conversion]],Kickstarter[[#This Row],[Date Ended Conversion]],"m")</f>
        <v>1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Kickstarter[[#This Row],[pledged]]/Kickstarter[[#This Row],[goal]]</f>
        <v>5.0999999999999997E-2</v>
      </c>
      <c r="P158" s="13">
        <f>IF(Kickstarter[[#This Row],[backers_count]], Kickstarter[[#This Row],[pledged]]/Kickstarter[[#This Row],[backers_count]], 0)</f>
        <v>119</v>
      </c>
      <c r="Q158" t="str">
        <f>LEFT(Kickstarter[[#This Row],[Category and Sub-Category]], SEARCH("/", Kickstarter[[#This Row],[Category and Sub-Category]])-1)</f>
        <v>film &amp; video</v>
      </c>
      <c r="R158" t="str">
        <f>RIGHT(Kickstarter[[#This Row],[Category and Sub-Category]], LEN(Kickstarter[[#This Row],[Category and Sub-Category]])-SEARCH("/",Kickstarter[[#This Row],[Category and Sub-Category]]))</f>
        <v>science fiction</v>
      </c>
      <c r="S158" s="10">
        <f>(Kickstarter[[#This Row],[launched_at]]/86400) + 25569 + (-6/24)</f>
        <v>41793.874953703707</v>
      </c>
      <c r="T158" s="10">
        <f>(Kickstarter[[#This Row],[deadline]]/86400) + 25569 + (-6/24)</f>
        <v>41853.874953703707</v>
      </c>
      <c r="U158" s="6">
        <f>YEAR(Kickstarter[[#This Row],[Date Created Conversion]])</f>
        <v>2014</v>
      </c>
      <c r="V158" s="6" t="str">
        <f>TEXT(Kickstarter[[#This Row],[Date Created Conversion]], "mmm")</f>
        <v>Jun</v>
      </c>
      <c r="W158" s="6">
        <f>DATEDIF(Kickstarter[[#This Row],[Date Created Conversion]],Kickstarter[[#This Row],[Date Ended Conversion]],"m")</f>
        <v>1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Kickstarter[[#This Row],[pledged]]/Kickstarter[[#This Row],[goal]]</f>
        <v>2.671118530884808E-3</v>
      </c>
      <c r="P159" s="13">
        <f>IF(Kickstarter[[#This Row],[backers_count]], Kickstarter[[#This Row],[pledged]]/Kickstarter[[#This Row],[backers_count]], 0)</f>
        <v>4</v>
      </c>
      <c r="Q159" t="str">
        <f>LEFT(Kickstarter[[#This Row],[Category and Sub-Category]], SEARCH("/", Kickstarter[[#This Row],[Category and Sub-Category]])-1)</f>
        <v>film &amp; video</v>
      </c>
      <c r="R159" t="str">
        <f>RIGHT(Kickstarter[[#This Row],[Category and Sub-Category]], LEN(Kickstarter[[#This Row],[Category and Sub-Category]])-SEARCH("/",Kickstarter[[#This Row],[Category and Sub-Category]]))</f>
        <v>science fiction</v>
      </c>
      <c r="S159" s="10">
        <f>(Kickstarter[[#This Row],[launched_at]]/86400) + 25569 + (-6/24)</f>
        <v>42396.661712962959</v>
      </c>
      <c r="T159" s="10">
        <f>(Kickstarter[[#This Row],[deadline]]/86400) + 25569 + (-6/24)</f>
        <v>42426.661712962959</v>
      </c>
      <c r="U159" s="6">
        <f>YEAR(Kickstarter[[#This Row],[Date Created Conversion]])</f>
        <v>2016</v>
      </c>
      <c r="V159" s="6" t="str">
        <f>TEXT(Kickstarter[[#This Row],[Date Created Conversion]], "mmm")</f>
        <v>Jan</v>
      </c>
      <c r="W159" s="6">
        <f>DATEDIF(Kickstarter[[#This Row],[Date Created Conversion]],Kickstarter[[#This Row],[Date Ended Conversion]],"m")</f>
        <v>0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Kickstarter[[#This Row],[pledged]]/Kickstarter[[#This Row],[goal]]</f>
        <v>0</v>
      </c>
      <c r="P160" s="13">
        <f>IF(Kickstarter[[#This Row],[backers_count]], Kickstarter[[#This Row],[pledged]]/Kickstarter[[#This Row],[backers_count]], 0)</f>
        <v>0</v>
      </c>
      <c r="Q160" t="str">
        <f>LEFT(Kickstarter[[#This Row],[Category and Sub-Category]], SEARCH("/", Kickstarter[[#This Row],[Category and Sub-Category]])-1)</f>
        <v>film &amp; video</v>
      </c>
      <c r="R160" t="str">
        <f>RIGHT(Kickstarter[[#This Row],[Category and Sub-Category]], LEN(Kickstarter[[#This Row],[Category and Sub-Category]])-SEARCH("/",Kickstarter[[#This Row],[Category and Sub-Category]]))</f>
        <v>science fiction</v>
      </c>
      <c r="S160" s="10">
        <f>(Kickstarter[[#This Row],[launched_at]]/86400) + 25569 + (-6/24)</f>
        <v>41903.82671296296</v>
      </c>
      <c r="T160" s="10">
        <f>(Kickstarter[[#This Row],[deadline]]/86400) + 25569 + (-6/24)</f>
        <v>41933.82671296296</v>
      </c>
      <c r="U160" s="6">
        <f>YEAR(Kickstarter[[#This Row],[Date Created Conversion]])</f>
        <v>2014</v>
      </c>
      <c r="V160" s="6" t="str">
        <f>TEXT(Kickstarter[[#This Row],[Date Created Conversion]], "mmm")</f>
        <v>Sep</v>
      </c>
      <c r="W160" s="6">
        <f>DATEDIF(Kickstarter[[#This Row],[Date Created Conversion]],Kickstarter[[#This Row],[Date Ended Conversion]],"m")</f>
        <v>1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Kickstarter[[#This Row],[pledged]]/Kickstarter[[#This Row],[goal]]</f>
        <v>2.0000000000000002E-5</v>
      </c>
      <c r="P161" s="13">
        <f>IF(Kickstarter[[#This Row],[backers_count]], Kickstarter[[#This Row],[pledged]]/Kickstarter[[#This Row],[backers_count]], 0)</f>
        <v>10</v>
      </c>
      <c r="Q161" t="str">
        <f>LEFT(Kickstarter[[#This Row],[Category and Sub-Category]], SEARCH("/", Kickstarter[[#This Row],[Category and Sub-Category]])-1)</f>
        <v>film &amp; video</v>
      </c>
      <c r="R161" t="str">
        <f>RIGHT(Kickstarter[[#This Row],[Category and Sub-Category]], LEN(Kickstarter[[#This Row],[Category and Sub-Category]])-SEARCH("/",Kickstarter[[#This Row],[Category and Sub-Category]]))</f>
        <v>science fiction</v>
      </c>
      <c r="S161" s="10">
        <f>(Kickstarter[[#This Row],[launched_at]]/86400) + 25569 + (-6/24)</f>
        <v>42514.184548611112</v>
      </c>
      <c r="T161" s="10">
        <f>(Kickstarter[[#This Row],[deadline]]/86400) + 25569 + (-6/24)</f>
        <v>42554.184548611112</v>
      </c>
      <c r="U161" s="6">
        <f>YEAR(Kickstarter[[#This Row],[Date Created Conversion]])</f>
        <v>2016</v>
      </c>
      <c r="V161" s="6" t="str">
        <f>TEXT(Kickstarter[[#This Row],[Date Created Conversion]], "mmm")</f>
        <v>May</v>
      </c>
      <c r="W161" s="6">
        <f>DATEDIF(Kickstarter[[#This Row],[Date Created Conversion]],Kickstarter[[#This Row],[Date Ended Conversion]],"m")</f>
        <v>1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Kickstarter[[#This Row],[pledged]]/Kickstarter[[#This Row],[goal]]</f>
        <v>0</v>
      </c>
      <c r="P162" s="13">
        <f>IF(Kickstarter[[#This Row],[backers_count]], Kickstarter[[#This Row],[pledged]]/Kickstarter[[#This Row],[backers_count]], 0)</f>
        <v>0</v>
      </c>
      <c r="Q162" t="str">
        <f>LEFT(Kickstarter[[#This Row],[Category and Sub-Category]], SEARCH("/", Kickstarter[[#This Row],[Category and Sub-Category]])-1)</f>
        <v>film &amp; video</v>
      </c>
      <c r="R162" t="str">
        <f>RIGHT(Kickstarter[[#This Row],[Category and Sub-Category]], LEN(Kickstarter[[#This Row],[Category and Sub-Category]])-SEARCH("/",Kickstarter[[#This Row],[Category and Sub-Category]]))</f>
        <v>drama</v>
      </c>
      <c r="S162" s="10">
        <f>(Kickstarter[[#This Row],[launched_at]]/86400) + 25569 + (-6/24)</f>
        <v>42171.663090277776</v>
      </c>
      <c r="T162" s="10">
        <f>(Kickstarter[[#This Row],[deadline]]/86400) + 25569 + (-6/24)</f>
        <v>42231.663090277776</v>
      </c>
      <c r="U162" s="6">
        <f>YEAR(Kickstarter[[#This Row],[Date Created Conversion]])</f>
        <v>2015</v>
      </c>
      <c r="V162" s="6" t="str">
        <f>TEXT(Kickstarter[[#This Row],[Date Created Conversion]], "mmm")</f>
        <v>Jun</v>
      </c>
      <c r="W162" s="6">
        <f>DATEDIF(Kickstarter[[#This Row],[Date Created Conversion]],Kickstarter[[#This Row],[Date Ended Conversion]],"m")</f>
        <v>1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Kickstarter[[#This Row],[pledged]]/Kickstarter[[#This Row],[goal]]</f>
        <v>1E-4</v>
      </c>
      <c r="P163" s="13">
        <f>IF(Kickstarter[[#This Row],[backers_count]], Kickstarter[[#This Row],[pledged]]/Kickstarter[[#This Row],[backers_count]], 0)</f>
        <v>5</v>
      </c>
      <c r="Q163" t="str">
        <f>LEFT(Kickstarter[[#This Row],[Category and Sub-Category]], SEARCH("/", Kickstarter[[#This Row],[Category and Sub-Category]])-1)</f>
        <v>film &amp; video</v>
      </c>
      <c r="R163" t="str">
        <f>RIGHT(Kickstarter[[#This Row],[Category and Sub-Category]], LEN(Kickstarter[[#This Row],[Category and Sub-Category]])-SEARCH("/",Kickstarter[[#This Row],[Category and Sub-Category]]))</f>
        <v>drama</v>
      </c>
      <c r="S163" s="10">
        <f>(Kickstarter[[#This Row],[launched_at]]/86400) + 25569 + (-6/24)</f>
        <v>41792.437442129631</v>
      </c>
      <c r="T163" s="10">
        <f>(Kickstarter[[#This Row],[deadline]]/86400) + 25569 + (-6/24)</f>
        <v>41822.437442129631</v>
      </c>
      <c r="U163" s="6">
        <f>YEAR(Kickstarter[[#This Row],[Date Created Conversion]])</f>
        <v>2014</v>
      </c>
      <c r="V163" s="6" t="str">
        <f>TEXT(Kickstarter[[#This Row],[Date Created Conversion]], "mmm")</f>
        <v>Jun</v>
      </c>
      <c r="W163" s="6">
        <f>DATEDIF(Kickstarter[[#This Row],[Date Created Conversion]],Kickstarter[[#This Row],[Date Ended Conversion]],"m")</f>
        <v>1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Kickstarter[[#This Row],[pledged]]/Kickstarter[[#This Row],[goal]]</f>
        <v>0.15535714285714286</v>
      </c>
      <c r="P164" s="13">
        <f>IF(Kickstarter[[#This Row],[backers_count]], Kickstarter[[#This Row],[pledged]]/Kickstarter[[#This Row],[backers_count]], 0)</f>
        <v>43.5</v>
      </c>
      <c r="Q164" t="str">
        <f>LEFT(Kickstarter[[#This Row],[Category and Sub-Category]], SEARCH("/", Kickstarter[[#This Row],[Category and Sub-Category]])-1)</f>
        <v>film &amp; video</v>
      </c>
      <c r="R164" t="str">
        <f>RIGHT(Kickstarter[[#This Row],[Category and Sub-Category]], LEN(Kickstarter[[#This Row],[Category and Sub-Category]])-SEARCH("/",Kickstarter[[#This Row],[Category and Sub-Category]]))</f>
        <v>drama</v>
      </c>
      <c r="S164" s="10">
        <f>(Kickstarter[[#This Row],[launched_at]]/86400) + 25569 + (-6/24)</f>
        <v>41834.876805555556</v>
      </c>
      <c r="T164" s="10">
        <f>(Kickstarter[[#This Row],[deadline]]/86400) + 25569 + (-6/24)</f>
        <v>41867.737500000003</v>
      </c>
      <c r="U164" s="6">
        <f>YEAR(Kickstarter[[#This Row],[Date Created Conversion]])</f>
        <v>2014</v>
      </c>
      <c r="V164" s="6" t="str">
        <f>TEXT(Kickstarter[[#This Row],[Date Created Conversion]], "mmm")</f>
        <v>Jul</v>
      </c>
      <c r="W164" s="6">
        <f>DATEDIF(Kickstarter[[#This Row],[Date Created Conversion]],Kickstarter[[#This Row],[Date Ended Conversion]],"m")</f>
        <v>1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Kickstarter[[#This Row],[pledged]]/Kickstarter[[#This Row],[goal]]</f>
        <v>0</v>
      </c>
      <c r="P165" s="13">
        <f>IF(Kickstarter[[#This Row],[backers_count]], Kickstarter[[#This Row],[pledged]]/Kickstarter[[#This Row],[backers_count]], 0)</f>
        <v>0</v>
      </c>
      <c r="Q165" t="str">
        <f>LEFT(Kickstarter[[#This Row],[Category and Sub-Category]], SEARCH("/", Kickstarter[[#This Row],[Category and Sub-Category]])-1)</f>
        <v>film &amp; video</v>
      </c>
      <c r="R165" t="str">
        <f>RIGHT(Kickstarter[[#This Row],[Category and Sub-Category]], LEN(Kickstarter[[#This Row],[Category and Sub-Category]])-SEARCH("/",Kickstarter[[#This Row],[Category and Sub-Category]]))</f>
        <v>drama</v>
      </c>
      <c r="S165" s="10">
        <f>(Kickstarter[[#This Row],[launched_at]]/86400) + 25569 + (-6/24)</f>
        <v>42243.711273148147</v>
      </c>
      <c r="T165" s="10">
        <f>(Kickstarter[[#This Row],[deadline]]/86400) + 25569 + (-6/24)</f>
        <v>42277.75</v>
      </c>
      <c r="U165" s="6">
        <f>YEAR(Kickstarter[[#This Row],[Date Created Conversion]])</f>
        <v>2015</v>
      </c>
      <c r="V165" s="6" t="str">
        <f>TEXT(Kickstarter[[#This Row],[Date Created Conversion]], "mmm")</f>
        <v>Aug</v>
      </c>
      <c r="W165" s="6">
        <f>DATEDIF(Kickstarter[[#This Row],[Date Created Conversion]],Kickstarter[[#This Row],[Date Ended Conversion]],"m")</f>
        <v>1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Kickstarter[[#This Row],[pledged]]/Kickstarter[[#This Row],[goal]]</f>
        <v>5.3333333333333332E-3</v>
      </c>
      <c r="P166" s="13">
        <f>IF(Kickstarter[[#This Row],[backers_count]], Kickstarter[[#This Row],[pledged]]/Kickstarter[[#This Row],[backers_count]], 0)</f>
        <v>91.428571428571431</v>
      </c>
      <c r="Q166" t="str">
        <f>LEFT(Kickstarter[[#This Row],[Category and Sub-Category]], SEARCH("/", Kickstarter[[#This Row],[Category and Sub-Category]])-1)</f>
        <v>film &amp; video</v>
      </c>
      <c r="R166" t="str">
        <f>RIGHT(Kickstarter[[#This Row],[Category and Sub-Category]], LEN(Kickstarter[[#This Row],[Category and Sub-Category]])-SEARCH("/",Kickstarter[[#This Row],[Category and Sub-Category]]))</f>
        <v>drama</v>
      </c>
      <c r="S166" s="10">
        <f>(Kickstarter[[#This Row],[launched_at]]/86400) + 25569 + (-6/24)</f>
        <v>41841.512743055559</v>
      </c>
      <c r="T166" s="10">
        <f>(Kickstarter[[#This Row],[deadline]]/86400) + 25569 + (-6/24)</f>
        <v>41901.512743055559</v>
      </c>
      <c r="U166" s="6">
        <f>YEAR(Kickstarter[[#This Row],[Date Created Conversion]])</f>
        <v>2014</v>
      </c>
      <c r="V166" s="6" t="str">
        <f>TEXT(Kickstarter[[#This Row],[Date Created Conversion]], "mmm")</f>
        <v>Jul</v>
      </c>
      <c r="W166" s="6">
        <f>DATEDIF(Kickstarter[[#This Row],[Date Created Conversion]],Kickstarter[[#This Row],[Date Ended Conversion]],"m")</f>
        <v>1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Kickstarter[[#This Row],[pledged]]/Kickstarter[[#This Row],[goal]]</f>
        <v>0</v>
      </c>
      <c r="P167" s="13">
        <f>IF(Kickstarter[[#This Row],[backers_count]], Kickstarter[[#This Row],[pledged]]/Kickstarter[[#This Row],[backers_count]], 0)</f>
        <v>0</v>
      </c>
      <c r="Q167" t="str">
        <f>LEFT(Kickstarter[[#This Row],[Category and Sub-Category]], SEARCH("/", Kickstarter[[#This Row],[Category and Sub-Category]])-1)</f>
        <v>film &amp; video</v>
      </c>
      <c r="R167" t="str">
        <f>RIGHT(Kickstarter[[#This Row],[Category and Sub-Category]], LEN(Kickstarter[[#This Row],[Category and Sub-Category]])-SEARCH("/",Kickstarter[[#This Row],[Category and Sub-Category]]))</f>
        <v>drama</v>
      </c>
      <c r="S167" s="10">
        <f>(Kickstarter[[#This Row],[launched_at]]/86400) + 25569 + (-6/24)</f>
        <v>42351.408842592587</v>
      </c>
      <c r="T167" s="10">
        <f>(Kickstarter[[#This Row],[deadline]]/86400) + 25569 + (-6/24)</f>
        <v>42381.408842592587</v>
      </c>
      <c r="U167" s="6">
        <f>YEAR(Kickstarter[[#This Row],[Date Created Conversion]])</f>
        <v>2015</v>
      </c>
      <c r="V167" s="6" t="str">
        <f>TEXT(Kickstarter[[#This Row],[Date Created Conversion]], "mmm")</f>
        <v>Dec</v>
      </c>
      <c r="W167" s="6">
        <f>DATEDIF(Kickstarter[[#This Row],[Date Created Conversion]],Kickstarter[[#This Row],[Date Ended Conversion]],"m")</f>
        <v>0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Kickstarter[[#This Row],[pledged]]/Kickstarter[[#This Row],[goal]]</f>
        <v>0.6</v>
      </c>
      <c r="P168" s="13">
        <f>IF(Kickstarter[[#This Row],[backers_count]], Kickstarter[[#This Row],[pledged]]/Kickstarter[[#This Row],[backers_count]], 0)</f>
        <v>3000</v>
      </c>
      <c r="Q168" t="str">
        <f>LEFT(Kickstarter[[#This Row],[Category and Sub-Category]], SEARCH("/", Kickstarter[[#This Row],[Category and Sub-Category]])-1)</f>
        <v>film &amp; video</v>
      </c>
      <c r="R168" t="str">
        <f>RIGHT(Kickstarter[[#This Row],[Category and Sub-Category]], LEN(Kickstarter[[#This Row],[Category and Sub-Category]])-SEARCH("/",Kickstarter[[#This Row],[Category and Sub-Category]]))</f>
        <v>drama</v>
      </c>
      <c r="S168" s="10">
        <f>(Kickstarter[[#This Row],[launched_at]]/86400) + 25569 + (-6/24)</f>
        <v>42720.825949074075</v>
      </c>
      <c r="T168" s="10">
        <f>(Kickstarter[[#This Row],[deadline]]/86400) + 25569 + (-6/24)</f>
        <v>42750.825949074075</v>
      </c>
      <c r="U168" s="6">
        <f>YEAR(Kickstarter[[#This Row],[Date Created Conversion]])</f>
        <v>2016</v>
      </c>
      <c r="V168" s="6" t="str">
        <f>TEXT(Kickstarter[[#This Row],[Date Created Conversion]], "mmm")</f>
        <v>Dec</v>
      </c>
      <c r="W168" s="6">
        <f>DATEDIF(Kickstarter[[#This Row],[Date Created Conversion]],Kickstarter[[#This Row],[Date Ended Conversion]],"m")</f>
        <v>0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Kickstarter[[#This Row],[pledged]]/Kickstarter[[#This Row],[goal]]</f>
        <v>1E-4</v>
      </c>
      <c r="P169" s="13">
        <f>IF(Kickstarter[[#This Row],[backers_count]], Kickstarter[[#This Row],[pledged]]/Kickstarter[[#This Row],[backers_count]], 0)</f>
        <v>5.5</v>
      </c>
      <c r="Q169" t="str">
        <f>LEFT(Kickstarter[[#This Row],[Category and Sub-Category]], SEARCH("/", Kickstarter[[#This Row],[Category and Sub-Category]])-1)</f>
        <v>film &amp; video</v>
      </c>
      <c r="R169" t="str">
        <f>RIGHT(Kickstarter[[#This Row],[Category and Sub-Category]], LEN(Kickstarter[[#This Row],[Category and Sub-Category]])-SEARCH("/",Kickstarter[[#This Row],[Category and Sub-Category]]))</f>
        <v>drama</v>
      </c>
      <c r="S169" s="10">
        <f>(Kickstarter[[#This Row],[launched_at]]/86400) + 25569 + (-6/24)</f>
        <v>42160.677488425921</v>
      </c>
      <c r="T169" s="10">
        <f>(Kickstarter[[#This Row],[deadline]]/86400) + 25569 + (-6/24)</f>
        <v>42220.677488425921</v>
      </c>
      <c r="U169" s="6">
        <f>YEAR(Kickstarter[[#This Row],[Date Created Conversion]])</f>
        <v>2015</v>
      </c>
      <c r="V169" s="6" t="str">
        <f>TEXT(Kickstarter[[#This Row],[Date Created Conversion]], "mmm")</f>
        <v>Jun</v>
      </c>
      <c r="W169" s="6">
        <f>DATEDIF(Kickstarter[[#This Row],[Date Created Conversion]],Kickstarter[[#This Row],[Date Ended Conversion]],"m")</f>
        <v>1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Kickstarter[[#This Row],[pledged]]/Kickstarter[[#This Row],[goal]]</f>
        <v>4.0625000000000001E-2</v>
      </c>
      <c r="P170" s="13">
        <f>IF(Kickstarter[[#This Row],[backers_count]], Kickstarter[[#This Row],[pledged]]/Kickstarter[[#This Row],[backers_count]], 0)</f>
        <v>108.33333333333333</v>
      </c>
      <c r="Q170" t="str">
        <f>LEFT(Kickstarter[[#This Row],[Category and Sub-Category]], SEARCH("/", Kickstarter[[#This Row],[Category and Sub-Category]])-1)</f>
        <v>film &amp; video</v>
      </c>
      <c r="R170" t="str">
        <f>RIGHT(Kickstarter[[#This Row],[Category and Sub-Category]], LEN(Kickstarter[[#This Row],[Category and Sub-Category]])-SEARCH("/",Kickstarter[[#This Row],[Category and Sub-Category]]))</f>
        <v>drama</v>
      </c>
      <c r="S170" s="10">
        <f>(Kickstarter[[#This Row],[launched_at]]/86400) + 25569 + (-6/24)</f>
        <v>42052.58530092593</v>
      </c>
      <c r="T170" s="10">
        <f>(Kickstarter[[#This Row],[deadline]]/86400) + 25569 + (-6/24)</f>
        <v>42082.543634259258</v>
      </c>
      <c r="U170" s="6">
        <f>YEAR(Kickstarter[[#This Row],[Date Created Conversion]])</f>
        <v>2015</v>
      </c>
      <c r="V170" s="6" t="str">
        <f>TEXT(Kickstarter[[#This Row],[Date Created Conversion]], "mmm")</f>
        <v>Feb</v>
      </c>
      <c r="W170" s="6">
        <f>DATEDIF(Kickstarter[[#This Row],[Date Created Conversion]],Kickstarter[[#This Row],[Date Ended Conversion]],"m")</f>
        <v>1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Kickstarter[[#This Row],[pledged]]/Kickstarter[[#This Row],[goal]]</f>
        <v>0.224</v>
      </c>
      <c r="P171" s="13">
        <f>IF(Kickstarter[[#This Row],[backers_count]], Kickstarter[[#This Row],[pledged]]/Kickstarter[[#This Row],[backers_count]], 0)</f>
        <v>56</v>
      </c>
      <c r="Q171" t="str">
        <f>LEFT(Kickstarter[[#This Row],[Category and Sub-Category]], SEARCH("/", Kickstarter[[#This Row],[Category and Sub-Category]])-1)</f>
        <v>film &amp; video</v>
      </c>
      <c r="R171" t="str">
        <f>RIGHT(Kickstarter[[#This Row],[Category and Sub-Category]], LEN(Kickstarter[[#This Row],[Category and Sub-Category]])-SEARCH("/",Kickstarter[[#This Row],[Category and Sub-Category]]))</f>
        <v>drama</v>
      </c>
      <c r="S171" s="10">
        <f>(Kickstarter[[#This Row],[launched_at]]/86400) + 25569 + (-6/24)</f>
        <v>41900.255312499998</v>
      </c>
      <c r="T171" s="10">
        <f>(Kickstarter[[#This Row],[deadline]]/86400) + 25569 + (-6/24)</f>
        <v>41930.255312499998</v>
      </c>
      <c r="U171" s="6">
        <f>YEAR(Kickstarter[[#This Row],[Date Created Conversion]])</f>
        <v>2014</v>
      </c>
      <c r="V171" s="6" t="str">
        <f>TEXT(Kickstarter[[#This Row],[Date Created Conversion]], "mmm")</f>
        <v>Sep</v>
      </c>
      <c r="W171" s="6">
        <f>DATEDIF(Kickstarter[[#This Row],[Date Created Conversion]],Kickstarter[[#This Row],[Date Ended Conversion]],"m")</f>
        <v>1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Kickstarter[[#This Row],[pledged]]/Kickstarter[[#This Row],[goal]]</f>
        <v>3.2500000000000001E-2</v>
      </c>
      <c r="P172" s="13">
        <f>IF(Kickstarter[[#This Row],[backers_count]], Kickstarter[[#This Row],[pledged]]/Kickstarter[[#This Row],[backers_count]], 0)</f>
        <v>32.5</v>
      </c>
      <c r="Q172" t="str">
        <f>LEFT(Kickstarter[[#This Row],[Category and Sub-Category]], SEARCH("/", Kickstarter[[#This Row],[Category and Sub-Category]])-1)</f>
        <v>film &amp; video</v>
      </c>
      <c r="R172" t="str">
        <f>RIGHT(Kickstarter[[#This Row],[Category and Sub-Category]], LEN(Kickstarter[[#This Row],[Category and Sub-Category]])-SEARCH("/",Kickstarter[[#This Row],[Category and Sub-Category]]))</f>
        <v>drama</v>
      </c>
      <c r="S172" s="10">
        <f>(Kickstarter[[#This Row],[launched_at]]/86400) + 25569 + (-6/24)</f>
        <v>42216.727812500001</v>
      </c>
      <c r="T172" s="10">
        <f>(Kickstarter[[#This Row],[deadline]]/86400) + 25569 + (-6/24)</f>
        <v>42245.977777777778</v>
      </c>
      <c r="U172" s="6">
        <f>YEAR(Kickstarter[[#This Row],[Date Created Conversion]])</f>
        <v>2015</v>
      </c>
      <c r="V172" s="6" t="str">
        <f>TEXT(Kickstarter[[#This Row],[Date Created Conversion]], "mmm")</f>
        <v>Jul</v>
      </c>
      <c r="W172" s="6">
        <f>DATEDIF(Kickstarter[[#This Row],[Date Created Conversion]],Kickstarter[[#This Row],[Date Ended Conversion]],"m")</f>
        <v>0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Kickstarter[[#This Row],[pledged]]/Kickstarter[[#This Row],[goal]]</f>
        <v>2.0000000000000002E-5</v>
      </c>
      <c r="P173" s="13">
        <f>IF(Kickstarter[[#This Row],[backers_count]], Kickstarter[[#This Row],[pledged]]/Kickstarter[[#This Row],[backers_count]], 0)</f>
        <v>1</v>
      </c>
      <c r="Q173" t="str">
        <f>LEFT(Kickstarter[[#This Row],[Category and Sub-Category]], SEARCH("/", Kickstarter[[#This Row],[Category and Sub-Category]])-1)</f>
        <v>film &amp; video</v>
      </c>
      <c r="R173" t="str">
        <f>RIGHT(Kickstarter[[#This Row],[Category and Sub-Category]], LEN(Kickstarter[[#This Row],[Category and Sub-Category]])-SEARCH("/",Kickstarter[[#This Row],[Category and Sub-Category]]))</f>
        <v>drama</v>
      </c>
      <c r="S173" s="10">
        <f>(Kickstarter[[#This Row],[launched_at]]/86400) + 25569 + (-6/24)</f>
        <v>42533.930717592593</v>
      </c>
      <c r="T173" s="10">
        <f>(Kickstarter[[#This Row],[deadline]]/86400) + 25569 + (-6/24)</f>
        <v>42593.930717592593</v>
      </c>
      <c r="U173" s="6">
        <f>YEAR(Kickstarter[[#This Row],[Date Created Conversion]])</f>
        <v>2016</v>
      </c>
      <c r="V173" s="6" t="str">
        <f>TEXT(Kickstarter[[#This Row],[Date Created Conversion]], "mmm")</f>
        <v>Jun</v>
      </c>
      <c r="W173" s="6">
        <f>DATEDIF(Kickstarter[[#This Row],[Date Created Conversion]],Kickstarter[[#This Row],[Date Ended Conversion]],"m")</f>
        <v>1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Kickstarter[[#This Row],[pledged]]/Kickstarter[[#This Row],[goal]]</f>
        <v>0</v>
      </c>
      <c r="P174" s="13">
        <f>IF(Kickstarter[[#This Row],[backers_count]], Kickstarter[[#This Row],[pledged]]/Kickstarter[[#This Row],[backers_count]], 0)</f>
        <v>0</v>
      </c>
      <c r="Q174" t="str">
        <f>LEFT(Kickstarter[[#This Row],[Category and Sub-Category]], SEARCH("/", Kickstarter[[#This Row],[Category and Sub-Category]])-1)</f>
        <v>film &amp; video</v>
      </c>
      <c r="R174" t="str">
        <f>RIGHT(Kickstarter[[#This Row],[Category and Sub-Category]], LEN(Kickstarter[[#This Row],[Category and Sub-Category]])-SEARCH("/",Kickstarter[[#This Row],[Category and Sub-Category]]))</f>
        <v>drama</v>
      </c>
      <c r="S174" s="10">
        <f>(Kickstarter[[#This Row],[launched_at]]/86400) + 25569 + (-6/24)</f>
        <v>42047.144942129627</v>
      </c>
      <c r="T174" s="10">
        <f>(Kickstarter[[#This Row],[deadline]]/86400) + 25569 + (-6/24)</f>
        <v>42082.103275462963</v>
      </c>
      <c r="U174" s="6">
        <f>YEAR(Kickstarter[[#This Row],[Date Created Conversion]])</f>
        <v>2015</v>
      </c>
      <c r="V174" s="6" t="str">
        <f>TEXT(Kickstarter[[#This Row],[Date Created Conversion]], "mmm")</f>
        <v>Feb</v>
      </c>
      <c r="W174" s="6">
        <f>DATEDIF(Kickstarter[[#This Row],[Date Created Conversion]],Kickstarter[[#This Row],[Date Ended Conversion]],"m")</f>
        <v>1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Kickstarter[[#This Row],[pledged]]/Kickstarter[[#This Row],[goal]]</f>
        <v>0</v>
      </c>
      <c r="P175" s="13">
        <f>IF(Kickstarter[[#This Row],[backers_count]], Kickstarter[[#This Row],[pledged]]/Kickstarter[[#This Row],[backers_count]], 0)</f>
        <v>0</v>
      </c>
      <c r="Q175" t="str">
        <f>LEFT(Kickstarter[[#This Row],[Category and Sub-Category]], SEARCH("/", Kickstarter[[#This Row],[Category and Sub-Category]])-1)</f>
        <v>film &amp; video</v>
      </c>
      <c r="R175" t="str">
        <f>RIGHT(Kickstarter[[#This Row],[Category and Sub-Category]], LEN(Kickstarter[[#This Row],[Category and Sub-Category]])-SEARCH("/",Kickstarter[[#This Row],[Category and Sub-Category]]))</f>
        <v>drama</v>
      </c>
      <c r="S175" s="10">
        <f>(Kickstarter[[#This Row],[launched_at]]/86400) + 25569 + (-6/24)</f>
        <v>42033.323009259257</v>
      </c>
      <c r="T175" s="10">
        <f>(Kickstarter[[#This Row],[deadline]]/86400) + 25569 + (-6/24)</f>
        <v>42063.323009259257</v>
      </c>
      <c r="U175" s="6">
        <f>YEAR(Kickstarter[[#This Row],[Date Created Conversion]])</f>
        <v>2015</v>
      </c>
      <c r="V175" s="6" t="str">
        <f>TEXT(Kickstarter[[#This Row],[Date Created Conversion]], "mmm")</f>
        <v>Jan</v>
      </c>
      <c r="W175" s="6">
        <f>DATEDIF(Kickstarter[[#This Row],[Date Created Conversion]],Kickstarter[[#This Row],[Date Ended Conversion]],"m")</f>
        <v>0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Kickstarter[[#This Row],[pledged]]/Kickstarter[[#This Row],[goal]]</f>
        <v>0</v>
      </c>
      <c r="P176" s="13">
        <f>IF(Kickstarter[[#This Row],[backers_count]], Kickstarter[[#This Row],[pledged]]/Kickstarter[[#This Row],[backers_count]], 0)</f>
        <v>0</v>
      </c>
      <c r="Q176" t="str">
        <f>LEFT(Kickstarter[[#This Row],[Category and Sub-Category]], SEARCH("/", Kickstarter[[#This Row],[Category and Sub-Category]])-1)</f>
        <v>film &amp; video</v>
      </c>
      <c r="R176" t="str">
        <f>RIGHT(Kickstarter[[#This Row],[Category and Sub-Category]], LEN(Kickstarter[[#This Row],[Category and Sub-Category]])-SEARCH("/",Kickstarter[[#This Row],[Category and Sub-Category]]))</f>
        <v>drama</v>
      </c>
      <c r="S176" s="10">
        <f>(Kickstarter[[#This Row],[launched_at]]/86400) + 25569 + (-6/24)</f>
        <v>42072.508981481486</v>
      </c>
      <c r="T176" s="10">
        <f>(Kickstarter[[#This Row],[deadline]]/86400) + 25569 + (-6/24)</f>
        <v>42132.508981481486</v>
      </c>
      <c r="U176" s="6">
        <f>YEAR(Kickstarter[[#This Row],[Date Created Conversion]])</f>
        <v>2015</v>
      </c>
      <c r="V176" s="6" t="str">
        <f>TEXT(Kickstarter[[#This Row],[Date Created Conversion]], "mmm")</f>
        <v>Mar</v>
      </c>
      <c r="W176" s="6">
        <f>DATEDIF(Kickstarter[[#This Row],[Date Created Conversion]],Kickstarter[[#This Row],[Date Ended Conversion]],"m")</f>
        <v>1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Kickstarter[[#This Row],[pledged]]/Kickstarter[[#This Row],[goal]]</f>
        <v>6.4850000000000005E-2</v>
      </c>
      <c r="P177" s="13">
        <f>IF(Kickstarter[[#This Row],[backers_count]], Kickstarter[[#This Row],[pledged]]/Kickstarter[[#This Row],[backers_count]], 0)</f>
        <v>49.884615384615387</v>
      </c>
      <c r="Q177" t="str">
        <f>LEFT(Kickstarter[[#This Row],[Category and Sub-Category]], SEARCH("/", Kickstarter[[#This Row],[Category and Sub-Category]])-1)</f>
        <v>film &amp; video</v>
      </c>
      <c r="R177" t="str">
        <f>RIGHT(Kickstarter[[#This Row],[Category and Sub-Category]], LEN(Kickstarter[[#This Row],[Category and Sub-Category]])-SEARCH("/",Kickstarter[[#This Row],[Category and Sub-Category]]))</f>
        <v>drama</v>
      </c>
      <c r="S177" s="10">
        <f>(Kickstarter[[#This Row],[launched_at]]/86400) + 25569 + (-6/24)</f>
        <v>41855.527905092589</v>
      </c>
      <c r="T177" s="10">
        <f>(Kickstarter[[#This Row],[deadline]]/86400) + 25569 + (-6/24)</f>
        <v>41880.527905092589</v>
      </c>
      <c r="U177" s="6">
        <f>YEAR(Kickstarter[[#This Row],[Date Created Conversion]])</f>
        <v>2014</v>
      </c>
      <c r="V177" s="6" t="str">
        <f>TEXT(Kickstarter[[#This Row],[Date Created Conversion]], "mmm")</f>
        <v>Aug</v>
      </c>
      <c r="W177" s="6">
        <f>DATEDIF(Kickstarter[[#This Row],[Date Created Conversion]],Kickstarter[[#This Row],[Date Ended Conversion]],"m")</f>
        <v>0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Kickstarter[[#This Row],[pledged]]/Kickstarter[[#This Row],[goal]]</f>
        <v>0</v>
      </c>
      <c r="P178" s="13">
        <f>IF(Kickstarter[[#This Row],[backers_count]], Kickstarter[[#This Row],[pledged]]/Kickstarter[[#This Row],[backers_count]], 0)</f>
        <v>0</v>
      </c>
      <c r="Q178" t="str">
        <f>LEFT(Kickstarter[[#This Row],[Category and Sub-Category]], SEARCH("/", Kickstarter[[#This Row],[Category and Sub-Category]])-1)</f>
        <v>film &amp; video</v>
      </c>
      <c r="R178" t="str">
        <f>RIGHT(Kickstarter[[#This Row],[Category and Sub-Category]], LEN(Kickstarter[[#This Row],[Category and Sub-Category]])-SEARCH("/",Kickstarter[[#This Row],[Category and Sub-Category]]))</f>
        <v>drama</v>
      </c>
      <c r="S178" s="10">
        <f>(Kickstarter[[#This Row],[launched_at]]/86400) + 25569 + (-6/24)</f>
        <v>42191.574062500003</v>
      </c>
      <c r="T178" s="10">
        <f>(Kickstarter[[#This Row],[deadline]]/86400) + 25569 + (-6/24)</f>
        <v>42221.574062500003</v>
      </c>
      <c r="U178" s="6">
        <f>YEAR(Kickstarter[[#This Row],[Date Created Conversion]])</f>
        <v>2015</v>
      </c>
      <c r="V178" s="6" t="str">
        <f>TEXT(Kickstarter[[#This Row],[Date Created Conversion]], "mmm")</f>
        <v>Jul</v>
      </c>
      <c r="W178" s="6">
        <f>DATEDIF(Kickstarter[[#This Row],[Date Created Conversion]],Kickstarter[[#This Row],[Date Ended Conversion]],"m")</f>
        <v>0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Kickstarter[[#This Row],[pledged]]/Kickstarter[[#This Row],[goal]]</f>
        <v>0.4</v>
      </c>
      <c r="P179" s="13">
        <f>IF(Kickstarter[[#This Row],[backers_count]], Kickstarter[[#This Row],[pledged]]/Kickstarter[[#This Row],[backers_count]], 0)</f>
        <v>25.714285714285715</v>
      </c>
      <c r="Q179" t="str">
        <f>LEFT(Kickstarter[[#This Row],[Category and Sub-Category]], SEARCH("/", Kickstarter[[#This Row],[Category and Sub-Category]])-1)</f>
        <v>film &amp; video</v>
      </c>
      <c r="R179" t="str">
        <f>RIGHT(Kickstarter[[#This Row],[Category and Sub-Category]], LEN(Kickstarter[[#This Row],[Category and Sub-Category]])-SEARCH("/",Kickstarter[[#This Row],[Category and Sub-Category]]))</f>
        <v>drama</v>
      </c>
      <c r="S179" s="10">
        <f>(Kickstarter[[#This Row],[launched_at]]/86400) + 25569 + (-6/24)</f>
        <v>42069.797754629632</v>
      </c>
      <c r="T179" s="10">
        <f>(Kickstarter[[#This Row],[deadline]]/86400) + 25569 + (-6/24)</f>
        <v>42086.75608796296</v>
      </c>
      <c r="U179" s="6">
        <f>YEAR(Kickstarter[[#This Row],[Date Created Conversion]])</f>
        <v>2015</v>
      </c>
      <c r="V179" s="6" t="str">
        <f>TEXT(Kickstarter[[#This Row],[Date Created Conversion]], "mmm")</f>
        <v>Mar</v>
      </c>
      <c r="W179" s="6">
        <f>DATEDIF(Kickstarter[[#This Row],[Date Created Conversion]],Kickstarter[[#This Row],[Date Ended Conversion]],"m")</f>
        <v>0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Kickstarter[[#This Row],[pledged]]/Kickstarter[[#This Row],[goal]]</f>
        <v>0</v>
      </c>
      <c r="P180" s="13">
        <f>IF(Kickstarter[[#This Row],[backers_count]], Kickstarter[[#This Row],[pledged]]/Kickstarter[[#This Row],[backers_count]], 0)</f>
        <v>0</v>
      </c>
      <c r="Q180" t="str">
        <f>LEFT(Kickstarter[[#This Row],[Category and Sub-Category]], SEARCH("/", Kickstarter[[#This Row],[Category and Sub-Category]])-1)</f>
        <v>film &amp; video</v>
      </c>
      <c r="R180" t="str">
        <f>RIGHT(Kickstarter[[#This Row],[Category and Sub-Category]], LEN(Kickstarter[[#This Row],[Category and Sub-Category]])-SEARCH("/",Kickstarter[[#This Row],[Category and Sub-Category]]))</f>
        <v>drama</v>
      </c>
      <c r="S180" s="10">
        <f>(Kickstarter[[#This Row],[launched_at]]/86400) + 25569 + (-6/24)</f>
        <v>42304.705381944441</v>
      </c>
      <c r="T180" s="10">
        <f>(Kickstarter[[#This Row],[deadline]]/86400) + 25569 + (-6/24)</f>
        <v>42334.747048611112</v>
      </c>
      <c r="U180" s="6">
        <f>YEAR(Kickstarter[[#This Row],[Date Created Conversion]])</f>
        <v>2015</v>
      </c>
      <c r="V180" s="6" t="str">
        <f>TEXT(Kickstarter[[#This Row],[Date Created Conversion]], "mmm")</f>
        <v>Oct</v>
      </c>
      <c r="W180" s="6">
        <f>DATEDIF(Kickstarter[[#This Row],[Date Created Conversion]],Kickstarter[[#This Row],[Date Ended Conversion]],"m")</f>
        <v>0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Kickstarter[[#This Row],[pledged]]/Kickstarter[[#This Row],[goal]]</f>
        <v>0.2</v>
      </c>
      <c r="P181" s="13">
        <f>IF(Kickstarter[[#This Row],[backers_count]], Kickstarter[[#This Row],[pledged]]/Kickstarter[[#This Row],[backers_count]], 0)</f>
        <v>100</v>
      </c>
      <c r="Q181" t="str">
        <f>LEFT(Kickstarter[[#This Row],[Category and Sub-Category]], SEARCH("/", Kickstarter[[#This Row],[Category and Sub-Category]])-1)</f>
        <v>film &amp; video</v>
      </c>
      <c r="R181" t="str">
        <f>RIGHT(Kickstarter[[#This Row],[Category and Sub-Category]], LEN(Kickstarter[[#This Row],[Category and Sub-Category]])-SEARCH("/",Kickstarter[[#This Row],[Category and Sub-Category]]))</f>
        <v>drama</v>
      </c>
      <c r="S181" s="10">
        <f>(Kickstarter[[#This Row],[launched_at]]/86400) + 25569 + (-6/24)</f>
        <v>42402.830497685187</v>
      </c>
      <c r="T181" s="10">
        <f>(Kickstarter[[#This Row],[deadline]]/86400) + 25569 + (-6/24)</f>
        <v>42432.830497685187</v>
      </c>
      <c r="U181" s="6">
        <f>YEAR(Kickstarter[[#This Row],[Date Created Conversion]])</f>
        <v>2016</v>
      </c>
      <c r="V181" s="6" t="str">
        <f>TEXT(Kickstarter[[#This Row],[Date Created Conversion]], "mmm")</f>
        <v>Feb</v>
      </c>
      <c r="W181" s="6">
        <f>DATEDIF(Kickstarter[[#This Row],[Date Created Conversion]],Kickstarter[[#This Row],[Date Ended Conversion]],"m")</f>
        <v>1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Kickstarter[[#This Row],[pledged]]/Kickstarter[[#This Row],[goal]]</f>
        <v>0.33416666666666667</v>
      </c>
      <c r="P182" s="13">
        <f>IF(Kickstarter[[#This Row],[backers_count]], Kickstarter[[#This Row],[pledged]]/Kickstarter[[#This Row],[backers_count]], 0)</f>
        <v>30.846153846153847</v>
      </c>
      <c r="Q182" t="str">
        <f>LEFT(Kickstarter[[#This Row],[Category and Sub-Category]], SEARCH("/", Kickstarter[[#This Row],[Category and Sub-Category]])-1)</f>
        <v>film &amp; video</v>
      </c>
      <c r="R182" t="str">
        <f>RIGHT(Kickstarter[[#This Row],[Category and Sub-Category]], LEN(Kickstarter[[#This Row],[Category and Sub-Category]])-SEARCH("/",Kickstarter[[#This Row],[Category and Sub-Category]]))</f>
        <v>drama</v>
      </c>
      <c r="S182" s="10">
        <f>(Kickstarter[[#This Row],[launched_at]]/86400) + 25569 + (-6/24)</f>
        <v>42067.741238425922</v>
      </c>
      <c r="T182" s="10">
        <f>(Kickstarter[[#This Row],[deadline]]/86400) + 25569 + (-6/24)</f>
        <v>42107.541666666672</v>
      </c>
      <c r="U182" s="6">
        <f>YEAR(Kickstarter[[#This Row],[Date Created Conversion]])</f>
        <v>2015</v>
      </c>
      <c r="V182" s="6" t="str">
        <f>TEXT(Kickstarter[[#This Row],[Date Created Conversion]], "mmm")</f>
        <v>Mar</v>
      </c>
      <c r="W182" s="6">
        <f>DATEDIF(Kickstarter[[#This Row],[Date Created Conversion]],Kickstarter[[#This Row],[Date Ended Conversion]],"m")</f>
        <v>1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Kickstarter[[#This Row],[pledged]]/Kickstarter[[#This Row],[goal]]</f>
        <v>0.21092608822670172</v>
      </c>
      <c r="P183" s="13">
        <f>IF(Kickstarter[[#This Row],[backers_count]], Kickstarter[[#This Row],[pledged]]/Kickstarter[[#This Row],[backers_count]], 0)</f>
        <v>180.5</v>
      </c>
      <c r="Q183" t="str">
        <f>LEFT(Kickstarter[[#This Row],[Category and Sub-Category]], SEARCH("/", Kickstarter[[#This Row],[Category and Sub-Category]])-1)</f>
        <v>film &amp; video</v>
      </c>
      <c r="R183" t="str">
        <f>RIGHT(Kickstarter[[#This Row],[Category and Sub-Category]], LEN(Kickstarter[[#This Row],[Category and Sub-Category]])-SEARCH("/",Kickstarter[[#This Row],[Category and Sub-Category]]))</f>
        <v>drama</v>
      </c>
      <c r="S183" s="10">
        <f>(Kickstarter[[#This Row],[launched_at]]/86400) + 25569 + (-6/24)</f>
        <v>42147.491840277777</v>
      </c>
      <c r="T183" s="10">
        <f>(Kickstarter[[#This Row],[deadline]]/86400) + 25569 + (-6/24)</f>
        <v>42177.491840277777</v>
      </c>
      <c r="U183" s="6">
        <f>YEAR(Kickstarter[[#This Row],[Date Created Conversion]])</f>
        <v>2015</v>
      </c>
      <c r="V183" s="6" t="str">
        <f>TEXT(Kickstarter[[#This Row],[Date Created Conversion]], "mmm")</f>
        <v>May</v>
      </c>
      <c r="W183" s="6">
        <f>DATEDIF(Kickstarter[[#This Row],[Date Created Conversion]],Kickstarter[[#This Row],[Date Ended Conversion]],"m")</f>
        <v>0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Kickstarter[[#This Row],[pledged]]/Kickstarter[[#This Row],[goal]]</f>
        <v>0</v>
      </c>
      <c r="P184" s="13">
        <f>IF(Kickstarter[[#This Row],[backers_count]], Kickstarter[[#This Row],[pledged]]/Kickstarter[[#This Row],[backers_count]], 0)</f>
        <v>0</v>
      </c>
      <c r="Q184" t="str">
        <f>LEFT(Kickstarter[[#This Row],[Category and Sub-Category]], SEARCH("/", Kickstarter[[#This Row],[Category and Sub-Category]])-1)</f>
        <v>film &amp; video</v>
      </c>
      <c r="R184" t="str">
        <f>RIGHT(Kickstarter[[#This Row],[Category and Sub-Category]], LEN(Kickstarter[[#This Row],[Category and Sub-Category]])-SEARCH("/",Kickstarter[[#This Row],[Category and Sub-Category]]))</f>
        <v>drama</v>
      </c>
      <c r="S184" s="10">
        <f>(Kickstarter[[#This Row],[launched_at]]/86400) + 25569 + (-6/24)</f>
        <v>42711.761944444443</v>
      </c>
      <c r="T184" s="10">
        <f>(Kickstarter[[#This Row],[deadline]]/86400) + 25569 + (-6/24)</f>
        <v>42741.761944444443</v>
      </c>
      <c r="U184" s="6">
        <f>YEAR(Kickstarter[[#This Row],[Date Created Conversion]])</f>
        <v>2016</v>
      </c>
      <c r="V184" s="6" t="str">
        <f>TEXT(Kickstarter[[#This Row],[Date Created Conversion]], "mmm")</f>
        <v>Dec</v>
      </c>
      <c r="W184" s="6">
        <f>DATEDIF(Kickstarter[[#This Row],[Date Created Conversion]],Kickstarter[[#This Row],[Date Ended Conversion]],"m")</f>
        <v>0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Kickstarter[[#This Row],[pledged]]/Kickstarter[[#This Row],[goal]]</f>
        <v>0.35855999999999999</v>
      </c>
      <c r="P185" s="13">
        <f>IF(Kickstarter[[#This Row],[backers_count]], Kickstarter[[#This Row],[pledged]]/Kickstarter[[#This Row],[backers_count]], 0)</f>
        <v>373.5</v>
      </c>
      <c r="Q185" t="str">
        <f>LEFT(Kickstarter[[#This Row],[Category and Sub-Category]], SEARCH("/", Kickstarter[[#This Row],[Category and Sub-Category]])-1)</f>
        <v>film &amp; video</v>
      </c>
      <c r="R185" t="str">
        <f>RIGHT(Kickstarter[[#This Row],[Category and Sub-Category]], LEN(Kickstarter[[#This Row],[Category and Sub-Category]])-SEARCH("/",Kickstarter[[#This Row],[Category and Sub-Category]]))</f>
        <v>drama</v>
      </c>
      <c r="S185" s="10">
        <f>(Kickstarter[[#This Row],[launched_at]]/86400) + 25569 + (-6/24)</f>
        <v>41939.560300925928</v>
      </c>
      <c r="T185" s="10">
        <f>(Kickstarter[[#This Row],[deadline]]/86400) + 25569 + (-6/24)</f>
        <v>41969.601967592593</v>
      </c>
      <c r="U185" s="6">
        <f>YEAR(Kickstarter[[#This Row],[Date Created Conversion]])</f>
        <v>2014</v>
      </c>
      <c r="V185" s="6" t="str">
        <f>TEXT(Kickstarter[[#This Row],[Date Created Conversion]], "mmm")</f>
        <v>Oct</v>
      </c>
      <c r="W185" s="6">
        <f>DATEDIF(Kickstarter[[#This Row],[Date Created Conversion]],Kickstarter[[#This Row],[Date Ended Conversion]],"m")</f>
        <v>0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Kickstarter[[#This Row],[pledged]]/Kickstarter[[#This Row],[goal]]</f>
        <v>3.4000000000000002E-2</v>
      </c>
      <c r="P186" s="13">
        <f>IF(Kickstarter[[#This Row],[backers_count]], Kickstarter[[#This Row],[pledged]]/Kickstarter[[#This Row],[backers_count]], 0)</f>
        <v>25.5</v>
      </c>
      <c r="Q186" t="str">
        <f>LEFT(Kickstarter[[#This Row],[Category and Sub-Category]], SEARCH("/", Kickstarter[[#This Row],[Category and Sub-Category]])-1)</f>
        <v>film &amp; video</v>
      </c>
      <c r="R186" t="str">
        <f>RIGHT(Kickstarter[[#This Row],[Category and Sub-Category]], LEN(Kickstarter[[#This Row],[Category and Sub-Category]])-SEARCH("/",Kickstarter[[#This Row],[Category and Sub-Category]]))</f>
        <v>drama</v>
      </c>
      <c r="S186" s="10">
        <f>(Kickstarter[[#This Row],[launched_at]]/86400) + 25569 + (-6/24)</f>
        <v>41825.541226851856</v>
      </c>
      <c r="T186" s="10">
        <f>(Kickstarter[[#This Row],[deadline]]/86400) + 25569 + (-6/24)</f>
        <v>41882.915972222225</v>
      </c>
      <c r="U186" s="6">
        <f>YEAR(Kickstarter[[#This Row],[Date Created Conversion]])</f>
        <v>2014</v>
      </c>
      <c r="V186" s="6" t="str">
        <f>TEXT(Kickstarter[[#This Row],[Date Created Conversion]], "mmm")</f>
        <v>Jul</v>
      </c>
      <c r="W186" s="6">
        <f>DATEDIF(Kickstarter[[#This Row],[Date Created Conversion]],Kickstarter[[#This Row],[Date Ended Conversion]],"m")</f>
        <v>1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Kickstarter[[#This Row],[pledged]]/Kickstarter[[#This Row],[goal]]</f>
        <v>5.5E-2</v>
      </c>
      <c r="P187" s="13">
        <f>IF(Kickstarter[[#This Row],[backers_count]], Kickstarter[[#This Row],[pledged]]/Kickstarter[[#This Row],[backers_count]], 0)</f>
        <v>220</v>
      </c>
      <c r="Q187" t="str">
        <f>LEFT(Kickstarter[[#This Row],[Category and Sub-Category]], SEARCH("/", Kickstarter[[#This Row],[Category and Sub-Category]])-1)</f>
        <v>film &amp; video</v>
      </c>
      <c r="R187" t="str">
        <f>RIGHT(Kickstarter[[#This Row],[Category and Sub-Category]], LEN(Kickstarter[[#This Row],[Category and Sub-Category]])-SEARCH("/",Kickstarter[[#This Row],[Category and Sub-Category]]))</f>
        <v>drama</v>
      </c>
      <c r="S187" s="10">
        <f>(Kickstarter[[#This Row],[launched_at]]/86400) + 25569 + (-6/24)</f>
        <v>42570.66133101852</v>
      </c>
      <c r="T187" s="10">
        <f>(Kickstarter[[#This Row],[deadline]]/86400) + 25569 + (-6/24)</f>
        <v>42600.66133101852</v>
      </c>
      <c r="U187" s="6">
        <f>YEAR(Kickstarter[[#This Row],[Date Created Conversion]])</f>
        <v>2016</v>
      </c>
      <c r="V187" s="6" t="str">
        <f>TEXT(Kickstarter[[#This Row],[Date Created Conversion]], "mmm")</f>
        <v>Jul</v>
      </c>
      <c r="W187" s="6">
        <f>DATEDIF(Kickstarter[[#This Row],[Date Created Conversion]],Kickstarter[[#This Row],[Date Ended Conversion]],"m")</f>
        <v>0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Kickstarter[[#This Row],[pledged]]/Kickstarter[[#This Row],[goal]]</f>
        <v>0</v>
      </c>
      <c r="P188" s="13">
        <f>IF(Kickstarter[[#This Row],[backers_count]], Kickstarter[[#This Row],[pledged]]/Kickstarter[[#This Row],[backers_count]], 0)</f>
        <v>0</v>
      </c>
      <c r="Q188" t="str">
        <f>LEFT(Kickstarter[[#This Row],[Category and Sub-Category]], SEARCH("/", Kickstarter[[#This Row],[Category and Sub-Category]])-1)</f>
        <v>film &amp; video</v>
      </c>
      <c r="R188" t="str">
        <f>RIGHT(Kickstarter[[#This Row],[Category and Sub-Category]], LEN(Kickstarter[[#This Row],[Category and Sub-Category]])-SEARCH("/",Kickstarter[[#This Row],[Category and Sub-Category]]))</f>
        <v>drama</v>
      </c>
      <c r="S188" s="10">
        <f>(Kickstarter[[#This Row],[launched_at]]/86400) + 25569 + (-6/24)</f>
        <v>42767.562893518523</v>
      </c>
      <c r="T188" s="10">
        <f>(Kickstarter[[#This Row],[deadline]]/86400) + 25569 + (-6/24)</f>
        <v>42797.583333333328</v>
      </c>
      <c r="U188" s="6">
        <f>YEAR(Kickstarter[[#This Row],[Date Created Conversion]])</f>
        <v>2017</v>
      </c>
      <c r="V188" s="6" t="str">
        <f>TEXT(Kickstarter[[#This Row],[Date Created Conversion]], "mmm")</f>
        <v>Feb</v>
      </c>
      <c r="W188" s="6">
        <f>DATEDIF(Kickstarter[[#This Row],[Date Created Conversion]],Kickstarter[[#This Row],[Date Ended Conversion]],"m")</f>
        <v>1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Kickstarter[[#This Row],[pledged]]/Kickstarter[[#This Row],[goal]]</f>
        <v>0.16</v>
      </c>
      <c r="P189" s="13">
        <f>IF(Kickstarter[[#This Row],[backers_count]], Kickstarter[[#This Row],[pledged]]/Kickstarter[[#This Row],[backers_count]], 0)</f>
        <v>160</v>
      </c>
      <c r="Q189" t="str">
        <f>LEFT(Kickstarter[[#This Row],[Category and Sub-Category]], SEARCH("/", Kickstarter[[#This Row],[Category and Sub-Category]])-1)</f>
        <v>film &amp; video</v>
      </c>
      <c r="R189" t="str">
        <f>RIGHT(Kickstarter[[#This Row],[Category and Sub-Category]], LEN(Kickstarter[[#This Row],[Category and Sub-Category]])-SEARCH("/",Kickstarter[[#This Row],[Category and Sub-Category]]))</f>
        <v>drama</v>
      </c>
      <c r="S189" s="10">
        <f>(Kickstarter[[#This Row],[launched_at]]/86400) + 25569 + (-6/24)</f>
        <v>42181.984456018516</v>
      </c>
      <c r="T189" s="10">
        <f>(Kickstarter[[#This Row],[deadline]]/86400) + 25569 + (-6/24)</f>
        <v>42206.040972222225</v>
      </c>
      <c r="U189" s="6">
        <f>YEAR(Kickstarter[[#This Row],[Date Created Conversion]])</f>
        <v>2015</v>
      </c>
      <c r="V189" s="6" t="str">
        <f>TEXT(Kickstarter[[#This Row],[Date Created Conversion]], "mmm")</f>
        <v>Jun</v>
      </c>
      <c r="W189" s="6">
        <f>DATEDIF(Kickstarter[[#This Row],[Date Created Conversion]],Kickstarter[[#This Row],[Date Ended Conversion]],"m")</f>
        <v>0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Kickstarter[[#This Row],[pledged]]/Kickstarter[[#This Row],[goal]]</f>
        <v>0</v>
      </c>
      <c r="P190" s="13">
        <f>IF(Kickstarter[[#This Row],[backers_count]], Kickstarter[[#This Row],[pledged]]/Kickstarter[[#This Row],[backers_count]], 0)</f>
        <v>0</v>
      </c>
      <c r="Q190" t="str">
        <f>LEFT(Kickstarter[[#This Row],[Category and Sub-Category]], SEARCH("/", Kickstarter[[#This Row],[Category and Sub-Category]])-1)</f>
        <v>film &amp; video</v>
      </c>
      <c r="R190" t="str">
        <f>RIGHT(Kickstarter[[#This Row],[Category and Sub-Category]], LEN(Kickstarter[[#This Row],[Category and Sub-Category]])-SEARCH("/",Kickstarter[[#This Row],[Category and Sub-Category]]))</f>
        <v>drama</v>
      </c>
      <c r="S190" s="10">
        <f>(Kickstarter[[#This Row],[launched_at]]/86400) + 25569 + (-6/24)</f>
        <v>41856.93304398148</v>
      </c>
      <c r="T190" s="10">
        <f>(Kickstarter[[#This Row],[deadline]]/86400) + 25569 + (-6/24)</f>
        <v>41886.93304398148</v>
      </c>
      <c r="U190" s="6">
        <f>YEAR(Kickstarter[[#This Row],[Date Created Conversion]])</f>
        <v>2014</v>
      </c>
      <c r="V190" s="6" t="str">
        <f>TEXT(Kickstarter[[#This Row],[Date Created Conversion]], "mmm")</f>
        <v>Aug</v>
      </c>
      <c r="W190" s="6">
        <f>DATEDIF(Kickstarter[[#This Row],[Date Created Conversion]],Kickstarter[[#This Row],[Date Ended Conversion]],"m")</f>
        <v>0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Kickstarter[[#This Row],[pledged]]/Kickstarter[[#This Row],[goal]]</f>
        <v>6.8999999999999997E-4</v>
      </c>
      <c r="P191" s="13">
        <f>IF(Kickstarter[[#This Row],[backers_count]], Kickstarter[[#This Row],[pledged]]/Kickstarter[[#This Row],[backers_count]], 0)</f>
        <v>69</v>
      </c>
      <c r="Q191" t="str">
        <f>LEFT(Kickstarter[[#This Row],[Category and Sub-Category]], SEARCH("/", Kickstarter[[#This Row],[Category and Sub-Category]])-1)</f>
        <v>film &amp; video</v>
      </c>
      <c r="R191" t="str">
        <f>RIGHT(Kickstarter[[#This Row],[Category and Sub-Category]], LEN(Kickstarter[[#This Row],[Category and Sub-Category]])-SEARCH("/",Kickstarter[[#This Row],[Category and Sub-Category]]))</f>
        <v>drama</v>
      </c>
      <c r="S191" s="10">
        <f>(Kickstarter[[#This Row],[launched_at]]/86400) + 25569 + (-6/24)</f>
        <v>42556.440706018519</v>
      </c>
      <c r="T191" s="10">
        <f>(Kickstarter[[#This Row],[deadline]]/86400) + 25569 + (-6/24)</f>
        <v>42616.440706018519</v>
      </c>
      <c r="U191" s="6">
        <f>YEAR(Kickstarter[[#This Row],[Date Created Conversion]])</f>
        <v>2016</v>
      </c>
      <c r="V191" s="6" t="str">
        <f>TEXT(Kickstarter[[#This Row],[Date Created Conversion]], "mmm")</f>
        <v>Jul</v>
      </c>
      <c r="W191" s="6">
        <f>DATEDIF(Kickstarter[[#This Row],[Date Created Conversion]],Kickstarter[[#This Row],[Date Ended Conversion]],"m")</f>
        <v>1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Kickstarter[[#This Row],[pledged]]/Kickstarter[[#This Row],[goal]]</f>
        <v>4.1666666666666666E-3</v>
      </c>
      <c r="P192" s="13">
        <f>IF(Kickstarter[[#This Row],[backers_count]], Kickstarter[[#This Row],[pledged]]/Kickstarter[[#This Row],[backers_count]], 0)</f>
        <v>50</v>
      </c>
      <c r="Q192" t="str">
        <f>LEFT(Kickstarter[[#This Row],[Category and Sub-Category]], SEARCH("/", Kickstarter[[#This Row],[Category and Sub-Category]])-1)</f>
        <v>film &amp; video</v>
      </c>
      <c r="R192" t="str">
        <f>RIGHT(Kickstarter[[#This Row],[Category and Sub-Category]], LEN(Kickstarter[[#This Row],[Category and Sub-Category]])-SEARCH("/",Kickstarter[[#This Row],[Category and Sub-Category]]))</f>
        <v>drama</v>
      </c>
      <c r="S192" s="10">
        <f>(Kickstarter[[#This Row],[launched_at]]/86400) + 25569 + (-6/24)</f>
        <v>42527.400995370372</v>
      </c>
      <c r="T192" s="10">
        <f>(Kickstarter[[#This Row],[deadline]]/86400) + 25569 + (-6/24)</f>
        <v>42537.400995370372</v>
      </c>
      <c r="U192" s="6">
        <f>YEAR(Kickstarter[[#This Row],[Date Created Conversion]])</f>
        <v>2016</v>
      </c>
      <c r="V192" s="6" t="str">
        <f>TEXT(Kickstarter[[#This Row],[Date Created Conversion]], "mmm")</f>
        <v>Jun</v>
      </c>
      <c r="W192" s="6">
        <f>DATEDIF(Kickstarter[[#This Row],[Date Created Conversion]],Kickstarter[[#This Row],[Date Ended Conversion]],"m")</f>
        <v>0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Kickstarter[[#This Row],[pledged]]/Kickstarter[[#This Row],[goal]]</f>
        <v>0.05</v>
      </c>
      <c r="P193" s="13">
        <f>IF(Kickstarter[[#This Row],[backers_count]], Kickstarter[[#This Row],[pledged]]/Kickstarter[[#This Row],[backers_count]], 0)</f>
        <v>83.333333333333329</v>
      </c>
      <c r="Q193" t="str">
        <f>LEFT(Kickstarter[[#This Row],[Category and Sub-Category]], SEARCH("/", Kickstarter[[#This Row],[Category and Sub-Category]])-1)</f>
        <v>film &amp; video</v>
      </c>
      <c r="R193" t="str">
        <f>RIGHT(Kickstarter[[#This Row],[Category and Sub-Category]], LEN(Kickstarter[[#This Row],[Category and Sub-Category]])-SEARCH("/",Kickstarter[[#This Row],[Category and Sub-Category]]))</f>
        <v>drama</v>
      </c>
      <c r="S193" s="10">
        <f>(Kickstarter[[#This Row],[launched_at]]/86400) + 25569 + (-6/24)</f>
        <v>42239.191412037035</v>
      </c>
      <c r="T193" s="10">
        <f>(Kickstarter[[#This Row],[deadline]]/86400) + 25569 + (-6/24)</f>
        <v>42279.191412037035</v>
      </c>
      <c r="U193" s="6">
        <f>YEAR(Kickstarter[[#This Row],[Date Created Conversion]])</f>
        <v>2015</v>
      </c>
      <c r="V193" s="6" t="str">
        <f>TEXT(Kickstarter[[#This Row],[Date Created Conversion]], "mmm")</f>
        <v>Aug</v>
      </c>
      <c r="W193" s="6">
        <f>DATEDIF(Kickstarter[[#This Row],[Date Created Conversion]],Kickstarter[[#This Row],[Date Ended Conversion]],"m")</f>
        <v>1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Kickstarter[[#This Row],[pledged]]/Kickstarter[[#This Row],[goal]]</f>
        <v>1.7E-5</v>
      </c>
      <c r="P194" s="13">
        <f>IF(Kickstarter[[#This Row],[backers_count]], Kickstarter[[#This Row],[pledged]]/Kickstarter[[#This Row],[backers_count]], 0)</f>
        <v>5.666666666666667</v>
      </c>
      <c r="Q194" t="str">
        <f>LEFT(Kickstarter[[#This Row],[Category and Sub-Category]], SEARCH("/", Kickstarter[[#This Row],[Category and Sub-Category]])-1)</f>
        <v>film &amp; video</v>
      </c>
      <c r="R194" t="str">
        <f>RIGHT(Kickstarter[[#This Row],[Category and Sub-Category]], LEN(Kickstarter[[#This Row],[Category and Sub-Category]])-SEARCH("/",Kickstarter[[#This Row],[Category and Sub-Category]]))</f>
        <v>drama</v>
      </c>
      <c r="S194" s="10">
        <f>(Kickstarter[[#This Row],[launched_at]]/86400) + 25569 + (-6/24)</f>
        <v>41899.542037037041</v>
      </c>
      <c r="T194" s="10">
        <f>(Kickstarter[[#This Row],[deadline]]/86400) + 25569 + (-6/24)</f>
        <v>41929.542037037041</v>
      </c>
      <c r="U194" s="6">
        <f>YEAR(Kickstarter[[#This Row],[Date Created Conversion]])</f>
        <v>2014</v>
      </c>
      <c r="V194" s="6" t="str">
        <f>TEXT(Kickstarter[[#This Row],[Date Created Conversion]], "mmm")</f>
        <v>Sep</v>
      </c>
      <c r="W194" s="6">
        <f>DATEDIF(Kickstarter[[#This Row],[Date Created Conversion]],Kickstarter[[#This Row],[Date Ended Conversion]],"m")</f>
        <v>1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Kickstarter[[#This Row],[pledged]]/Kickstarter[[#This Row],[goal]]</f>
        <v>0</v>
      </c>
      <c r="P195" s="13">
        <f>IF(Kickstarter[[#This Row],[backers_count]], Kickstarter[[#This Row],[pledged]]/Kickstarter[[#This Row],[backers_count]], 0)</f>
        <v>0</v>
      </c>
      <c r="Q195" t="str">
        <f>LEFT(Kickstarter[[#This Row],[Category and Sub-Category]], SEARCH("/", Kickstarter[[#This Row],[Category and Sub-Category]])-1)</f>
        <v>film &amp; video</v>
      </c>
      <c r="R195" t="str">
        <f>RIGHT(Kickstarter[[#This Row],[Category and Sub-Category]], LEN(Kickstarter[[#This Row],[Category and Sub-Category]])-SEARCH("/",Kickstarter[[#This Row],[Category and Sub-Category]]))</f>
        <v>drama</v>
      </c>
      <c r="S195" s="10">
        <f>(Kickstarter[[#This Row],[launched_at]]/86400) + 25569 + (-6/24)</f>
        <v>41911.684791666667</v>
      </c>
      <c r="T195" s="10">
        <f>(Kickstarter[[#This Row],[deadline]]/86400) + 25569 + (-6/24)</f>
        <v>41971.726458333331</v>
      </c>
      <c r="U195" s="6">
        <f>YEAR(Kickstarter[[#This Row],[Date Created Conversion]])</f>
        <v>2014</v>
      </c>
      <c r="V195" s="6" t="str">
        <f>TEXT(Kickstarter[[#This Row],[Date Created Conversion]], "mmm")</f>
        <v>Sep</v>
      </c>
      <c r="W195" s="6">
        <f>DATEDIF(Kickstarter[[#This Row],[Date Created Conversion]],Kickstarter[[#This Row],[Date Ended Conversion]],"m")</f>
        <v>1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Kickstarter[[#This Row],[pledged]]/Kickstarter[[#This Row],[goal]]</f>
        <v>1.1999999999999999E-3</v>
      </c>
      <c r="P196" s="13">
        <f>IF(Kickstarter[[#This Row],[backers_count]], Kickstarter[[#This Row],[pledged]]/Kickstarter[[#This Row],[backers_count]], 0)</f>
        <v>1</v>
      </c>
      <c r="Q196" t="str">
        <f>LEFT(Kickstarter[[#This Row],[Category and Sub-Category]], SEARCH("/", Kickstarter[[#This Row],[Category and Sub-Category]])-1)</f>
        <v>film &amp; video</v>
      </c>
      <c r="R196" t="str">
        <f>RIGHT(Kickstarter[[#This Row],[Category and Sub-Category]], LEN(Kickstarter[[#This Row],[Category and Sub-Category]])-SEARCH("/",Kickstarter[[#This Row],[Category and Sub-Category]]))</f>
        <v>drama</v>
      </c>
      <c r="S196" s="10">
        <f>(Kickstarter[[#This Row],[launched_at]]/86400) + 25569 + (-6/24)</f>
        <v>42375.746886574074</v>
      </c>
      <c r="T196" s="10">
        <f>(Kickstarter[[#This Row],[deadline]]/86400) + 25569 + (-6/24)</f>
        <v>42435.746886574074</v>
      </c>
      <c r="U196" s="6">
        <f>YEAR(Kickstarter[[#This Row],[Date Created Conversion]])</f>
        <v>2016</v>
      </c>
      <c r="V196" s="6" t="str">
        <f>TEXT(Kickstarter[[#This Row],[Date Created Conversion]], "mmm")</f>
        <v>Jan</v>
      </c>
      <c r="W196" s="6">
        <f>DATEDIF(Kickstarter[[#This Row],[Date Created Conversion]],Kickstarter[[#This Row],[Date Ended Conversion]],"m")</f>
        <v>2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Kickstarter[[#This Row],[pledged]]/Kickstarter[[#This Row],[goal]]</f>
        <v>0</v>
      </c>
      <c r="P197" s="13">
        <f>IF(Kickstarter[[#This Row],[backers_count]], Kickstarter[[#This Row],[pledged]]/Kickstarter[[#This Row],[backers_count]], 0)</f>
        <v>0</v>
      </c>
      <c r="Q197" t="str">
        <f>LEFT(Kickstarter[[#This Row],[Category and Sub-Category]], SEARCH("/", Kickstarter[[#This Row],[Category and Sub-Category]])-1)</f>
        <v>film &amp; video</v>
      </c>
      <c r="R197" t="str">
        <f>RIGHT(Kickstarter[[#This Row],[Category and Sub-Category]], LEN(Kickstarter[[#This Row],[Category and Sub-Category]])-SEARCH("/",Kickstarter[[#This Row],[Category and Sub-Category]]))</f>
        <v>drama</v>
      </c>
      <c r="S197" s="10">
        <f>(Kickstarter[[#This Row],[launched_at]]/86400) + 25569 + (-6/24)</f>
        <v>42135.42050925926</v>
      </c>
      <c r="T197" s="10">
        <f>(Kickstarter[[#This Row],[deadline]]/86400) + 25569 + (-6/24)</f>
        <v>42195.42050925926</v>
      </c>
      <c r="U197" s="6">
        <f>YEAR(Kickstarter[[#This Row],[Date Created Conversion]])</f>
        <v>2015</v>
      </c>
      <c r="V197" s="6" t="str">
        <f>TEXT(Kickstarter[[#This Row],[Date Created Conversion]], "mmm")</f>
        <v>May</v>
      </c>
      <c r="W197" s="6">
        <f>DATEDIF(Kickstarter[[#This Row],[Date Created Conversion]],Kickstarter[[#This Row],[Date Ended Conversion]],"m")</f>
        <v>1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Kickstarter[[#This Row],[pledged]]/Kickstarter[[#This Row],[goal]]</f>
        <v>0.41857142857142859</v>
      </c>
      <c r="P198" s="13">
        <f>IF(Kickstarter[[#This Row],[backers_count]], Kickstarter[[#This Row],[pledged]]/Kickstarter[[#This Row],[backers_count]], 0)</f>
        <v>77.10526315789474</v>
      </c>
      <c r="Q198" t="str">
        <f>LEFT(Kickstarter[[#This Row],[Category and Sub-Category]], SEARCH("/", Kickstarter[[#This Row],[Category and Sub-Category]])-1)</f>
        <v>film &amp; video</v>
      </c>
      <c r="R198" t="str">
        <f>RIGHT(Kickstarter[[#This Row],[Category and Sub-Category]], LEN(Kickstarter[[#This Row],[Category and Sub-Category]])-SEARCH("/",Kickstarter[[#This Row],[Category and Sub-Category]]))</f>
        <v>drama</v>
      </c>
      <c r="S198" s="10">
        <f>(Kickstarter[[#This Row],[launched_at]]/86400) + 25569 + (-6/24)</f>
        <v>42259.292800925927</v>
      </c>
      <c r="T198" s="10">
        <f>(Kickstarter[[#This Row],[deadline]]/86400) + 25569 + (-6/24)</f>
        <v>42287.625</v>
      </c>
      <c r="U198" s="6">
        <f>YEAR(Kickstarter[[#This Row],[Date Created Conversion]])</f>
        <v>2015</v>
      </c>
      <c r="V198" s="6" t="str">
        <f>TEXT(Kickstarter[[#This Row],[Date Created Conversion]], "mmm")</f>
        <v>Sep</v>
      </c>
      <c r="W198" s="6">
        <f>DATEDIF(Kickstarter[[#This Row],[Date Created Conversion]],Kickstarter[[#This Row],[Date Ended Conversion]],"m")</f>
        <v>0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Kickstarter[[#This Row],[pledged]]/Kickstarter[[#This Row],[goal]]</f>
        <v>0.1048</v>
      </c>
      <c r="P199" s="13">
        <f>IF(Kickstarter[[#This Row],[backers_count]], Kickstarter[[#This Row],[pledged]]/Kickstarter[[#This Row],[backers_count]], 0)</f>
        <v>32.75</v>
      </c>
      <c r="Q199" t="str">
        <f>LEFT(Kickstarter[[#This Row],[Category and Sub-Category]], SEARCH("/", Kickstarter[[#This Row],[Category and Sub-Category]])-1)</f>
        <v>film &amp; video</v>
      </c>
      <c r="R199" t="str">
        <f>RIGHT(Kickstarter[[#This Row],[Category and Sub-Category]], LEN(Kickstarter[[#This Row],[Category and Sub-Category]])-SEARCH("/",Kickstarter[[#This Row],[Category and Sub-Category]]))</f>
        <v>drama</v>
      </c>
      <c r="S199" s="10">
        <f>(Kickstarter[[#This Row],[launched_at]]/86400) + 25569 + (-6/24)</f>
        <v>42741.598379629635</v>
      </c>
      <c r="T199" s="10">
        <f>(Kickstarter[[#This Row],[deadline]]/86400) + 25569 + (-6/24)</f>
        <v>42783.625</v>
      </c>
      <c r="U199" s="6">
        <f>YEAR(Kickstarter[[#This Row],[Date Created Conversion]])</f>
        <v>2017</v>
      </c>
      <c r="V199" s="6" t="str">
        <f>TEXT(Kickstarter[[#This Row],[Date Created Conversion]], "mmm")</f>
        <v>Jan</v>
      </c>
      <c r="W199" s="6">
        <f>DATEDIF(Kickstarter[[#This Row],[Date Created Conversion]],Kickstarter[[#This Row],[Date Ended Conversion]],"m")</f>
        <v>1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Kickstarter[[#This Row],[pledged]]/Kickstarter[[#This Row],[goal]]</f>
        <v>1.116E-2</v>
      </c>
      <c r="P200" s="13">
        <f>IF(Kickstarter[[#This Row],[backers_count]], Kickstarter[[#This Row],[pledged]]/Kickstarter[[#This Row],[backers_count]], 0)</f>
        <v>46.5</v>
      </c>
      <c r="Q200" t="str">
        <f>LEFT(Kickstarter[[#This Row],[Category and Sub-Category]], SEARCH("/", Kickstarter[[#This Row],[Category and Sub-Category]])-1)</f>
        <v>film &amp; video</v>
      </c>
      <c r="R200" t="str">
        <f>RIGHT(Kickstarter[[#This Row],[Category and Sub-Category]], LEN(Kickstarter[[#This Row],[Category and Sub-Category]])-SEARCH("/",Kickstarter[[#This Row],[Category and Sub-Category]]))</f>
        <v>drama</v>
      </c>
      <c r="S200" s="10">
        <f>(Kickstarter[[#This Row],[launched_at]]/86400) + 25569 + (-6/24)</f>
        <v>41887.133356481485</v>
      </c>
      <c r="T200" s="10">
        <f>(Kickstarter[[#This Row],[deadline]]/86400) + 25569 + (-6/24)</f>
        <v>41917.133356481485</v>
      </c>
      <c r="U200" s="6">
        <f>YEAR(Kickstarter[[#This Row],[Date Created Conversion]])</f>
        <v>2014</v>
      </c>
      <c r="V200" s="6" t="str">
        <f>TEXT(Kickstarter[[#This Row],[Date Created Conversion]], "mmm")</f>
        <v>Sep</v>
      </c>
      <c r="W200" s="6">
        <f>DATEDIF(Kickstarter[[#This Row],[Date Created Conversion]],Kickstarter[[#This Row],[Date Ended Conversion]],"m")</f>
        <v>1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Kickstarter[[#This Row],[pledged]]/Kickstarter[[#This Row],[goal]]</f>
        <v>0</v>
      </c>
      <c r="P201" s="13">
        <f>IF(Kickstarter[[#This Row],[backers_count]], Kickstarter[[#This Row],[pledged]]/Kickstarter[[#This Row],[backers_count]], 0)</f>
        <v>0</v>
      </c>
      <c r="Q201" t="str">
        <f>LEFT(Kickstarter[[#This Row],[Category and Sub-Category]], SEARCH("/", Kickstarter[[#This Row],[Category and Sub-Category]])-1)</f>
        <v>film &amp; video</v>
      </c>
      <c r="R201" t="str">
        <f>RIGHT(Kickstarter[[#This Row],[Category and Sub-Category]], LEN(Kickstarter[[#This Row],[Category and Sub-Category]])-SEARCH("/",Kickstarter[[#This Row],[Category and Sub-Category]]))</f>
        <v>drama</v>
      </c>
      <c r="S201" s="10">
        <f>(Kickstarter[[#This Row],[launched_at]]/86400) + 25569 + (-6/24)</f>
        <v>42583.873865740738</v>
      </c>
      <c r="T201" s="10">
        <f>(Kickstarter[[#This Row],[deadline]]/86400) + 25569 + (-6/24)</f>
        <v>42613.873865740738</v>
      </c>
      <c r="U201" s="6">
        <f>YEAR(Kickstarter[[#This Row],[Date Created Conversion]])</f>
        <v>2016</v>
      </c>
      <c r="V201" s="6" t="str">
        <f>TEXT(Kickstarter[[#This Row],[Date Created Conversion]], "mmm")</f>
        <v>Aug</v>
      </c>
      <c r="W201" s="6">
        <f>DATEDIF(Kickstarter[[#This Row],[Date Created Conversion]],Kickstarter[[#This Row],[Date Ended Conversion]],"m")</f>
        <v>0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Kickstarter[[#This Row],[pledged]]/Kickstarter[[#This Row],[goal]]</f>
        <v>0.26192500000000002</v>
      </c>
      <c r="P202" s="13">
        <f>IF(Kickstarter[[#This Row],[backers_count]], Kickstarter[[#This Row],[pledged]]/Kickstarter[[#This Row],[backers_count]], 0)</f>
        <v>87.308333333333337</v>
      </c>
      <c r="Q202" t="str">
        <f>LEFT(Kickstarter[[#This Row],[Category and Sub-Category]], SEARCH("/", Kickstarter[[#This Row],[Category and Sub-Category]])-1)</f>
        <v>film &amp; video</v>
      </c>
      <c r="R202" t="str">
        <f>RIGHT(Kickstarter[[#This Row],[Category and Sub-Category]], LEN(Kickstarter[[#This Row],[Category and Sub-Category]])-SEARCH("/",Kickstarter[[#This Row],[Category and Sub-Category]]))</f>
        <v>drama</v>
      </c>
      <c r="S202" s="10">
        <f>(Kickstarter[[#This Row],[launched_at]]/86400) + 25569 + (-6/24)</f>
        <v>41866.833368055552</v>
      </c>
      <c r="T202" s="10">
        <f>(Kickstarter[[#This Row],[deadline]]/86400) + 25569 + (-6/24)</f>
        <v>41896.833368055552</v>
      </c>
      <c r="U202" s="6">
        <f>YEAR(Kickstarter[[#This Row],[Date Created Conversion]])</f>
        <v>2014</v>
      </c>
      <c r="V202" s="6" t="str">
        <f>TEXT(Kickstarter[[#This Row],[Date Created Conversion]], "mmm")</f>
        <v>Aug</v>
      </c>
      <c r="W202" s="6">
        <f>DATEDIF(Kickstarter[[#This Row],[Date Created Conversion]],Kickstarter[[#This Row],[Date Ended Conversion]],"m")</f>
        <v>0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Kickstarter[[#This Row],[pledged]]/Kickstarter[[#This Row],[goal]]</f>
        <v>0.58461538461538465</v>
      </c>
      <c r="P203" s="13">
        <f>IF(Kickstarter[[#This Row],[backers_count]], Kickstarter[[#This Row],[pledged]]/Kickstarter[[#This Row],[backers_count]], 0)</f>
        <v>54.285714285714285</v>
      </c>
      <c r="Q203" t="str">
        <f>LEFT(Kickstarter[[#This Row],[Category and Sub-Category]], SEARCH("/", Kickstarter[[#This Row],[Category and Sub-Category]])-1)</f>
        <v>film &amp; video</v>
      </c>
      <c r="R203" t="str">
        <f>RIGHT(Kickstarter[[#This Row],[Category and Sub-Category]], LEN(Kickstarter[[#This Row],[Category and Sub-Category]])-SEARCH("/",Kickstarter[[#This Row],[Category and Sub-Category]]))</f>
        <v>drama</v>
      </c>
      <c r="S203" s="10">
        <f>(Kickstarter[[#This Row],[launched_at]]/86400) + 25569 + (-6/24)</f>
        <v>42023.568622685183</v>
      </c>
      <c r="T203" s="10">
        <f>(Kickstarter[[#This Row],[deadline]]/86400) + 25569 + (-6/24)</f>
        <v>42043.568622685183</v>
      </c>
      <c r="U203" s="6">
        <f>YEAR(Kickstarter[[#This Row],[Date Created Conversion]])</f>
        <v>2015</v>
      </c>
      <c r="V203" s="6" t="str">
        <f>TEXT(Kickstarter[[#This Row],[Date Created Conversion]], "mmm")</f>
        <v>Jan</v>
      </c>
      <c r="W203" s="6">
        <f>DATEDIF(Kickstarter[[#This Row],[Date Created Conversion]],Kickstarter[[#This Row],[Date Ended Conversion]],"m")</f>
        <v>0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Kickstarter[[#This Row],[pledged]]/Kickstarter[[#This Row],[goal]]</f>
        <v>0</v>
      </c>
      <c r="P204" s="13">
        <f>IF(Kickstarter[[#This Row],[backers_count]], Kickstarter[[#This Row],[pledged]]/Kickstarter[[#This Row],[backers_count]], 0)</f>
        <v>0</v>
      </c>
      <c r="Q204" t="str">
        <f>LEFT(Kickstarter[[#This Row],[Category and Sub-Category]], SEARCH("/", Kickstarter[[#This Row],[Category and Sub-Category]])-1)</f>
        <v>film &amp; video</v>
      </c>
      <c r="R204" t="str">
        <f>RIGHT(Kickstarter[[#This Row],[Category and Sub-Category]], LEN(Kickstarter[[#This Row],[Category and Sub-Category]])-SEARCH("/",Kickstarter[[#This Row],[Category and Sub-Category]]))</f>
        <v>drama</v>
      </c>
      <c r="S204" s="10">
        <f>(Kickstarter[[#This Row],[launched_at]]/86400) + 25569 + (-6/24)</f>
        <v>42255.677824074075</v>
      </c>
      <c r="T204" s="10">
        <f>(Kickstarter[[#This Row],[deadline]]/86400) + 25569 + (-6/24)</f>
        <v>42285.624305555553</v>
      </c>
      <c r="U204" s="6">
        <f>YEAR(Kickstarter[[#This Row],[Date Created Conversion]])</f>
        <v>2015</v>
      </c>
      <c r="V204" s="6" t="str">
        <f>TEXT(Kickstarter[[#This Row],[Date Created Conversion]], "mmm")</f>
        <v>Sep</v>
      </c>
      <c r="W204" s="6">
        <f>DATEDIF(Kickstarter[[#This Row],[Date Created Conversion]],Kickstarter[[#This Row],[Date Ended Conversion]],"m")</f>
        <v>1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Kickstarter[[#This Row],[pledged]]/Kickstarter[[#This Row],[goal]]</f>
        <v>0.2984</v>
      </c>
      <c r="P205" s="13">
        <f>IF(Kickstarter[[#This Row],[backers_count]], Kickstarter[[#This Row],[pledged]]/Kickstarter[[#This Row],[backers_count]], 0)</f>
        <v>93.25</v>
      </c>
      <c r="Q205" t="str">
        <f>LEFT(Kickstarter[[#This Row],[Category and Sub-Category]], SEARCH("/", Kickstarter[[#This Row],[Category and Sub-Category]])-1)</f>
        <v>film &amp; video</v>
      </c>
      <c r="R205" t="str">
        <f>RIGHT(Kickstarter[[#This Row],[Category and Sub-Category]], LEN(Kickstarter[[#This Row],[Category and Sub-Category]])-SEARCH("/",Kickstarter[[#This Row],[Category and Sub-Category]]))</f>
        <v>drama</v>
      </c>
      <c r="S205" s="10">
        <f>(Kickstarter[[#This Row],[launched_at]]/86400) + 25569 + (-6/24)</f>
        <v>41973.597962962958</v>
      </c>
      <c r="T205" s="10">
        <f>(Kickstarter[[#This Row],[deadline]]/86400) + 25569 + (-6/24)</f>
        <v>42033.597962962958</v>
      </c>
      <c r="U205" s="6">
        <f>YEAR(Kickstarter[[#This Row],[Date Created Conversion]])</f>
        <v>2014</v>
      </c>
      <c r="V205" s="6" t="str">
        <f>TEXT(Kickstarter[[#This Row],[Date Created Conversion]], "mmm")</f>
        <v>Nov</v>
      </c>
      <c r="W205" s="6">
        <f>DATEDIF(Kickstarter[[#This Row],[Date Created Conversion]],Kickstarter[[#This Row],[Date Ended Conversion]],"m")</f>
        <v>1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Kickstarter[[#This Row],[pledged]]/Kickstarter[[#This Row],[goal]]</f>
        <v>0.50721666666666665</v>
      </c>
      <c r="P206" s="13">
        <f>IF(Kickstarter[[#This Row],[backers_count]], Kickstarter[[#This Row],[pledged]]/Kickstarter[[#This Row],[backers_count]], 0)</f>
        <v>117.68368136117556</v>
      </c>
      <c r="Q206" t="str">
        <f>LEFT(Kickstarter[[#This Row],[Category and Sub-Category]], SEARCH("/", Kickstarter[[#This Row],[Category and Sub-Category]])-1)</f>
        <v>film &amp; video</v>
      </c>
      <c r="R206" t="str">
        <f>RIGHT(Kickstarter[[#This Row],[Category and Sub-Category]], LEN(Kickstarter[[#This Row],[Category and Sub-Category]])-SEARCH("/",Kickstarter[[#This Row],[Category and Sub-Category]]))</f>
        <v>drama</v>
      </c>
      <c r="S206" s="10">
        <f>(Kickstarter[[#This Row],[launched_at]]/86400) + 25569 + (-6/24)</f>
        <v>42556.333368055552</v>
      </c>
      <c r="T206" s="10">
        <f>(Kickstarter[[#This Row],[deadline]]/86400) + 25569 + (-6/24)</f>
        <v>42586.333368055552</v>
      </c>
      <c r="U206" s="6">
        <f>YEAR(Kickstarter[[#This Row],[Date Created Conversion]])</f>
        <v>2016</v>
      </c>
      <c r="V206" s="6" t="str">
        <f>TEXT(Kickstarter[[#This Row],[Date Created Conversion]], "mmm")</f>
        <v>Jul</v>
      </c>
      <c r="W206" s="6">
        <f>DATEDIF(Kickstarter[[#This Row],[Date Created Conversion]],Kickstarter[[#This Row],[Date Ended Conversion]],"m")</f>
        <v>0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Kickstarter[[#This Row],[pledged]]/Kickstarter[[#This Row],[goal]]</f>
        <v>0.16250000000000001</v>
      </c>
      <c r="P207" s="13">
        <f>IF(Kickstarter[[#This Row],[backers_count]], Kickstarter[[#This Row],[pledged]]/Kickstarter[[#This Row],[backers_count]], 0)</f>
        <v>76.470588235294116</v>
      </c>
      <c r="Q207" t="str">
        <f>LEFT(Kickstarter[[#This Row],[Category and Sub-Category]], SEARCH("/", Kickstarter[[#This Row],[Category and Sub-Category]])-1)</f>
        <v>film &amp; video</v>
      </c>
      <c r="R207" t="str">
        <f>RIGHT(Kickstarter[[#This Row],[Category and Sub-Category]], LEN(Kickstarter[[#This Row],[Category and Sub-Category]])-SEARCH("/",Kickstarter[[#This Row],[Category and Sub-Category]]))</f>
        <v>drama</v>
      </c>
      <c r="S207" s="10">
        <f>(Kickstarter[[#This Row],[launched_at]]/86400) + 25569 + (-6/24)</f>
        <v>42248.382199074069</v>
      </c>
      <c r="T207" s="10">
        <f>(Kickstarter[[#This Row],[deadline]]/86400) + 25569 + (-6/24)</f>
        <v>42283.382199074069</v>
      </c>
      <c r="U207" s="6">
        <f>YEAR(Kickstarter[[#This Row],[Date Created Conversion]])</f>
        <v>2015</v>
      </c>
      <c r="V207" s="6" t="str">
        <f>TEXT(Kickstarter[[#This Row],[Date Created Conversion]], "mmm")</f>
        <v>Sep</v>
      </c>
      <c r="W207" s="6">
        <f>DATEDIF(Kickstarter[[#This Row],[Date Created Conversion]],Kickstarter[[#This Row],[Date Ended Conversion]],"m")</f>
        <v>1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Kickstarter[[#This Row],[pledged]]/Kickstarter[[#This Row],[goal]]</f>
        <v>0</v>
      </c>
      <c r="P208" s="13">
        <f>IF(Kickstarter[[#This Row],[backers_count]], Kickstarter[[#This Row],[pledged]]/Kickstarter[[#This Row],[backers_count]], 0)</f>
        <v>0</v>
      </c>
      <c r="Q208" t="str">
        <f>LEFT(Kickstarter[[#This Row],[Category and Sub-Category]], SEARCH("/", Kickstarter[[#This Row],[Category and Sub-Category]])-1)</f>
        <v>film &amp; video</v>
      </c>
      <c r="R208" t="str">
        <f>RIGHT(Kickstarter[[#This Row],[Category and Sub-Category]], LEN(Kickstarter[[#This Row],[Category and Sub-Category]])-SEARCH("/",Kickstarter[[#This Row],[Category and Sub-Category]]))</f>
        <v>drama</v>
      </c>
      <c r="S208" s="10">
        <f>(Kickstarter[[#This Row],[launched_at]]/86400) + 25569 + (-6/24)</f>
        <v>42566.754432870366</v>
      </c>
      <c r="T208" s="10">
        <f>(Kickstarter[[#This Row],[deadline]]/86400) + 25569 + (-6/24)</f>
        <v>42587.754432870366</v>
      </c>
      <c r="U208" s="6">
        <f>YEAR(Kickstarter[[#This Row],[Date Created Conversion]])</f>
        <v>2016</v>
      </c>
      <c r="V208" s="6" t="str">
        <f>TEXT(Kickstarter[[#This Row],[Date Created Conversion]], "mmm")</f>
        <v>Jul</v>
      </c>
      <c r="W208" s="6">
        <f>DATEDIF(Kickstarter[[#This Row],[Date Created Conversion]],Kickstarter[[#This Row],[Date Ended Conversion]],"m")</f>
        <v>0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Kickstarter[[#This Row],[pledged]]/Kickstarter[[#This Row],[goal]]</f>
        <v>0.15214285714285714</v>
      </c>
      <c r="P209" s="13">
        <f>IF(Kickstarter[[#This Row],[backers_count]], Kickstarter[[#This Row],[pledged]]/Kickstarter[[#This Row],[backers_count]], 0)</f>
        <v>163.84615384615384</v>
      </c>
      <c r="Q209" t="str">
        <f>LEFT(Kickstarter[[#This Row],[Category and Sub-Category]], SEARCH("/", Kickstarter[[#This Row],[Category and Sub-Category]])-1)</f>
        <v>film &amp; video</v>
      </c>
      <c r="R209" t="str">
        <f>RIGHT(Kickstarter[[#This Row],[Category and Sub-Category]], LEN(Kickstarter[[#This Row],[Category and Sub-Category]])-SEARCH("/",Kickstarter[[#This Row],[Category and Sub-Category]]))</f>
        <v>drama</v>
      </c>
      <c r="S209" s="10">
        <f>(Kickstarter[[#This Row],[launched_at]]/86400) + 25569 + (-6/24)</f>
        <v>41977.947199074071</v>
      </c>
      <c r="T209" s="10">
        <f>(Kickstarter[[#This Row],[deadline]]/86400) + 25569 + (-6/24)</f>
        <v>42007.947199074071</v>
      </c>
      <c r="U209" s="6">
        <f>YEAR(Kickstarter[[#This Row],[Date Created Conversion]])</f>
        <v>2014</v>
      </c>
      <c r="V209" s="6" t="str">
        <f>TEXT(Kickstarter[[#This Row],[Date Created Conversion]], "mmm")</f>
        <v>Dec</v>
      </c>
      <c r="W209" s="6">
        <f>DATEDIF(Kickstarter[[#This Row],[Date Created Conversion]],Kickstarter[[#This Row],[Date Ended Conversion]],"m")</f>
        <v>0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Kickstarter[[#This Row],[pledged]]/Kickstarter[[#This Row],[goal]]</f>
        <v>0</v>
      </c>
      <c r="P210" s="13">
        <f>IF(Kickstarter[[#This Row],[backers_count]], Kickstarter[[#This Row],[pledged]]/Kickstarter[[#This Row],[backers_count]], 0)</f>
        <v>0</v>
      </c>
      <c r="Q210" t="str">
        <f>LEFT(Kickstarter[[#This Row],[Category and Sub-Category]], SEARCH("/", Kickstarter[[#This Row],[Category and Sub-Category]])-1)</f>
        <v>film &amp; video</v>
      </c>
      <c r="R210" t="str">
        <f>RIGHT(Kickstarter[[#This Row],[Category and Sub-Category]], LEN(Kickstarter[[#This Row],[Category and Sub-Category]])-SEARCH("/",Kickstarter[[#This Row],[Category and Sub-Category]]))</f>
        <v>drama</v>
      </c>
      <c r="S210" s="10">
        <f>(Kickstarter[[#This Row],[launched_at]]/86400) + 25569 + (-6/24)</f>
        <v>41959.119988425926</v>
      </c>
      <c r="T210" s="10">
        <f>(Kickstarter[[#This Row],[deadline]]/86400) + 25569 + (-6/24)</f>
        <v>41989.119988425926</v>
      </c>
      <c r="U210" s="6">
        <f>YEAR(Kickstarter[[#This Row],[Date Created Conversion]])</f>
        <v>2014</v>
      </c>
      <c r="V210" s="6" t="str">
        <f>TEXT(Kickstarter[[#This Row],[Date Created Conversion]], "mmm")</f>
        <v>Nov</v>
      </c>
      <c r="W210" s="6">
        <f>DATEDIF(Kickstarter[[#This Row],[Date Created Conversion]],Kickstarter[[#This Row],[Date Ended Conversion]],"m")</f>
        <v>1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Kickstarter[[#This Row],[pledged]]/Kickstarter[[#This Row],[goal]]</f>
        <v>0</v>
      </c>
      <c r="P211" s="13">
        <f>IF(Kickstarter[[#This Row],[backers_count]], Kickstarter[[#This Row],[pledged]]/Kickstarter[[#This Row],[backers_count]], 0)</f>
        <v>0</v>
      </c>
      <c r="Q211" t="str">
        <f>LEFT(Kickstarter[[#This Row],[Category and Sub-Category]], SEARCH("/", Kickstarter[[#This Row],[Category and Sub-Category]])-1)</f>
        <v>film &amp; video</v>
      </c>
      <c r="R211" t="str">
        <f>RIGHT(Kickstarter[[#This Row],[Category and Sub-Category]], LEN(Kickstarter[[#This Row],[Category and Sub-Category]])-SEARCH("/",Kickstarter[[#This Row],[Category and Sub-Category]]))</f>
        <v>drama</v>
      </c>
      <c r="S211" s="10">
        <f>(Kickstarter[[#This Row],[launched_at]]/86400) + 25569 + (-6/24)</f>
        <v>42165.672858796301</v>
      </c>
      <c r="T211" s="10">
        <f>(Kickstarter[[#This Row],[deadline]]/86400) + 25569 + (-6/24)</f>
        <v>42195.672858796301</v>
      </c>
      <c r="U211" s="6">
        <f>YEAR(Kickstarter[[#This Row],[Date Created Conversion]])</f>
        <v>2015</v>
      </c>
      <c r="V211" s="6" t="str">
        <f>TEXT(Kickstarter[[#This Row],[Date Created Conversion]], "mmm")</f>
        <v>Jun</v>
      </c>
      <c r="W211" s="6">
        <f>DATEDIF(Kickstarter[[#This Row],[Date Created Conversion]],Kickstarter[[#This Row],[Date Ended Conversion]],"m")</f>
        <v>1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Kickstarter[[#This Row],[pledged]]/Kickstarter[[#This Row],[goal]]</f>
        <v>0.2525</v>
      </c>
      <c r="P212" s="13">
        <f>IF(Kickstarter[[#This Row],[backers_count]], Kickstarter[[#This Row],[pledged]]/Kickstarter[[#This Row],[backers_count]], 0)</f>
        <v>91.818181818181813</v>
      </c>
      <c r="Q212" t="str">
        <f>LEFT(Kickstarter[[#This Row],[Category and Sub-Category]], SEARCH("/", Kickstarter[[#This Row],[Category and Sub-Category]])-1)</f>
        <v>film &amp; video</v>
      </c>
      <c r="R212" t="str">
        <f>RIGHT(Kickstarter[[#This Row],[Category and Sub-Category]], LEN(Kickstarter[[#This Row],[Category and Sub-Category]])-SEARCH("/",Kickstarter[[#This Row],[Category and Sub-Category]]))</f>
        <v>drama</v>
      </c>
      <c r="S212" s="10">
        <f>(Kickstarter[[#This Row],[launched_at]]/86400) + 25569 + (-6/24)</f>
        <v>42248.814722222218</v>
      </c>
      <c r="T212" s="10">
        <f>(Kickstarter[[#This Row],[deadline]]/86400) + 25569 + (-6/24)</f>
        <v>42277.958333333328</v>
      </c>
      <c r="U212" s="6">
        <f>YEAR(Kickstarter[[#This Row],[Date Created Conversion]])</f>
        <v>2015</v>
      </c>
      <c r="V212" s="6" t="str">
        <f>TEXT(Kickstarter[[#This Row],[Date Created Conversion]], "mmm")</f>
        <v>Sep</v>
      </c>
      <c r="W212" s="6">
        <f>DATEDIF(Kickstarter[[#This Row],[Date Created Conversion]],Kickstarter[[#This Row],[Date Ended Conversion]],"m")</f>
        <v>0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Kickstarter[[#This Row],[pledged]]/Kickstarter[[#This Row],[goal]]</f>
        <v>0.44600000000000001</v>
      </c>
      <c r="P213" s="13">
        <f>IF(Kickstarter[[#This Row],[backers_count]], Kickstarter[[#This Row],[pledged]]/Kickstarter[[#This Row],[backers_count]], 0)</f>
        <v>185.83333333333334</v>
      </c>
      <c r="Q213" t="str">
        <f>LEFT(Kickstarter[[#This Row],[Category and Sub-Category]], SEARCH("/", Kickstarter[[#This Row],[Category and Sub-Category]])-1)</f>
        <v>film &amp; video</v>
      </c>
      <c r="R213" t="str">
        <f>RIGHT(Kickstarter[[#This Row],[Category and Sub-Category]], LEN(Kickstarter[[#This Row],[Category and Sub-Category]])-SEARCH("/",Kickstarter[[#This Row],[Category and Sub-Category]]))</f>
        <v>drama</v>
      </c>
      <c r="S213" s="10">
        <f>(Kickstarter[[#This Row],[launched_at]]/86400) + 25569 + (-6/24)</f>
        <v>42235.909918981481</v>
      </c>
      <c r="T213" s="10">
        <f>(Kickstarter[[#This Row],[deadline]]/86400) + 25569 + (-6/24)</f>
        <v>42265.909918981481</v>
      </c>
      <c r="U213" s="6">
        <f>YEAR(Kickstarter[[#This Row],[Date Created Conversion]])</f>
        <v>2015</v>
      </c>
      <c r="V213" s="6" t="str">
        <f>TEXT(Kickstarter[[#This Row],[Date Created Conversion]], "mmm")</f>
        <v>Aug</v>
      </c>
      <c r="W213" s="6">
        <f>DATEDIF(Kickstarter[[#This Row],[Date Created Conversion]],Kickstarter[[#This Row],[Date Ended Conversion]],"m")</f>
        <v>0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Kickstarter[[#This Row],[pledged]]/Kickstarter[[#This Row],[goal]]</f>
        <v>1.5873015873015873E-4</v>
      </c>
      <c r="P214" s="13">
        <f>IF(Kickstarter[[#This Row],[backers_count]], Kickstarter[[#This Row],[pledged]]/Kickstarter[[#This Row],[backers_count]], 0)</f>
        <v>1</v>
      </c>
      <c r="Q214" t="str">
        <f>LEFT(Kickstarter[[#This Row],[Category and Sub-Category]], SEARCH("/", Kickstarter[[#This Row],[Category and Sub-Category]])-1)</f>
        <v>film &amp; video</v>
      </c>
      <c r="R214" t="str">
        <f>RIGHT(Kickstarter[[#This Row],[Category and Sub-Category]], LEN(Kickstarter[[#This Row],[Category and Sub-Category]])-SEARCH("/",Kickstarter[[#This Row],[Category and Sub-Category]]))</f>
        <v>drama</v>
      </c>
      <c r="S214" s="10">
        <f>(Kickstarter[[#This Row],[launched_at]]/86400) + 25569 + (-6/24)</f>
        <v>42416.631018518514</v>
      </c>
      <c r="T214" s="10">
        <f>(Kickstarter[[#This Row],[deadline]]/86400) + 25569 + (-6/24)</f>
        <v>42476.589351851857</v>
      </c>
      <c r="U214" s="6">
        <f>YEAR(Kickstarter[[#This Row],[Date Created Conversion]])</f>
        <v>2016</v>
      </c>
      <c r="V214" s="6" t="str">
        <f>TEXT(Kickstarter[[#This Row],[Date Created Conversion]], "mmm")</f>
        <v>Feb</v>
      </c>
      <c r="W214" s="6">
        <f>DATEDIF(Kickstarter[[#This Row],[Date Created Conversion]],Kickstarter[[#This Row],[Date Ended Conversion]],"m")</f>
        <v>2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Kickstarter[[#This Row],[pledged]]/Kickstarter[[#This Row],[goal]]</f>
        <v>4.0000000000000002E-4</v>
      </c>
      <c r="P215" s="13">
        <f>IF(Kickstarter[[#This Row],[backers_count]], Kickstarter[[#This Row],[pledged]]/Kickstarter[[#This Row],[backers_count]], 0)</f>
        <v>20</v>
      </c>
      <c r="Q215" t="str">
        <f>LEFT(Kickstarter[[#This Row],[Category and Sub-Category]], SEARCH("/", Kickstarter[[#This Row],[Category and Sub-Category]])-1)</f>
        <v>film &amp; video</v>
      </c>
      <c r="R215" t="str">
        <f>RIGHT(Kickstarter[[#This Row],[Category and Sub-Category]], LEN(Kickstarter[[#This Row],[Category and Sub-Category]])-SEARCH("/",Kickstarter[[#This Row],[Category and Sub-Category]]))</f>
        <v>drama</v>
      </c>
      <c r="S215" s="10">
        <f>(Kickstarter[[#This Row],[launched_at]]/86400) + 25569 + (-6/24)</f>
        <v>42202.344293981485</v>
      </c>
      <c r="T215" s="10">
        <f>(Kickstarter[[#This Row],[deadline]]/86400) + 25569 + (-6/24)</f>
        <v>42232.337974537033</v>
      </c>
      <c r="U215" s="6">
        <f>YEAR(Kickstarter[[#This Row],[Date Created Conversion]])</f>
        <v>2015</v>
      </c>
      <c r="V215" s="6" t="str">
        <f>TEXT(Kickstarter[[#This Row],[Date Created Conversion]], "mmm")</f>
        <v>Jul</v>
      </c>
      <c r="W215" s="6">
        <f>DATEDIF(Kickstarter[[#This Row],[Date Created Conversion]],Kickstarter[[#This Row],[Date Ended Conversion]],"m")</f>
        <v>0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Kickstarter[[#This Row],[pledged]]/Kickstarter[[#This Row],[goal]]</f>
        <v>8.0000000000000007E-5</v>
      </c>
      <c r="P216" s="13">
        <f>IF(Kickstarter[[#This Row],[backers_count]], Kickstarter[[#This Row],[pledged]]/Kickstarter[[#This Row],[backers_count]], 0)</f>
        <v>1</v>
      </c>
      <c r="Q216" t="str">
        <f>LEFT(Kickstarter[[#This Row],[Category and Sub-Category]], SEARCH("/", Kickstarter[[#This Row],[Category and Sub-Category]])-1)</f>
        <v>film &amp; video</v>
      </c>
      <c r="R216" t="str">
        <f>RIGHT(Kickstarter[[#This Row],[Category and Sub-Category]], LEN(Kickstarter[[#This Row],[Category and Sub-Category]])-SEARCH("/",Kickstarter[[#This Row],[Category and Sub-Category]]))</f>
        <v>drama</v>
      </c>
      <c r="S216" s="10">
        <f>(Kickstarter[[#This Row],[launched_at]]/86400) + 25569 + (-6/24)</f>
        <v>42009.39061342593</v>
      </c>
      <c r="T216" s="10">
        <f>(Kickstarter[[#This Row],[deadline]]/86400) + 25569 + (-6/24)</f>
        <v>42069.39061342593</v>
      </c>
      <c r="U216" s="6">
        <f>YEAR(Kickstarter[[#This Row],[Date Created Conversion]])</f>
        <v>2015</v>
      </c>
      <c r="V216" s="6" t="str">
        <f>TEXT(Kickstarter[[#This Row],[Date Created Conversion]], "mmm")</f>
        <v>Jan</v>
      </c>
      <c r="W216" s="6">
        <f>DATEDIF(Kickstarter[[#This Row],[Date Created Conversion]],Kickstarter[[#This Row],[Date Ended Conversion]],"m")</f>
        <v>2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Kickstarter[[#This Row],[pledged]]/Kickstarter[[#This Row],[goal]]</f>
        <v>2.2727272727272726E-3</v>
      </c>
      <c r="P217" s="13">
        <f>IF(Kickstarter[[#This Row],[backers_count]], Kickstarter[[#This Row],[pledged]]/Kickstarter[[#This Row],[backers_count]], 0)</f>
        <v>10</v>
      </c>
      <c r="Q217" t="str">
        <f>LEFT(Kickstarter[[#This Row],[Category and Sub-Category]], SEARCH("/", Kickstarter[[#This Row],[Category and Sub-Category]])-1)</f>
        <v>film &amp; video</v>
      </c>
      <c r="R217" t="str">
        <f>RIGHT(Kickstarter[[#This Row],[Category and Sub-Category]], LEN(Kickstarter[[#This Row],[Category and Sub-Category]])-SEARCH("/",Kickstarter[[#This Row],[Category and Sub-Category]]))</f>
        <v>drama</v>
      </c>
      <c r="S217" s="10">
        <f>(Kickstarter[[#This Row],[launched_at]]/86400) + 25569 + (-6/24)</f>
        <v>42374.980115740742</v>
      </c>
      <c r="T217" s="10">
        <f>(Kickstarter[[#This Row],[deadline]]/86400) + 25569 + (-6/24)</f>
        <v>42417.749305555553</v>
      </c>
      <c r="U217" s="6">
        <f>YEAR(Kickstarter[[#This Row],[Date Created Conversion]])</f>
        <v>2016</v>
      </c>
      <c r="V217" s="6" t="str">
        <f>TEXT(Kickstarter[[#This Row],[Date Created Conversion]], "mmm")</f>
        <v>Jan</v>
      </c>
      <c r="W217" s="6">
        <f>DATEDIF(Kickstarter[[#This Row],[Date Created Conversion]],Kickstarter[[#This Row],[Date Ended Conversion]],"m")</f>
        <v>1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Kickstarter[[#This Row],[pledged]]/Kickstarter[[#This Row],[goal]]</f>
        <v>0.55698440000000005</v>
      </c>
      <c r="P218" s="13">
        <f>IF(Kickstarter[[#This Row],[backers_count]], Kickstarter[[#This Row],[pledged]]/Kickstarter[[#This Row],[backers_count]], 0)</f>
        <v>331.53833333333336</v>
      </c>
      <c r="Q218" t="str">
        <f>LEFT(Kickstarter[[#This Row],[Category and Sub-Category]], SEARCH("/", Kickstarter[[#This Row],[Category and Sub-Category]])-1)</f>
        <v>film &amp; video</v>
      </c>
      <c r="R218" t="str">
        <f>RIGHT(Kickstarter[[#This Row],[Category and Sub-Category]], LEN(Kickstarter[[#This Row],[Category and Sub-Category]])-SEARCH("/",Kickstarter[[#This Row],[Category and Sub-Category]]))</f>
        <v>drama</v>
      </c>
      <c r="S218" s="10">
        <f>(Kickstarter[[#This Row],[launched_at]]/86400) + 25569 + (-6/24)</f>
        <v>42066.708761574075</v>
      </c>
      <c r="T218" s="10">
        <f>(Kickstarter[[#This Row],[deadline]]/86400) + 25569 + (-6/24)</f>
        <v>42116.667094907403</v>
      </c>
      <c r="U218" s="6">
        <f>YEAR(Kickstarter[[#This Row],[Date Created Conversion]])</f>
        <v>2015</v>
      </c>
      <c r="V218" s="6" t="str">
        <f>TEXT(Kickstarter[[#This Row],[Date Created Conversion]], "mmm")</f>
        <v>Mar</v>
      </c>
      <c r="W218" s="6">
        <f>DATEDIF(Kickstarter[[#This Row],[Date Created Conversion]],Kickstarter[[#This Row],[Date Ended Conversion]],"m")</f>
        <v>1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Kickstarter[[#This Row],[pledged]]/Kickstarter[[#This Row],[goal]]</f>
        <v>0.11942999999999999</v>
      </c>
      <c r="P219" s="13">
        <f>IF(Kickstarter[[#This Row],[backers_count]], Kickstarter[[#This Row],[pledged]]/Kickstarter[[#This Row],[backers_count]], 0)</f>
        <v>314.28947368421052</v>
      </c>
      <c r="Q219" t="str">
        <f>LEFT(Kickstarter[[#This Row],[Category and Sub-Category]], SEARCH("/", Kickstarter[[#This Row],[Category and Sub-Category]])-1)</f>
        <v>film &amp; video</v>
      </c>
      <c r="R219" t="str">
        <f>RIGHT(Kickstarter[[#This Row],[Category and Sub-Category]], LEN(Kickstarter[[#This Row],[Category and Sub-Category]])-SEARCH("/",Kickstarter[[#This Row],[Category and Sub-Category]]))</f>
        <v>drama</v>
      </c>
      <c r="S219" s="10">
        <f>(Kickstarter[[#This Row],[launched_at]]/86400) + 25569 + (-6/24)</f>
        <v>41970.39061342593</v>
      </c>
      <c r="T219" s="10">
        <f>(Kickstarter[[#This Row],[deadline]]/86400) + 25569 + (-6/24)</f>
        <v>42001.39061342593</v>
      </c>
      <c r="U219" s="6">
        <f>YEAR(Kickstarter[[#This Row],[Date Created Conversion]])</f>
        <v>2014</v>
      </c>
      <c r="V219" s="6" t="str">
        <f>TEXT(Kickstarter[[#This Row],[Date Created Conversion]], "mmm")</f>
        <v>Nov</v>
      </c>
      <c r="W219" s="6">
        <f>DATEDIF(Kickstarter[[#This Row],[Date Created Conversion]],Kickstarter[[#This Row],[Date Ended Conversion]],"m")</f>
        <v>1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Kickstarter[[#This Row],[pledged]]/Kickstarter[[#This Row],[goal]]</f>
        <v>0.02</v>
      </c>
      <c r="P220" s="13">
        <f>IF(Kickstarter[[#This Row],[backers_count]], Kickstarter[[#This Row],[pledged]]/Kickstarter[[#This Row],[backers_count]], 0)</f>
        <v>100</v>
      </c>
      <c r="Q220" t="str">
        <f>LEFT(Kickstarter[[#This Row],[Category and Sub-Category]], SEARCH("/", Kickstarter[[#This Row],[Category and Sub-Category]])-1)</f>
        <v>film &amp; video</v>
      </c>
      <c r="R220" t="str">
        <f>RIGHT(Kickstarter[[#This Row],[Category and Sub-Category]], LEN(Kickstarter[[#This Row],[Category and Sub-Category]])-SEARCH("/",Kickstarter[[#This Row],[Category and Sub-Category]]))</f>
        <v>drama</v>
      </c>
      <c r="S220" s="10">
        <f>(Kickstarter[[#This Row],[launched_at]]/86400) + 25569 + (-6/24)</f>
        <v>42079.378344907411</v>
      </c>
      <c r="T220" s="10">
        <f>(Kickstarter[[#This Row],[deadline]]/86400) + 25569 + (-6/24)</f>
        <v>42139.378344907411</v>
      </c>
      <c r="U220" s="6">
        <f>YEAR(Kickstarter[[#This Row],[Date Created Conversion]])</f>
        <v>2015</v>
      </c>
      <c r="V220" s="6" t="str">
        <f>TEXT(Kickstarter[[#This Row],[Date Created Conversion]], "mmm")</f>
        <v>Mar</v>
      </c>
      <c r="W220" s="6">
        <f>DATEDIF(Kickstarter[[#This Row],[Date Created Conversion]],Kickstarter[[#This Row],[Date Ended Conversion]],"m")</f>
        <v>1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Kickstarter[[#This Row],[pledged]]/Kickstarter[[#This Row],[goal]]</f>
        <v>0.17630000000000001</v>
      </c>
      <c r="P221" s="13">
        <f>IF(Kickstarter[[#This Row],[backers_count]], Kickstarter[[#This Row],[pledged]]/Kickstarter[[#This Row],[backers_count]], 0)</f>
        <v>115.98684210526316</v>
      </c>
      <c r="Q221" t="str">
        <f>LEFT(Kickstarter[[#This Row],[Category and Sub-Category]], SEARCH("/", Kickstarter[[#This Row],[Category and Sub-Category]])-1)</f>
        <v>film &amp; video</v>
      </c>
      <c r="R221" t="str">
        <f>RIGHT(Kickstarter[[#This Row],[Category and Sub-Category]], LEN(Kickstarter[[#This Row],[Category and Sub-Category]])-SEARCH("/",Kickstarter[[#This Row],[Category and Sub-Category]]))</f>
        <v>drama</v>
      </c>
      <c r="S221" s="10">
        <f>(Kickstarter[[#This Row],[launched_at]]/86400) + 25569 + (-6/24)</f>
        <v>42429.076678240745</v>
      </c>
      <c r="T221" s="10">
        <f>(Kickstarter[[#This Row],[deadline]]/86400) + 25569 + (-6/24)</f>
        <v>42461.040972222225</v>
      </c>
      <c r="U221" s="6">
        <f>YEAR(Kickstarter[[#This Row],[Date Created Conversion]])</f>
        <v>2016</v>
      </c>
      <c r="V221" s="6" t="str">
        <f>TEXT(Kickstarter[[#This Row],[Date Created Conversion]], "mmm")</f>
        <v>Feb</v>
      </c>
      <c r="W221" s="6">
        <f>DATEDIF(Kickstarter[[#This Row],[Date Created Conversion]],Kickstarter[[#This Row],[Date Ended Conversion]],"m")</f>
        <v>1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Kickstarter[[#This Row],[pledged]]/Kickstarter[[#This Row],[goal]]</f>
        <v>7.1999999999999998E-3</v>
      </c>
      <c r="P222" s="13">
        <f>IF(Kickstarter[[#This Row],[backers_count]], Kickstarter[[#This Row],[pledged]]/Kickstarter[[#This Row],[backers_count]], 0)</f>
        <v>120</v>
      </c>
      <c r="Q222" t="str">
        <f>LEFT(Kickstarter[[#This Row],[Category and Sub-Category]], SEARCH("/", Kickstarter[[#This Row],[Category and Sub-Category]])-1)</f>
        <v>film &amp; video</v>
      </c>
      <c r="R222" t="str">
        <f>RIGHT(Kickstarter[[#This Row],[Category and Sub-Category]], LEN(Kickstarter[[#This Row],[Category and Sub-Category]])-SEARCH("/",Kickstarter[[#This Row],[Category and Sub-Category]]))</f>
        <v>drama</v>
      </c>
      <c r="S222" s="10">
        <f>(Kickstarter[[#This Row],[launched_at]]/86400) + 25569 + (-6/24)</f>
        <v>42195.393865740742</v>
      </c>
      <c r="T222" s="10">
        <f>(Kickstarter[[#This Row],[deadline]]/86400) + 25569 + (-6/24)</f>
        <v>42236.587500000001</v>
      </c>
      <c r="U222" s="6">
        <f>YEAR(Kickstarter[[#This Row],[Date Created Conversion]])</f>
        <v>2015</v>
      </c>
      <c r="V222" s="6" t="str">
        <f>TEXT(Kickstarter[[#This Row],[Date Created Conversion]], "mmm")</f>
        <v>Jul</v>
      </c>
      <c r="W222" s="6">
        <f>DATEDIF(Kickstarter[[#This Row],[Date Created Conversion]],Kickstarter[[#This Row],[Date Ended Conversion]],"m")</f>
        <v>1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Kickstarter[[#This Row],[pledged]]/Kickstarter[[#This Row],[goal]]</f>
        <v>0</v>
      </c>
      <c r="P223" s="13">
        <f>IF(Kickstarter[[#This Row],[backers_count]], Kickstarter[[#This Row],[pledged]]/Kickstarter[[#This Row],[backers_count]], 0)</f>
        <v>0</v>
      </c>
      <c r="Q223" t="str">
        <f>LEFT(Kickstarter[[#This Row],[Category and Sub-Category]], SEARCH("/", Kickstarter[[#This Row],[Category and Sub-Category]])-1)</f>
        <v>film &amp; video</v>
      </c>
      <c r="R223" t="str">
        <f>RIGHT(Kickstarter[[#This Row],[Category and Sub-Category]], LEN(Kickstarter[[#This Row],[Category and Sub-Category]])-SEARCH("/",Kickstarter[[#This Row],[Category and Sub-Category]]))</f>
        <v>drama</v>
      </c>
      <c r="S223" s="10">
        <f>(Kickstarter[[#This Row],[launched_at]]/86400) + 25569 + (-6/24)</f>
        <v>42031.587546296301</v>
      </c>
      <c r="T223" s="10">
        <f>(Kickstarter[[#This Row],[deadline]]/86400) + 25569 + (-6/24)</f>
        <v>42091.54587962963</v>
      </c>
      <c r="U223" s="6">
        <f>YEAR(Kickstarter[[#This Row],[Date Created Conversion]])</f>
        <v>2015</v>
      </c>
      <c r="V223" s="6" t="str">
        <f>TEXT(Kickstarter[[#This Row],[Date Created Conversion]], "mmm")</f>
        <v>Jan</v>
      </c>
      <c r="W223" s="6">
        <f>DATEDIF(Kickstarter[[#This Row],[Date Created Conversion]],Kickstarter[[#This Row],[Date Ended Conversion]],"m")</f>
        <v>2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Kickstarter[[#This Row],[pledged]]/Kickstarter[[#This Row],[goal]]</f>
        <v>0.13</v>
      </c>
      <c r="P224" s="13">
        <f>IF(Kickstarter[[#This Row],[backers_count]], Kickstarter[[#This Row],[pledged]]/Kickstarter[[#This Row],[backers_count]], 0)</f>
        <v>65</v>
      </c>
      <c r="Q224" t="str">
        <f>LEFT(Kickstarter[[#This Row],[Category and Sub-Category]], SEARCH("/", Kickstarter[[#This Row],[Category and Sub-Category]])-1)</f>
        <v>film &amp; video</v>
      </c>
      <c r="R224" t="str">
        <f>RIGHT(Kickstarter[[#This Row],[Category and Sub-Category]], LEN(Kickstarter[[#This Row],[Category and Sub-Category]])-SEARCH("/",Kickstarter[[#This Row],[Category and Sub-Category]]))</f>
        <v>drama</v>
      </c>
      <c r="S224" s="10">
        <f>(Kickstarter[[#This Row],[launched_at]]/86400) + 25569 + (-6/24)</f>
        <v>42031.519884259258</v>
      </c>
      <c r="T224" s="10">
        <f>(Kickstarter[[#This Row],[deadline]]/86400) + 25569 + (-6/24)</f>
        <v>42089.860416666663</v>
      </c>
      <c r="U224" s="6">
        <f>YEAR(Kickstarter[[#This Row],[Date Created Conversion]])</f>
        <v>2015</v>
      </c>
      <c r="V224" s="6" t="str">
        <f>TEXT(Kickstarter[[#This Row],[Date Created Conversion]], "mmm")</f>
        <v>Jan</v>
      </c>
      <c r="W224" s="6">
        <f>DATEDIF(Kickstarter[[#This Row],[Date Created Conversion]],Kickstarter[[#This Row],[Date Ended Conversion]],"m")</f>
        <v>1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Kickstarter[[#This Row],[pledged]]/Kickstarter[[#This Row],[goal]]</f>
        <v>0</v>
      </c>
      <c r="P225" s="13">
        <f>IF(Kickstarter[[#This Row],[backers_count]], Kickstarter[[#This Row],[pledged]]/Kickstarter[[#This Row],[backers_count]], 0)</f>
        <v>0</v>
      </c>
      <c r="Q225" t="str">
        <f>LEFT(Kickstarter[[#This Row],[Category and Sub-Category]], SEARCH("/", Kickstarter[[#This Row],[Category and Sub-Category]])-1)</f>
        <v>film &amp; video</v>
      </c>
      <c r="R225" t="str">
        <f>RIGHT(Kickstarter[[#This Row],[Category and Sub-Category]], LEN(Kickstarter[[#This Row],[Category and Sub-Category]])-SEARCH("/",Kickstarter[[#This Row],[Category and Sub-Category]]))</f>
        <v>drama</v>
      </c>
      <c r="S225" s="10">
        <f>(Kickstarter[[#This Row],[launched_at]]/86400) + 25569 + (-6/24)</f>
        <v>42481.798032407409</v>
      </c>
      <c r="T225" s="10">
        <f>(Kickstarter[[#This Row],[deadline]]/86400) + 25569 + (-6/24)</f>
        <v>42511.795138888891</v>
      </c>
      <c r="U225" s="6">
        <f>YEAR(Kickstarter[[#This Row],[Date Created Conversion]])</f>
        <v>2016</v>
      </c>
      <c r="V225" s="6" t="str">
        <f>TEXT(Kickstarter[[#This Row],[Date Created Conversion]], "mmm")</f>
        <v>Apr</v>
      </c>
      <c r="W225" s="6">
        <f>DATEDIF(Kickstarter[[#This Row],[Date Created Conversion]],Kickstarter[[#This Row],[Date Ended Conversion]],"m")</f>
        <v>1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Kickstarter[[#This Row],[pledged]]/Kickstarter[[#This Row],[goal]]</f>
        <v>0</v>
      </c>
      <c r="P226" s="13">
        <f>IF(Kickstarter[[#This Row],[backers_count]], Kickstarter[[#This Row],[pledged]]/Kickstarter[[#This Row],[backers_count]], 0)</f>
        <v>0</v>
      </c>
      <c r="Q226" t="str">
        <f>LEFT(Kickstarter[[#This Row],[Category and Sub-Category]], SEARCH("/", Kickstarter[[#This Row],[Category and Sub-Category]])-1)</f>
        <v>film &amp; video</v>
      </c>
      <c r="R226" t="str">
        <f>RIGHT(Kickstarter[[#This Row],[Category and Sub-Category]], LEN(Kickstarter[[#This Row],[Category and Sub-Category]])-SEARCH("/",Kickstarter[[#This Row],[Category and Sub-Category]]))</f>
        <v>drama</v>
      </c>
      <c r="S226" s="10">
        <f>(Kickstarter[[#This Row],[launched_at]]/86400) + 25569 + (-6/24)</f>
        <v>42134.985254629632</v>
      </c>
      <c r="T226" s="10">
        <f>(Kickstarter[[#This Row],[deadline]]/86400) + 25569 + (-6/24)</f>
        <v>42194.985254629632</v>
      </c>
      <c r="U226" s="6">
        <f>YEAR(Kickstarter[[#This Row],[Date Created Conversion]])</f>
        <v>2015</v>
      </c>
      <c r="V226" s="6" t="str">
        <f>TEXT(Kickstarter[[#This Row],[Date Created Conversion]], "mmm")</f>
        <v>May</v>
      </c>
      <c r="W226" s="6">
        <f>DATEDIF(Kickstarter[[#This Row],[Date Created Conversion]],Kickstarter[[#This Row],[Date Ended Conversion]],"m")</f>
        <v>1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Kickstarter[[#This Row],[pledged]]/Kickstarter[[#This Row],[goal]]</f>
        <v>0</v>
      </c>
      <c r="P227" s="13">
        <f>IF(Kickstarter[[#This Row],[backers_count]], Kickstarter[[#This Row],[pledged]]/Kickstarter[[#This Row],[backers_count]], 0)</f>
        <v>0</v>
      </c>
      <c r="Q227" t="str">
        <f>LEFT(Kickstarter[[#This Row],[Category and Sub-Category]], SEARCH("/", Kickstarter[[#This Row],[Category and Sub-Category]])-1)</f>
        <v>film &amp; video</v>
      </c>
      <c r="R227" t="str">
        <f>RIGHT(Kickstarter[[#This Row],[Category and Sub-Category]], LEN(Kickstarter[[#This Row],[Category and Sub-Category]])-SEARCH("/",Kickstarter[[#This Row],[Category and Sub-Category]]))</f>
        <v>drama</v>
      </c>
      <c r="S227" s="10">
        <f>(Kickstarter[[#This Row],[launched_at]]/86400) + 25569 + (-6/24)</f>
        <v>42438.711273148147</v>
      </c>
      <c r="T227" s="10">
        <f>(Kickstarter[[#This Row],[deadline]]/86400) + 25569 + (-6/24)</f>
        <v>42468.669606481482</v>
      </c>
      <c r="U227" s="6">
        <f>YEAR(Kickstarter[[#This Row],[Date Created Conversion]])</f>
        <v>2016</v>
      </c>
      <c r="V227" s="6" t="str">
        <f>TEXT(Kickstarter[[#This Row],[Date Created Conversion]], "mmm")</f>
        <v>Mar</v>
      </c>
      <c r="W227" s="6">
        <f>DATEDIF(Kickstarter[[#This Row],[Date Created Conversion]],Kickstarter[[#This Row],[Date Ended Conversion]],"m")</f>
        <v>0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Kickstarter[[#This Row],[pledged]]/Kickstarter[[#This Row],[goal]]</f>
        <v>8.6206896551724137E-3</v>
      </c>
      <c r="P228" s="13">
        <f>IF(Kickstarter[[#This Row],[backers_count]], Kickstarter[[#This Row],[pledged]]/Kickstarter[[#This Row],[backers_count]], 0)</f>
        <v>125</v>
      </c>
      <c r="Q228" t="str">
        <f>LEFT(Kickstarter[[#This Row],[Category and Sub-Category]], SEARCH("/", Kickstarter[[#This Row],[Category and Sub-Category]])-1)</f>
        <v>film &amp; video</v>
      </c>
      <c r="R228" t="str">
        <f>RIGHT(Kickstarter[[#This Row],[Category and Sub-Category]], LEN(Kickstarter[[#This Row],[Category and Sub-Category]])-SEARCH("/",Kickstarter[[#This Row],[Category and Sub-Category]]))</f>
        <v>drama</v>
      </c>
      <c r="S228" s="10">
        <f>(Kickstarter[[#This Row],[launched_at]]/86400) + 25569 + (-6/24)</f>
        <v>42106.416018518517</v>
      </c>
      <c r="T228" s="10">
        <f>(Kickstarter[[#This Row],[deadline]]/86400) + 25569 + (-6/24)</f>
        <v>42155.145138888889</v>
      </c>
      <c r="U228" s="6">
        <f>YEAR(Kickstarter[[#This Row],[Date Created Conversion]])</f>
        <v>2015</v>
      </c>
      <c r="V228" s="6" t="str">
        <f>TEXT(Kickstarter[[#This Row],[Date Created Conversion]], "mmm")</f>
        <v>Apr</v>
      </c>
      <c r="W228" s="6">
        <f>DATEDIF(Kickstarter[[#This Row],[Date Created Conversion]],Kickstarter[[#This Row],[Date Ended Conversion]],"m")</f>
        <v>1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Kickstarter[[#This Row],[pledged]]/Kickstarter[[#This Row],[goal]]</f>
        <v>0</v>
      </c>
      <c r="P229" s="13">
        <f>IF(Kickstarter[[#This Row],[backers_count]], Kickstarter[[#This Row],[pledged]]/Kickstarter[[#This Row],[backers_count]], 0)</f>
        <v>0</v>
      </c>
      <c r="Q229" t="str">
        <f>LEFT(Kickstarter[[#This Row],[Category and Sub-Category]], SEARCH("/", Kickstarter[[#This Row],[Category and Sub-Category]])-1)</f>
        <v>film &amp; video</v>
      </c>
      <c r="R229" t="str">
        <f>RIGHT(Kickstarter[[#This Row],[Category and Sub-Category]], LEN(Kickstarter[[#This Row],[Category and Sub-Category]])-SEARCH("/",Kickstarter[[#This Row],[Category and Sub-Category]]))</f>
        <v>drama</v>
      </c>
      <c r="S229" s="10">
        <f>(Kickstarter[[#This Row],[launched_at]]/86400) + 25569 + (-6/24)</f>
        <v>42164.643993055557</v>
      </c>
      <c r="T229" s="10">
        <f>(Kickstarter[[#This Row],[deadline]]/86400) + 25569 + (-6/24)</f>
        <v>42194.643993055557</v>
      </c>
      <c r="U229" s="6">
        <f>YEAR(Kickstarter[[#This Row],[Date Created Conversion]])</f>
        <v>2015</v>
      </c>
      <c r="V229" s="6" t="str">
        <f>TEXT(Kickstarter[[#This Row],[Date Created Conversion]], "mmm")</f>
        <v>Jun</v>
      </c>
      <c r="W229" s="6">
        <f>DATEDIF(Kickstarter[[#This Row],[Date Created Conversion]],Kickstarter[[#This Row],[Date Ended Conversion]],"m")</f>
        <v>1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Kickstarter[[#This Row],[pledged]]/Kickstarter[[#This Row],[goal]]</f>
        <v>0</v>
      </c>
      <c r="P230" s="13">
        <f>IF(Kickstarter[[#This Row],[backers_count]], Kickstarter[[#This Row],[pledged]]/Kickstarter[[#This Row],[backers_count]], 0)</f>
        <v>0</v>
      </c>
      <c r="Q230" t="str">
        <f>LEFT(Kickstarter[[#This Row],[Category and Sub-Category]], SEARCH("/", Kickstarter[[#This Row],[Category and Sub-Category]])-1)</f>
        <v>film &amp; video</v>
      </c>
      <c r="R230" t="str">
        <f>RIGHT(Kickstarter[[#This Row],[Category and Sub-Category]], LEN(Kickstarter[[#This Row],[Category and Sub-Category]])-SEARCH("/",Kickstarter[[#This Row],[Category and Sub-Category]]))</f>
        <v>drama</v>
      </c>
      <c r="S230" s="10">
        <f>(Kickstarter[[#This Row],[launched_at]]/86400) + 25569 + (-6/24)</f>
        <v>42096.436400462961</v>
      </c>
      <c r="T230" s="10">
        <f>(Kickstarter[[#This Row],[deadline]]/86400) + 25569 + (-6/24)</f>
        <v>42156.436400462961</v>
      </c>
      <c r="U230" s="6">
        <f>YEAR(Kickstarter[[#This Row],[Date Created Conversion]])</f>
        <v>2015</v>
      </c>
      <c r="V230" s="6" t="str">
        <f>TEXT(Kickstarter[[#This Row],[Date Created Conversion]], "mmm")</f>
        <v>Apr</v>
      </c>
      <c r="W230" s="6">
        <f>DATEDIF(Kickstarter[[#This Row],[Date Created Conversion]],Kickstarter[[#This Row],[Date Ended Conversion]],"m")</f>
        <v>1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Kickstarter[[#This Row],[pledged]]/Kickstarter[[#This Row],[goal]]</f>
        <v>0</v>
      </c>
      <c r="P231" s="13">
        <f>IF(Kickstarter[[#This Row],[backers_count]], Kickstarter[[#This Row],[pledged]]/Kickstarter[[#This Row],[backers_count]], 0)</f>
        <v>0</v>
      </c>
      <c r="Q231" t="str">
        <f>LEFT(Kickstarter[[#This Row],[Category and Sub-Category]], SEARCH("/", Kickstarter[[#This Row],[Category and Sub-Category]])-1)</f>
        <v>film &amp; video</v>
      </c>
      <c r="R231" t="str">
        <f>RIGHT(Kickstarter[[#This Row],[Category and Sub-Category]], LEN(Kickstarter[[#This Row],[Category and Sub-Category]])-SEARCH("/",Kickstarter[[#This Row],[Category and Sub-Category]]))</f>
        <v>drama</v>
      </c>
      <c r="S231" s="10">
        <f>(Kickstarter[[#This Row],[launched_at]]/86400) + 25569 + (-6/24)</f>
        <v>42383.683993055558</v>
      </c>
      <c r="T231" s="10">
        <f>(Kickstarter[[#This Row],[deadline]]/86400) + 25569 + (-6/24)</f>
        <v>42413.683993055558</v>
      </c>
      <c r="U231" s="6">
        <f>YEAR(Kickstarter[[#This Row],[Date Created Conversion]])</f>
        <v>2016</v>
      </c>
      <c r="V231" s="6" t="str">
        <f>TEXT(Kickstarter[[#This Row],[Date Created Conversion]], "mmm")</f>
        <v>Jan</v>
      </c>
      <c r="W231" s="6">
        <f>DATEDIF(Kickstarter[[#This Row],[Date Created Conversion]],Kickstarter[[#This Row],[Date Ended Conversion]],"m")</f>
        <v>0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Kickstarter[[#This Row],[pledged]]/Kickstarter[[#This Row],[goal]]</f>
        <v>4.0000000000000001E-3</v>
      </c>
      <c r="P232" s="13">
        <f>IF(Kickstarter[[#This Row],[backers_count]], Kickstarter[[#This Row],[pledged]]/Kickstarter[[#This Row],[backers_count]], 0)</f>
        <v>30</v>
      </c>
      <c r="Q232" t="str">
        <f>LEFT(Kickstarter[[#This Row],[Category and Sub-Category]], SEARCH("/", Kickstarter[[#This Row],[Category and Sub-Category]])-1)</f>
        <v>film &amp; video</v>
      </c>
      <c r="R232" t="str">
        <f>RIGHT(Kickstarter[[#This Row],[Category and Sub-Category]], LEN(Kickstarter[[#This Row],[Category and Sub-Category]])-SEARCH("/",Kickstarter[[#This Row],[Category and Sub-Category]]))</f>
        <v>drama</v>
      </c>
      <c r="S232" s="10">
        <f>(Kickstarter[[#This Row],[launched_at]]/86400) + 25569 + (-6/24)</f>
        <v>42129.52721064815</v>
      </c>
      <c r="T232" s="10">
        <f>(Kickstarter[[#This Row],[deadline]]/86400) + 25569 + (-6/24)</f>
        <v>42159.52721064815</v>
      </c>
      <c r="U232" s="6">
        <f>YEAR(Kickstarter[[#This Row],[Date Created Conversion]])</f>
        <v>2015</v>
      </c>
      <c r="V232" s="6" t="str">
        <f>TEXT(Kickstarter[[#This Row],[Date Created Conversion]], "mmm")</f>
        <v>May</v>
      </c>
      <c r="W232" s="6">
        <f>DATEDIF(Kickstarter[[#This Row],[Date Created Conversion]],Kickstarter[[#This Row],[Date Ended Conversion]],"m")</f>
        <v>0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Kickstarter[[#This Row],[pledged]]/Kickstarter[[#This Row],[goal]]</f>
        <v>0</v>
      </c>
      <c r="P233" s="13">
        <f>IF(Kickstarter[[#This Row],[backers_count]], Kickstarter[[#This Row],[pledged]]/Kickstarter[[#This Row],[backers_count]], 0)</f>
        <v>0</v>
      </c>
      <c r="Q233" t="str">
        <f>LEFT(Kickstarter[[#This Row],[Category and Sub-Category]], SEARCH("/", Kickstarter[[#This Row],[Category and Sub-Category]])-1)</f>
        <v>film &amp; video</v>
      </c>
      <c r="R233" t="str">
        <f>RIGHT(Kickstarter[[#This Row],[Category and Sub-Category]], LEN(Kickstarter[[#This Row],[Category and Sub-Category]])-SEARCH("/",Kickstarter[[#This Row],[Category and Sub-Category]]))</f>
        <v>drama</v>
      </c>
      <c r="S233" s="10">
        <f>(Kickstarter[[#This Row],[launched_at]]/86400) + 25569 + (-6/24)</f>
        <v>42341.708923611106</v>
      </c>
      <c r="T233" s="10">
        <f>(Kickstarter[[#This Row],[deadline]]/86400) + 25569 + (-6/24)</f>
        <v>42371.708923611106</v>
      </c>
      <c r="U233" s="6">
        <f>YEAR(Kickstarter[[#This Row],[Date Created Conversion]])</f>
        <v>2015</v>
      </c>
      <c r="V233" s="6" t="str">
        <f>TEXT(Kickstarter[[#This Row],[Date Created Conversion]], "mmm")</f>
        <v>Dec</v>
      </c>
      <c r="W233" s="6">
        <f>DATEDIF(Kickstarter[[#This Row],[Date Created Conversion]],Kickstarter[[#This Row],[Date Ended Conversion]],"m")</f>
        <v>0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Kickstarter[[#This Row],[pledged]]/Kickstarter[[#This Row],[goal]]</f>
        <v>2.75E-2</v>
      </c>
      <c r="P234" s="13">
        <f>IF(Kickstarter[[#This Row],[backers_count]], Kickstarter[[#This Row],[pledged]]/Kickstarter[[#This Row],[backers_count]], 0)</f>
        <v>15.714285714285714</v>
      </c>
      <c r="Q234" t="str">
        <f>LEFT(Kickstarter[[#This Row],[Category and Sub-Category]], SEARCH("/", Kickstarter[[#This Row],[Category and Sub-Category]])-1)</f>
        <v>film &amp; video</v>
      </c>
      <c r="R234" t="str">
        <f>RIGHT(Kickstarter[[#This Row],[Category and Sub-Category]], LEN(Kickstarter[[#This Row],[Category and Sub-Category]])-SEARCH("/",Kickstarter[[#This Row],[Category and Sub-Category]]))</f>
        <v>drama</v>
      </c>
      <c r="S234" s="10">
        <f>(Kickstarter[[#This Row],[launched_at]]/86400) + 25569 + (-6/24)</f>
        <v>42032.57576388889</v>
      </c>
      <c r="T234" s="10">
        <f>(Kickstarter[[#This Row],[deadline]]/86400) + 25569 + (-6/24)</f>
        <v>42062.57576388889</v>
      </c>
      <c r="U234" s="6">
        <f>YEAR(Kickstarter[[#This Row],[Date Created Conversion]])</f>
        <v>2015</v>
      </c>
      <c r="V234" s="6" t="str">
        <f>TEXT(Kickstarter[[#This Row],[Date Created Conversion]], "mmm")</f>
        <v>Jan</v>
      </c>
      <c r="W234" s="6">
        <f>DATEDIF(Kickstarter[[#This Row],[Date Created Conversion]],Kickstarter[[#This Row],[Date Ended Conversion]],"m")</f>
        <v>0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Kickstarter[[#This Row],[pledged]]/Kickstarter[[#This Row],[goal]]</f>
        <v>0</v>
      </c>
      <c r="P235" s="13">
        <f>IF(Kickstarter[[#This Row],[backers_count]], Kickstarter[[#This Row],[pledged]]/Kickstarter[[#This Row],[backers_count]], 0)</f>
        <v>0</v>
      </c>
      <c r="Q235" t="str">
        <f>LEFT(Kickstarter[[#This Row],[Category and Sub-Category]], SEARCH("/", Kickstarter[[#This Row],[Category and Sub-Category]])-1)</f>
        <v>film &amp; video</v>
      </c>
      <c r="R235" t="str">
        <f>RIGHT(Kickstarter[[#This Row],[Category and Sub-Category]], LEN(Kickstarter[[#This Row],[Category and Sub-Category]])-SEARCH("/",Kickstarter[[#This Row],[Category and Sub-Category]]))</f>
        <v>drama</v>
      </c>
      <c r="S235" s="10">
        <f>(Kickstarter[[#This Row],[launched_at]]/86400) + 25569 + (-6/24)</f>
        <v>42612.661712962959</v>
      </c>
      <c r="T235" s="10">
        <f>(Kickstarter[[#This Row],[deadline]]/86400) + 25569 + (-6/24)</f>
        <v>42642.661712962959</v>
      </c>
      <c r="U235" s="6">
        <f>YEAR(Kickstarter[[#This Row],[Date Created Conversion]])</f>
        <v>2016</v>
      </c>
      <c r="V235" s="6" t="str">
        <f>TEXT(Kickstarter[[#This Row],[Date Created Conversion]], "mmm")</f>
        <v>Aug</v>
      </c>
      <c r="W235" s="6">
        <f>DATEDIF(Kickstarter[[#This Row],[Date Created Conversion]],Kickstarter[[#This Row],[Date Ended Conversion]],"m")</f>
        <v>0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Kickstarter[[#This Row],[pledged]]/Kickstarter[[#This Row],[goal]]</f>
        <v>0.40100000000000002</v>
      </c>
      <c r="P236" s="13">
        <f>IF(Kickstarter[[#This Row],[backers_count]], Kickstarter[[#This Row],[pledged]]/Kickstarter[[#This Row],[backers_count]], 0)</f>
        <v>80.2</v>
      </c>
      <c r="Q236" t="str">
        <f>LEFT(Kickstarter[[#This Row],[Category and Sub-Category]], SEARCH("/", Kickstarter[[#This Row],[Category and Sub-Category]])-1)</f>
        <v>film &amp; video</v>
      </c>
      <c r="R236" t="str">
        <f>RIGHT(Kickstarter[[#This Row],[Category and Sub-Category]], LEN(Kickstarter[[#This Row],[Category and Sub-Category]])-SEARCH("/",Kickstarter[[#This Row],[Category and Sub-Category]]))</f>
        <v>drama</v>
      </c>
      <c r="S236" s="10">
        <f>(Kickstarter[[#This Row],[launched_at]]/86400) + 25569 + (-6/24)</f>
        <v>42135.785405092596</v>
      </c>
      <c r="T236" s="10">
        <f>(Kickstarter[[#This Row],[deadline]]/86400) + 25569 + (-6/24)</f>
        <v>42175.785405092596</v>
      </c>
      <c r="U236" s="6">
        <f>YEAR(Kickstarter[[#This Row],[Date Created Conversion]])</f>
        <v>2015</v>
      </c>
      <c r="V236" s="6" t="str">
        <f>TEXT(Kickstarter[[#This Row],[Date Created Conversion]], "mmm")</f>
        <v>May</v>
      </c>
      <c r="W236" s="6">
        <f>DATEDIF(Kickstarter[[#This Row],[Date Created Conversion]],Kickstarter[[#This Row],[Date Ended Conversion]],"m")</f>
        <v>1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Kickstarter[[#This Row],[pledged]]/Kickstarter[[#This Row],[goal]]</f>
        <v>0</v>
      </c>
      <c r="P237" s="13">
        <f>IF(Kickstarter[[#This Row],[backers_count]], Kickstarter[[#This Row],[pledged]]/Kickstarter[[#This Row],[backers_count]], 0)</f>
        <v>0</v>
      </c>
      <c r="Q237" t="str">
        <f>LEFT(Kickstarter[[#This Row],[Category and Sub-Category]], SEARCH("/", Kickstarter[[#This Row],[Category and Sub-Category]])-1)</f>
        <v>film &amp; video</v>
      </c>
      <c r="R237" t="str">
        <f>RIGHT(Kickstarter[[#This Row],[Category and Sub-Category]], LEN(Kickstarter[[#This Row],[Category and Sub-Category]])-SEARCH("/",Kickstarter[[#This Row],[Category and Sub-Category]]))</f>
        <v>drama</v>
      </c>
      <c r="S237" s="10">
        <f>(Kickstarter[[#This Row],[launched_at]]/86400) + 25569 + (-6/24)</f>
        <v>42164.658530092594</v>
      </c>
      <c r="T237" s="10">
        <f>(Kickstarter[[#This Row],[deadline]]/86400) + 25569 + (-6/24)</f>
        <v>42194.658530092594</v>
      </c>
      <c r="U237" s="6">
        <f>YEAR(Kickstarter[[#This Row],[Date Created Conversion]])</f>
        <v>2015</v>
      </c>
      <c r="V237" s="6" t="str">
        <f>TEXT(Kickstarter[[#This Row],[Date Created Conversion]], "mmm")</f>
        <v>Jun</v>
      </c>
      <c r="W237" s="6">
        <f>DATEDIF(Kickstarter[[#This Row],[Date Created Conversion]],Kickstarter[[#This Row],[Date Ended Conversion]],"m")</f>
        <v>1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Kickstarter[[#This Row],[pledged]]/Kickstarter[[#This Row],[goal]]</f>
        <v>0</v>
      </c>
      <c r="P238" s="13">
        <f>IF(Kickstarter[[#This Row],[backers_count]], Kickstarter[[#This Row],[pledged]]/Kickstarter[[#This Row],[backers_count]], 0)</f>
        <v>0</v>
      </c>
      <c r="Q238" t="str">
        <f>LEFT(Kickstarter[[#This Row],[Category and Sub-Category]], SEARCH("/", Kickstarter[[#This Row],[Category and Sub-Category]])-1)</f>
        <v>film &amp; video</v>
      </c>
      <c r="R238" t="str">
        <f>RIGHT(Kickstarter[[#This Row],[Category and Sub-Category]], LEN(Kickstarter[[#This Row],[Category and Sub-Category]])-SEARCH("/",Kickstarter[[#This Row],[Category and Sub-Category]]))</f>
        <v>drama</v>
      </c>
      <c r="S238" s="10">
        <f>(Kickstarter[[#This Row],[launched_at]]/86400) + 25569 + (-6/24)</f>
        <v>42320.834479166668</v>
      </c>
      <c r="T238" s="10">
        <f>(Kickstarter[[#This Row],[deadline]]/86400) + 25569 + (-6/24)</f>
        <v>42373.75</v>
      </c>
      <c r="U238" s="6">
        <f>YEAR(Kickstarter[[#This Row],[Date Created Conversion]])</f>
        <v>2015</v>
      </c>
      <c r="V238" s="6" t="str">
        <f>TEXT(Kickstarter[[#This Row],[Date Created Conversion]], "mmm")</f>
        <v>Nov</v>
      </c>
      <c r="W238" s="6">
        <f>DATEDIF(Kickstarter[[#This Row],[Date Created Conversion]],Kickstarter[[#This Row],[Date Ended Conversion]],"m")</f>
        <v>1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Kickstarter[[#This Row],[pledged]]/Kickstarter[[#This Row],[goal]]</f>
        <v>3.3333333333333335E-3</v>
      </c>
      <c r="P239" s="13">
        <f>IF(Kickstarter[[#This Row],[backers_count]], Kickstarter[[#This Row],[pledged]]/Kickstarter[[#This Row],[backers_count]], 0)</f>
        <v>50</v>
      </c>
      <c r="Q239" t="str">
        <f>LEFT(Kickstarter[[#This Row],[Category and Sub-Category]], SEARCH("/", Kickstarter[[#This Row],[Category and Sub-Category]])-1)</f>
        <v>film &amp; video</v>
      </c>
      <c r="R239" t="str">
        <f>RIGHT(Kickstarter[[#This Row],[Category and Sub-Category]], LEN(Kickstarter[[#This Row],[Category and Sub-Category]])-SEARCH("/",Kickstarter[[#This Row],[Category and Sub-Category]]))</f>
        <v>drama</v>
      </c>
      <c r="S239" s="10">
        <f>(Kickstarter[[#This Row],[launched_at]]/86400) + 25569 + (-6/24)</f>
        <v>42377.327187499999</v>
      </c>
      <c r="T239" s="10">
        <f>(Kickstarter[[#This Row],[deadline]]/86400) + 25569 + (-6/24)</f>
        <v>42437.327187499999</v>
      </c>
      <c r="U239" s="6">
        <f>YEAR(Kickstarter[[#This Row],[Date Created Conversion]])</f>
        <v>2016</v>
      </c>
      <c r="V239" s="6" t="str">
        <f>TEXT(Kickstarter[[#This Row],[Date Created Conversion]], "mmm")</f>
        <v>Jan</v>
      </c>
      <c r="W239" s="6">
        <f>DATEDIF(Kickstarter[[#This Row],[Date Created Conversion]],Kickstarter[[#This Row],[Date Ended Conversion]],"m")</f>
        <v>2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Kickstarter[[#This Row],[pledged]]/Kickstarter[[#This Row],[goal]]</f>
        <v>0</v>
      </c>
      <c r="P240" s="13">
        <f>IF(Kickstarter[[#This Row],[backers_count]], Kickstarter[[#This Row],[pledged]]/Kickstarter[[#This Row],[backers_count]], 0)</f>
        <v>0</v>
      </c>
      <c r="Q240" t="str">
        <f>LEFT(Kickstarter[[#This Row],[Category and Sub-Category]], SEARCH("/", Kickstarter[[#This Row],[Category and Sub-Category]])-1)</f>
        <v>film &amp; video</v>
      </c>
      <c r="R240" t="str">
        <f>RIGHT(Kickstarter[[#This Row],[Category and Sub-Category]], LEN(Kickstarter[[#This Row],[Category and Sub-Category]])-SEARCH("/",Kickstarter[[#This Row],[Category and Sub-Category]]))</f>
        <v>drama</v>
      </c>
      <c r="S240" s="10">
        <f>(Kickstarter[[#This Row],[launched_at]]/86400) + 25569 + (-6/24)</f>
        <v>42713.712500000001</v>
      </c>
      <c r="T240" s="10">
        <f>(Kickstarter[[#This Row],[deadline]]/86400) + 25569 + (-6/24)</f>
        <v>42734.125</v>
      </c>
      <c r="U240" s="6">
        <f>YEAR(Kickstarter[[#This Row],[Date Created Conversion]])</f>
        <v>2016</v>
      </c>
      <c r="V240" s="6" t="str">
        <f>TEXT(Kickstarter[[#This Row],[Date Created Conversion]], "mmm")</f>
        <v>Dec</v>
      </c>
      <c r="W240" s="6">
        <f>DATEDIF(Kickstarter[[#This Row],[Date Created Conversion]],Kickstarter[[#This Row],[Date Ended Conversion]],"m")</f>
        <v>0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Kickstarter[[#This Row],[pledged]]/Kickstarter[[#This Row],[goal]]</f>
        <v>0.25</v>
      </c>
      <c r="P241" s="13">
        <f>IF(Kickstarter[[#This Row],[backers_count]], Kickstarter[[#This Row],[pledged]]/Kickstarter[[#This Row],[backers_count]], 0)</f>
        <v>50</v>
      </c>
      <c r="Q241" t="str">
        <f>LEFT(Kickstarter[[#This Row],[Category and Sub-Category]], SEARCH("/", Kickstarter[[#This Row],[Category and Sub-Category]])-1)</f>
        <v>film &amp; video</v>
      </c>
      <c r="R241" t="str">
        <f>RIGHT(Kickstarter[[#This Row],[Category and Sub-Category]], LEN(Kickstarter[[#This Row],[Category and Sub-Category]])-SEARCH("/",Kickstarter[[#This Row],[Category and Sub-Category]]))</f>
        <v>drama</v>
      </c>
      <c r="S241" s="10">
        <f>(Kickstarter[[#This Row],[launched_at]]/86400) + 25569 + (-6/24)</f>
        <v>42296.860300925924</v>
      </c>
      <c r="T241" s="10">
        <f>(Kickstarter[[#This Row],[deadline]]/86400) + 25569 + (-6/24)</f>
        <v>42316.25</v>
      </c>
      <c r="U241" s="6">
        <f>YEAR(Kickstarter[[#This Row],[Date Created Conversion]])</f>
        <v>2015</v>
      </c>
      <c r="V241" s="6" t="str">
        <f>TEXT(Kickstarter[[#This Row],[Date Created Conversion]], "mmm")</f>
        <v>Oct</v>
      </c>
      <c r="W241" s="6">
        <f>DATEDIF(Kickstarter[[#This Row],[Date Created Conversion]],Kickstarter[[#This Row],[Date Ended Conversion]],"m")</f>
        <v>0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Kickstarter[[#This Row],[pledged]]/Kickstarter[[#This Row],[goal]]</f>
        <v>1.0763413333333334</v>
      </c>
      <c r="P242" s="13">
        <f>IF(Kickstarter[[#This Row],[backers_count]], Kickstarter[[#This Row],[pledged]]/Kickstarter[[#This Row],[backers_count]], 0)</f>
        <v>117.84759124087591</v>
      </c>
      <c r="Q242" t="str">
        <f>LEFT(Kickstarter[[#This Row],[Category and Sub-Category]], SEARCH("/", Kickstarter[[#This Row],[Category and Sub-Category]])-1)</f>
        <v>film &amp; video</v>
      </c>
      <c r="R242" t="str">
        <f>RIGHT(Kickstarter[[#This Row],[Category and Sub-Category]], LEN(Kickstarter[[#This Row],[Category and Sub-Category]])-SEARCH("/",Kickstarter[[#This Row],[Category and Sub-Category]]))</f>
        <v>documentary</v>
      </c>
      <c r="S242" s="10">
        <f>(Kickstarter[[#This Row],[launched_at]]/86400) + 25569 + (-6/24)</f>
        <v>41354.458460648151</v>
      </c>
      <c r="T242" s="10">
        <f>(Kickstarter[[#This Row],[deadline]]/86400) + 25569 + (-6/24)</f>
        <v>41399.458460648151</v>
      </c>
      <c r="U242" s="6">
        <f>YEAR(Kickstarter[[#This Row],[Date Created Conversion]])</f>
        <v>2013</v>
      </c>
      <c r="V242" s="6" t="str">
        <f>TEXT(Kickstarter[[#This Row],[Date Created Conversion]], "mmm")</f>
        <v>Mar</v>
      </c>
      <c r="W242" s="6">
        <f>DATEDIF(Kickstarter[[#This Row],[Date Created Conversion]],Kickstarter[[#This Row],[Date Ended Conversion]],"m")</f>
        <v>1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Kickstarter[[#This Row],[pledged]]/Kickstarter[[#This Row],[goal]]</f>
        <v>1.1263736263736264</v>
      </c>
      <c r="P243" s="13">
        <f>IF(Kickstarter[[#This Row],[backers_count]], Kickstarter[[#This Row],[pledged]]/Kickstarter[[#This Row],[backers_count]], 0)</f>
        <v>109.04255319148936</v>
      </c>
      <c r="Q243" t="str">
        <f>LEFT(Kickstarter[[#This Row],[Category and Sub-Category]], SEARCH("/", Kickstarter[[#This Row],[Category and Sub-Category]])-1)</f>
        <v>film &amp; video</v>
      </c>
      <c r="R243" t="str">
        <f>RIGHT(Kickstarter[[#This Row],[Category and Sub-Category]], LEN(Kickstarter[[#This Row],[Category and Sub-Category]])-SEARCH("/",Kickstarter[[#This Row],[Category and Sub-Category]]))</f>
        <v>documentary</v>
      </c>
      <c r="S243" s="10">
        <f>(Kickstarter[[#This Row],[launched_at]]/86400) + 25569 + (-6/24)</f>
        <v>41949.447962962964</v>
      </c>
      <c r="T243" s="10">
        <f>(Kickstarter[[#This Row],[deadline]]/86400) + 25569 + (-6/24)</f>
        <v>41994.447962962964</v>
      </c>
      <c r="U243" s="6">
        <f>YEAR(Kickstarter[[#This Row],[Date Created Conversion]])</f>
        <v>2014</v>
      </c>
      <c r="V243" s="6" t="str">
        <f>TEXT(Kickstarter[[#This Row],[Date Created Conversion]], "mmm")</f>
        <v>Nov</v>
      </c>
      <c r="W243" s="6">
        <f>DATEDIF(Kickstarter[[#This Row],[Date Created Conversion]],Kickstarter[[#This Row],[Date Ended Conversion]],"m")</f>
        <v>1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Kickstarter[[#This Row],[pledged]]/Kickstarter[[#This Row],[goal]]</f>
        <v>1.1346153846153846</v>
      </c>
      <c r="P244" s="13">
        <f>IF(Kickstarter[[#This Row],[backers_count]], Kickstarter[[#This Row],[pledged]]/Kickstarter[[#This Row],[backers_count]], 0)</f>
        <v>73.019801980198025</v>
      </c>
      <c r="Q244" t="str">
        <f>LEFT(Kickstarter[[#This Row],[Category and Sub-Category]], SEARCH("/", Kickstarter[[#This Row],[Category and Sub-Category]])-1)</f>
        <v>film &amp; video</v>
      </c>
      <c r="R244" t="str">
        <f>RIGHT(Kickstarter[[#This Row],[Category and Sub-Category]], LEN(Kickstarter[[#This Row],[Category and Sub-Category]])-SEARCH("/",Kickstarter[[#This Row],[Category and Sub-Category]]))</f>
        <v>documentary</v>
      </c>
      <c r="S244" s="10">
        <f>(Kickstarter[[#This Row],[launched_at]]/86400) + 25569 + (-6/24)</f>
        <v>40862.242939814816</v>
      </c>
      <c r="T244" s="10">
        <f>(Kickstarter[[#This Row],[deadline]]/86400) + 25569 + (-6/24)</f>
        <v>40897.242939814816</v>
      </c>
      <c r="U244" s="6">
        <f>YEAR(Kickstarter[[#This Row],[Date Created Conversion]])</f>
        <v>2011</v>
      </c>
      <c r="V244" s="6" t="str">
        <f>TEXT(Kickstarter[[#This Row],[Date Created Conversion]], "mmm")</f>
        <v>Nov</v>
      </c>
      <c r="W244" s="6">
        <f>DATEDIF(Kickstarter[[#This Row],[Date Created Conversion]],Kickstarter[[#This Row],[Date Ended Conversion]],"m")</f>
        <v>1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Kickstarter[[#This Row],[pledged]]/Kickstarter[[#This Row],[goal]]</f>
        <v>1.0259199999999999</v>
      </c>
      <c r="P245" s="13">
        <f>IF(Kickstarter[[#This Row],[backers_count]], Kickstarter[[#This Row],[pledged]]/Kickstarter[[#This Row],[backers_count]], 0)</f>
        <v>78.195121951219505</v>
      </c>
      <c r="Q245" t="str">
        <f>LEFT(Kickstarter[[#This Row],[Category and Sub-Category]], SEARCH("/", Kickstarter[[#This Row],[Category and Sub-Category]])-1)</f>
        <v>film &amp; video</v>
      </c>
      <c r="R245" t="str">
        <f>RIGHT(Kickstarter[[#This Row],[Category and Sub-Category]], LEN(Kickstarter[[#This Row],[Category and Sub-Category]])-SEARCH("/",Kickstarter[[#This Row],[Category and Sub-Category]]))</f>
        <v>documentary</v>
      </c>
      <c r="S245" s="10">
        <f>(Kickstarter[[#This Row],[launched_at]]/86400) + 25569 + (-6/24)</f>
        <v>41661.797500000001</v>
      </c>
      <c r="T245" s="10">
        <f>(Kickstarter[[#This Row],[deadline]]/86400) + 25569 + (-6/24)</f>
        <v>41691.797500000001</v>
      </c>
      <c r="U245" s="6">
        <f>YEAR(Kickstarter[[#This Row],[Date Created Conversion]])</f>
        <v>2014</v>
      </c>
      <c r="V245" s="6" t="str">
        <f>TEXT(Kickstarter[[#This Row],[Date Created Conversion]], "mmm")</f>
        <v>Jan</v>
      </c>
      <c r="W245" s="6">
        <f>DATEDIF(Kickstarter[[#This Row],[Date Created Conversion]],Kickstarter[[#This Row],[Date Ended Conversion]],"m")</f>
        <v>0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Kickstarter[[#This Row],[pledged]]/Kickstarter[[#This Row],[goal]]</f>
        <v>1.1375714285714287</v>
      </c>
      <c r="P246" s="13">
        <f>IF(Kickstarter[[#This Row],[backers_count]], Kickstarter[[#This Row],[pledged]]/Kickstarter[[#This Row],[backers_count]], 0)</f>
        <v>47.398809523809526</v>
      </c>
      <c r="Q246" t="str">
        <f>LEFT(Kickstarter[[#This Row],[Category and Sub-Category]], SEARCH("/", Kickstarter[[#This Row],[Category and Sub-Category]])-1)</f>
        <v>film &amp; video</v>
      </c>
      <c r="R246" t="str">
        <f>RIGHT(Kickstarter[[#This Row],[Category and Sub-Category]], LEN(Kickstarter[[#This Row],[Category and Sub-Category]])-SEARCH("/",Kickstarter[[#This Row],[Category and Sub-Category]]))</f>
        <v>documentary</v>
      </c>
      <c r="S246" s="10">
        <f>(Kickstarter[[#This Row],[launched_at]]/86400) + 25569 + (-6/24)</f>
        <v>40213.073599537034</v>
      </c>
      <c r="T246" s="10">
        <f>(Kickstarter[[#This Row],[deadline]]/86400) + 25569 + (-6/24)</f>
        <v>40253.045833333337</v>
      </c>
      <c r="U246" s="6">
        <f>YEAR(Kickstarter[[#This Row],[Date Created Conversion]])</f>
        <v>2010</v>
      </c>
      <c r="V246" s="6" t="str">
        <f>TEXT(Kickstarter[[#This Row],[Date Created Conversion]], "mmm")</f>
        <v>Feb</v>
      </c>
      <c r="W246" s="6">
        <f>DATEDIF(Kickstarter[[#This Row],[Date Created Conversion]],Kickstarter[[#This Row],[Date Ended Conversion]],"m")</f>
        <v>1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Kickstarter[[#This Row],[pledged]]/Kickstarter[[#This Row],[goal]]</f>
        <v>1.0371999999999999</v>
      </c>
      <c r="P247" s="13">
        <f>IF(Kickstarter[[#This Row],[backers_count]], Kickstarter[[#This Row],[pledged]]/Kickstarter[[#This Row],[backers_count]], 0)</f>
        <v>54.020833333333336</v>
      </c>
      <c r="Q247" t="str">
        <f>LEFT(Kickstarter[[#This Row],[Category and Sub-Category]], SEARCH("/", Kickstarter[[#This Row],[Category and Sub-Category]])-1)</f>
        <v>film &amp; video</v>
      </c>
      <c r="R247" t="str">
        <f>RIGHT(Kickstarter[[#This Row],[Category and Sub-Category]], LEN(Kickstarter[[#This Row],[Category and Sub-Category]])-SEARCH("/",Kickstarter[[#This Row],[Category and Sub-Category]]))</f>
        <v>documentary</v>
      </c>
      <c r="S247" s="10">
        <f>(Kickstarter[[#This Row],[launched_at]]/86400) + 25569 + (-6/24)</f>
        <v>41106.803067129629</v>
      </c>
      <c r="T247" s="10">
        <f>(Kickstarter[[#This Row],[deadline]]/86400) + 25569 + (-6/24)</f>
        <v>41136.803067129629</v>
      </c>
      <c r="U247" s="6">
        <f>YEAR(Kickstarter[[#This Row],[Date Created Conversion]])</f>
        <v>2012</v>
      </c>
      <c r="V247" s="6" t="str">
        <f>TEXT(Kickstarter[[#This Row],[Date Created Conversion]], "mmm")</f>
        <v>Jul</v>
      </c>
      <c r="W247" s="6">
        <f>DATEDIF(Kickstarter[[#This Row],[Date Created Conversion]],Kickstarter[[#This Row],[Date Ended Conversion]],"m")</f>
        <v>0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Kickstarter[[#This Row],[pledged]]/Kickstarter[[#This Row],[goal]]</f>
        <v>3.0546000000000002</v>
      </c>
      <c r="P248" s="13">
        <f>IF(Kickstarter[[#This Row],[backers_count]], Kickstarter[[#This Row],[pledged]]/Kickstarter[[#This Row],[backers_count]], 0)</f>
        <v>68.488789237668158</v>
      </c>
      <c r="Q248" t="str">
        <f>LEFT(Kickstarter[[#This Row],[Category and Sub-Category]], SEARCH("/", Kickstarter[[#This Row],[Category and Sub-Category]])-1)</f>
        <v>film &amp; video</v>
      </c>
      <c r="R248" t="str">
        <f>RIGHT(Kickstarter[[#This Row],[Category and Sub-Category]], LEN(Kickstarter[[#This Row],[Category and Sub-Category]])-SEARCH("/",Kickstarter[[#This Row],[Category and Sub-Category]]))</f>
        <v>documentary</v>
      </c>
      <c r="S248" s="10">
        <f>(Kickstarter[[#This Row],[launched_at]]/86400) + 25569 + (-6/24)</f>
        <v>40480.113483796296</v>
      </c>
      <c r="T248" s="10">
        <f>(Kickstarter[[#This Row],[deadline]]/86400) + 25569 + (-6/24)</f>
        <v>40530.155150462961</v>
      </c>
      <c r="U248" s="6">
        <f>YEAR(Kickstarter[[#This Row],[Date Created Conversion]])</f>
        <v>2010</v>
      </c>
      <c r="V248" s="6" t="str">
        <f>TEXT(Kickstarter[[#This Row],[Date Created Conversion]], "mmm")</f>
        <v>Oct</v>
      </c>
      <c r="W248" s="6">
        <f>DATEDIF(Kickstarter[[#This Row],[Date Created Conversion]],Kickstarter[[#This Row],[Date Ended Conversion]],"m")</f>
        <v>1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Kickstarter[[#This Row],[pledged]]/Kickstarter[[#This Row],[goal]]</f>
        <v>1.341</v>
      </c>
      <c r="P249" s="13">
        <f>IF(Kickstarter[[#This Row],[backers_count]], Kickstarter[[#This Row],[pledged]]/Kickstarter[[#This Row],[backers_count]], 0)</f>
        <v>108.14516129032258</v>
      </c>
      <c r="Q249" t="str">
        <f>LEFT(Kickstarter[[#This Row],[Category and Sub-Category]], SEARCH("/", Kickstarter[[#This Row],[Category and Sub-Category]])-1)</f>
        <v>film &amp; video</v>
      </c>
      <c r="R249" t="str">
        <f>RIGHT(Kickstarter[[#This Row],[Category and Sub-Category]], LEN(Kickstarter[[#This Row],[Category and Sub-Category]])-SEARCH("/",Kickstarter[[#This Row],[Category and Sub-Category]]))</f>
        <v>documentary</v>
      </c>
      <c r="S249" s="10">
        <f>(Kickstarter[[#This Row],[launched_at]]/86400) + 25569 + (-6/24)</f>
        <v>40430.354328703703</v>
      </c>
      <c r="T249" s="10">
        <f>(Kickstarter[[#This Row],[deadline]]/86400) + 25569 + (-6/24)</f>
        <v>40466.902083333334</v>
      </c>
      <c r="U249" s="6">
        <f>YEAR(Kickstarter[[#This Row],[Date Created Conversion]])</f>
        <v>2010</v>
      </c>
      <c r="V249" s="6" t="str">
        <f>TEXT(Kickstarter[[#This Row],[Date Created Conversion]], "mmm")</f>
        <v>Sep</v>
      </c>
      <c r="W249" s="6">
        <f>DATEDIF(Kickstarter[[#This Row],[Date Created Conversion]],Kickstarter[[#This Row],[Date Ended Conversion]],"m")</f>
        <v>1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Kickstarter[[#This Row],[pledged]]/Kickstarter[[#This Row],[goal]]</f>
        <v>1.0133294117647058</v>
      </c>
      <c r="P250" s="13">
        <f>IF(Kickstarter[[#This Row],[backers_count]], Kickstarter[[#This Row],[pledged]]/Kickstarter[[#This Row],[backers_count]], 0)</f>
        <v>589.95205479452056</v>
      </c>
      <c r="Q250" t="str">
        <f>LEFT(Kickstarter[[#This Row],[Category and Sub-Category]], SEARCH("/", Kickstarter[[#This Row],[Category and Sub-Category]])-1)</f>
        <v>film &amp; video</v>
      </c>
      <c r="R250" t="str">
        <f>RIGHT(Kickstarter[[#This Row],[Category and Sub-Category]], LEN(Kickstarter[[#This Row],[Category and Sub-Category]])-SEARCH("/",Kickstarter[[#This Row],[Category and Sub-Category]]))</f>
        <v>documentary</v>
      </c>
      <c r="S250" s="10">
        <f>(Kickstarter[[#This Row],[launched_at]]/86400) + 25569 + (-6/24)</f>
        <v>40870.524409722224</v>
      </c>
      <c r="T250" s="10">
        <f>(Kickstarter[[#This Row],[deadline]]/86400) + 25569 + (-6/24)</f>
        <v>40915.524409722224</v>
      </c>
      <c r="U250" s="6">
        <f>YEAR(Kickstarter[[#This Row],[Date Created Conversion]])</f>
        <v>2011</v>
      </c>
      <c r="V250" s="6" t="str">
        <f>TEXT(Kickstarter[[#This Row],[Date Created Conversion]], "mmm")</f>
        <v>Nov</v>
      </c>
      <c r="W250" s="6">
        <f>DATEDIF(Kickstarter[[#This Row],[Date Created Conversion]],Kickstarter[[#This Row],[Date Ended Conversion]],"m")</f>
        <v>1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Kickstarter[[#This Row],[pledged]]/Kickstarter[[#This Row],[goal]]</f>
        <v>1.1292</v>
      </c>
      <c r="P251" s="13">
        <f>IF(Kickstarter[[#This Row],[backers_count]], Kickstarter[[#This Row],[pledged]]/Kickstarter[[#This Row],[backers_count]], 0)</f>
        <v>48.051063829787232</v>
      </c>
      <c r="Q251" t="str">
        <f>LEFT(Kickstarter[[#This Row],[Category and Sub-Category]], SEARCH("/", Kickstarter[[#This Row],[Category and Sub-Category]])-1)</f>
        <v>film &amp; video</v>
      </c>
      <c r="R251" t="str">
        <f>RIGHT(Kickstarter[[#This Row],[Category and Sub-Category]], LEN(Kickstarter[[#This Row],[Category and Sub-Category]])-SEARCH("/",Kickstarter[[#This Row],[Category and Sub-Category]]))</f>
        <v>documentary</v>
      </c>
      <c r="S251" s="10">
        <f>(Kickstarter[[#This Row],[launched_at]]/86400) + 25569 + (-6/24)</f>
        <v>40332.673842592594</v>
      </c>
      <c r="T251" s="10">
        <f>(Kickstarter[[#This Row],[deadline]]/86400) + 25569 + (-6/24)</f>
        <v>40412.486111111109</v>
      </c>
      <c r="U251" s="6">
        <f>YEAR(Kickstarter[[#This Row],[Date Created Conversion]])</f>
        <v>2010</v>
      </c>
      <c r="V251" s="6" t="str">
        <f>TEXT(Kickstarter[[#This Row],[Date Created Conversion]], "mmm")</f>
        <v>Jun</v>
      </c>
      <c r="W251" s="6">
        <f>DATEDIF(Kickstarter[[#This Row],[Date Created Conversion]],Kickstarter[[#This Row],[Date Ended Conversion]],"m")</f>
        <v>2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Kickstarter[[#This Row],[pledged]]/Kickstarter[[#This Row],[goal]]</f>
        <v>1.0558333333333334</v>
      </c>
      <c r="P252" s="13">
        <f>IF(Kickstarter[[#This Row],[backers_count]], Kickstarter[[#This Row],[pledged]]/Kickstarter[[#This Row],[backers_count]], 0)</f>
        <v>72.482837528604122</v>
      </c>
      <c r="Q252" t="str">
        <f>LEFT(Kickstarter[[#This Row],[Category and Sub-Category]], SEARCH("/", Kickstarter[[#This Row],[Category and Sub-Category]])-1)</f>
        <v>film &amp; video</v>
      </c>
      <c r="R252" t="str">
        <f>RIGHT(Kickstarter[[#This Row],[Category and Sub-Category]], LEN(Kickstarter[[#This Row],[Category and Sub-Category]])-SEARCH("/",Kickstarter[[#This Row],[Category and Sub-Category]]))</f>
        <v>documentary</v>
      </c>
      <c r="S252" s="10">
        <f>(Kickstarter[[#This Row],[launched_at]]/86400) + 25569 + (-6/24)</f>
        <v>41401.315868055557</v>
      </c>
      <c r="T252" s="10">
        <f>(Kickstarter[[#This Row],[deadline]]/86400) + 25569 + (-6/24)</f>
        <v>41431.315868055557</v>
      </c>
      <c r="U252" s="6">
        <f>YEAR(Kickstarter[[#This Row],[Date Created Conversion]])</f>
        <v>2013</v>
      </c>
      <c r="V252" s="6" t="str">
        <f>TEXT(Kickstarter[[#This Row],[Date Created Conversion]], "mmm")</f>
        <v>May</v>
      </c>
      <c r="W252" s="6">
        <f>DATEDIF(Kickstarter[[#This Row],[Date Created Conversion]],Kickstarter[[#This Row],[Date Ended Conversion]],"m")</f>
        <v>0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Kickstarter[[#This Row],[pledged]]/Kickstarter[[#This Row],[goal]]</f>
        <v>1.2557142857142858</v>
      </c>
      <c r="P253" s="13">
        <f>IF(Kickstarter[[#This Row],[backers_count]], Kickstarter[[#This Row],[pledged]]/Kickstarter[[#This Row],[backers_count]], 0)</f>
        <v>57.077922077922075</v>
      </c>
      <c r="Q253" t="str">
        <f>LEFT(Kickstarter[[#This Row],[Category and Sub-Category]], SEARCH("/", Kickstarter[[#This Row],[Category and Sub-Category]])-1)</f>
        <v>film &amp; video</v>
      </c>
      <c r="R253" t="str">
        <f>RIGHT(Kickstarter[[#This Row],[Category and Sub-Category]], LEN(Kickstarter[[#This Row],[Category and Sub-Category]])-SEARCH("/",Kickstarter[[#This Row],[Category and Sub-Category]]))</f>
        <v>documentary</v>
      </c>
      <c r="S253" s="10">
        <f>(Kickstarter[[#This Row],[launched_at]]/86400) + 25569 + (-6/24)</f>
        <v>41013.537569444445</v>
      </c>
      <c r="T253" s="10">
        <f>(Kickstarter[[#This Row],[deadline]]/86400) + 25569 + (-6/24)</f>
        <v>41045.541666666664</v>
      </c>
      <c r="U253" s="6">
        <f>YEAR(Kickstarter[[#This Row],[Date Created Conversion]])</f>
        <v>2012</v>
      </c>
      <c r="V253" s="6" t="str">
        <f>TEXT(Kickstarter[[#This Row],[Date Created Conversion]], "mmm")</f>
        <v>Apr</v>
      </c>
      <c r="W253" s="6">
        <f>DATEDIF(Kickstarter[[#This Row],[Date Created Conversion]],Kickstarter[[#This Row],[Date Ended Conversion]],"m")</f>
        <v>1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Kickstarter[[#This Row],[pledged]]/Kickstarter[[#This Row],[goal]]</f>
        <v>1.8455999999999999</v>
      </c>
      <c r="P254" s="13">
        <f>IF(Kickstarter[[#This Row],[backers_count]], Kickstarter[[#This Row],[pledged]]/Kickstarter[[#This Row],[backers_count]], 0)</f>
        <v>85.444444444444443</v>
      </c>
      <c r="Q254" t="str">
        <f>LEFT(Kickstarter[[#This Row],[Category and Sub-Category]], SEARCH("/", Kickstarter[[#This Row],[Category and Sub-Category]])-1)</f>
        <v>film &amp; video</v>
      </c>
      <c r="R254" t="str">
        <f>RIGHT(Kickstarter[[#This Row],[Category and Sub-Category]], LEN(Kickstarter[[#This Row],[Category and Sub-Category]])-SEARCH("/",Kickstarter[[#This Row],[Category and Sub-Category]]))</f>
        <v>documentary</v>
      </c>
      <c r="S254" s="10">
        <f>(Kickstarter[[#This Row],[launched_at]]/86400) + 25569 + (-6/24)</f>
        <v>40266.41270833333</v>
      </c>
      <c r="T254" s="10">
        <f>(Kickstarter[[#This Row],[deadline]]/86400) + 25569 + (-6/24)</f>
        <v>40329.915972222225</v>
      </c>
      <c r="U254" s="6">
        <f>YEAR(Kickstarter[[#This Row],[Date Created Conversion]])</f>
        <v>2010</v>
      </c>
      <c r="V254" s="6" t="str">
        <f>TEXT(Kickstarter[[#This Row],[Date Created Conversion]], "mmm")</f>
        <v>Mar</v>
      </c>
      <c r="W254" s="6">
        <f>DATEDIF(Kickstarter[[#This Row],[Date Created Conversion]],Kickstarter[[#This Row],[Date Ended Conversion]],"m")</f>
        <v>2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Kickstarter[[#This Row],[pledged]]/Kickstarter[[#This Row],[goal]]</f>
        <v>1.0073333333333334</v>
      </c>
      <c r="P255" s="13">
        <f>IF(Kickstarter[[#This Row],[backers_count]], Kickstarter[[#This Row],[pledged]]/Kickstarter[[#This Row],[backers_count]], 0)</f>
        <v>215.85714285714286</v>
      </c>
      <c r="Q255" t="str">
        <f>LEFT(Kickstarter[[#This Row],[Category and Sub-Category]], SEARCH("/", Kickstarter[[#This Row],[Category and Sub-Category]])-1)</f>
        <v>film &amp; video</v>
      </c>
      <c r="R255" t="str">
        <f>RIGHT(Kickstarter[[#This Row],[Category and Sub-Category]], LEN(Kickstarter[[#This Row],[Category and Sub-Category]])-SEARCH("/",Kickstarter[[#This Row],[Category and Sub-Category]]))</f>
        <v>documentary</v>
      </c>
      <c r="S255" s="10">
        <f>(Kickstarter[[#This Row],[launched_at]]/86400) + 25569 + (-6/24)</f>
        <v>40924.400868055556</v>
      </c>
      <c r="T255" s="10">
        <f>(Kickstarter[[#This Row],[deadline]]/86400) + 25569 + (-6/24)</f>
        <v>40954.400868055556</v>
      </c>
      <c r="U255" s="6">
        <f>YEAR(Kickstarter[[#This Row],[Date Created Conversion]])</f>
        <v>2012</v>
      </c>
      <c r="V255" s="6" t="str">
        <f>TEXT(Kickstarter[[#This Row],[Date Created Conversion]], "mmm")</f>
        <v>Jan</v>
      </c>
      <c r="W255" s="6">
        <f>DATEDIF(Kickstarter[[#This Row],[Date Created Conversion]],Kickstarter[[#This Row],[Date Ended Conversion]],"m")</f>
        <v>0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Kickstarter[[#This Row],[pledged]]/Kickstarter[[#This Row],[goal]]</f>
        <v>1.1694724999999999</v>
      </c>
      <c r="P256" s="13">
        <f>IF(Kickstarter[[#This Row],[backers_count]], Kickstarter[[#This Row],[pledged]]/Kickstarter[[#This Row],[backers_count]], 0)</f>
        <v>89.38643312101911</v>
      </c>
      <c r="Q256" t="str">
        <f>LEFT(Kickstarter[[#This Row],[Category and Sub-Category]], SEARCH("/", Kickstarter[[#This Row],[Category and Sub-Category]])-1)</f>
        <v>film &amp; video</v>
      </c>
      <c r="R256" t="str">
        <f>RIGHT(Kickstarter[[#This Row],[Category and Sub-Category]], LEN(Kickstarter[[#This Row],[Category and Sub-Category]])-SEARCH("/",Kickstarter[[#This Row],[Category and Sub-Category]]))</f>
        <v>documentary</v>
      </c>
      <c r="S256" s="10">
        <f>(Kickstarter[[#This Row],[launched_at]]/86400) + 25569 + (-6/24)</f>
        <v>42263.702662037038</v>
      </c>
      <c r="T256" s="10">
        <f>(Kickstarter[[#This Row],[deadline]]/86400) + 25569 + (-6/24)</f>
        <v>42293.833333333328</v>
      </c>
      <c r="U256" s="6">
        <f>YEAR(Kickstarter[[#This Row],[Date Created Conversion]])</f>
        <v>2015</v>
      </c>
      <c r="V256" s="6" t="str">
        <f>TEXT(Kickstarter[[#This Row],[Date Created Conversion]], "mmm")</f>
        <v>Sep</v>
      </c>
      <c r="W256" s="6">
        <f>DATEDIF(Kickstarter[[#This Row],[Date Created Conversion]],Kickstarter[[#This Row],[Date Ended Conversion]],"m")</f>
        <v>1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Kickstarter[[#This Row],[pledged]]/Kickstarter[[#This Row],[goal]]</f>
        <v>1.0673325</v>
      </c>
      <c r="P257" s="13">
        <f>IF(Kickstarter[[#This Row],[backers_count]], Kickstarter[[#This Row],[pledged]]/Kickstarter[[#This Row],[backers_count]], 0)</f>
        <v>45.418404255319146</v>
      </c>
      <c r="Q257" t="str">
        <f>LEFT(Kickstarter[[#This Row],[Category and Sub-Category]], SEARCH("/", Kickstarter[[#This Row],[Category and Sub-Category]])-1)</f>
        <v>film &amp; video</v>
      </c>
      <c r="R257" t="str">
        <f>RIGHT(Kickstarter[[#This Row],[Category and Sub-Category]], LEN(Kickstarter[[#This Row],[Category and Sub-Category]])-SEARCH("/",Kickstarter[[#This Row],[Category and Sub-Category]]))</f>
        <v>documentary</v>
      </c>
      <c r="S257" s="10">
        <f>(Kickstarter[[#This Row],[launched_at]]/86400) + 25569 + (-6/24)</f>
        <v>40588.276412037041</v>
      </c>
      <c r="T257" s="10">
        <f>(Kickstarter[[#This Row],[deadline]]/86400) + 25569 + (-6/24)</f>
        <v>40618.23474537037</v>
      </c>
      <c r="U257" s="6">
        <f>YEAR(Kickstarter[[#This Row],[Date Created Conversion]])</f>
        <v>2011</v>
      </c>
      <c r="V257" s="6" t="str">
        <f>TEXT(Kickstarter[[#This Row],[Date Created Conversion]], "mmm")</f>
        <v>Feb</v>
      </c>
      <c r="W257" s="6">
        <f>DATEDIF(Kickstarter[[#This Row],[Date Created Conversion]],Kickstarter[[#This Row],[Date Ended Conversion]],"m")</f>
        <v>1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Kickstarter[[#This Row],[pledged]]/Kickstarter[[#This Row],[goal]]</f>
        <v>1.391</v>
      </c>
      <c r="P258" s="13">
        <f>IF(Kickstarter[[#This Row],[backers_count]], Kickstarter[[#This Row],[pledged]]/Kickstarter[[#This Row],[backers_count]], 0)</f>
        <v>65.756363636363631</v>
      </c>
      <c r="Q258" t="str">
        <f>LEFT(Kickstarter[[#This Row],[Category and Sub-Category]], SEARCH("/", Kickstarter[[#This Row],[Category and Sub-Category]])-1)</f>
        <v>film &amp; video</v>
      </c>
      <c r="R258" t="str">
        <f>RIGHT(Kickstarter[[#This Row],[Category and Sub-Category]], LEN(Kickstarter[[#This Row],[Category and Sub-Category]])-SEARCH("/",Kickstarter[[#This Row],[Category and Sub-Category]]))</f>
        <v>documentary</v>
      </c>
      <c r="S258" s="10">
        <f>(Kickstarter[[#This Row],[launched_at]]/86400) + 25569 + (-6/24)</f>
        <v>41319.519293981481</v>
      </c>
      <c r="T258" s="10">
        <f>(Kickstarter[[#This Row],[deadline]]/86400) + 25569 + (-6/24)</f>
        <v>41349.519293981481</v>
      </c>
      <c r="U258" s="6">
        <f>YEAR(Kickstarter[[#This Row],[Date Created Conversion]])</f>
        <v>2013</v>
      </c>
      <c r="V258" s="6" t="str">
        <f>TEXT(Kickstarter[[#This Row],[Date Created Conversion]], "mmm")</f>
        <v>Feb</v>
      </c>
      <c r="W258" s="6">
        <f>DATEDIF(Kickstarter[[#This Row],[Date Created Conversion]],Kickstarter[[#This Row],[Date Ended Conversion]],"m")</f>
        <v>1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Kickstarter[[#This Row],[pledged]]/Kickstarter[[#This Row],[goal]]</f>
        <v>1.0672648571428571</v>
      </c>
      <c r="P259" s="13">
        <f>IF(Kickstarter[[#This Row],[backers_count]], Kickstarter[[#This Row],[pledged]]/Kickstarter[[#This Row],[backers_count]], 0)</f>
        <v>66.70405357142856</v>
      </c>
      <c r="Q259" t="str">
        <f>LEFT(Kickstarter[[#This Row],[Category and Sub-Category]], SEARCH("/", Kickstarter[[#This Row],[Category and Sub-Category]])-1)</f>
        <v>film &amp; video</v>
      </c>
      <c r="R259" t="str">
        <f>RIGHT(Kickstarter[[#This Row],[Category and Sub-Category]], LEN(Kickstarter[[#This Row],[Category and Sub-Category]])-SEARCH("/",Kickstarter[[#This Row],[Category and Sub-Category]]))</f>
        <v>documentary</v>
      </c>
      <c r="S259" s="10">
        <f>(Kickstarter[[#This Row],[launched_at]]/86400) + 25569 + (-6/24)</f>
        <v>42479.376875000002</v>
      </c>
      <c r="T259" s="10">
        <f>(Kickstarter[[#This Row],[deadline]]/86400) + 25569 + (-6/24)</f>
        <v>42509.376875000002</v>
      </c>
      <c r="U259" s="6">
        <f>YEAR(Kickstarter[[#This Row],[Date Created Conversion]])</f>
        <v>2016</v>
      </c>
      <c r="V259" s="6" t="str">
        <f>TEXT(Kickstarter[[#This Row],[Date Created Conversion]], "mmm")</f>
        <v>Apr</v>
      </c>
      <c r="W259" s="6">
        <f>DATEDIF(Kickstarter[[#This Row],[Date Created Conversion]],Kickstarter[[#This Row],[Date Ended Conversion]],"m")</f>
        <v>1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Kickstarter[[#This Row],[pledged]]/Kickstarter[[#This Row],[goal]]</f>
        <v>1.9114</v>
      </c>
      <c r="P260" s="13">
        <f>IF(Kickstarter[[#This Row],[backers_count]], Kickstarter[[#This Row],[pledged]]/Kickstarter[[#This Row],[backers_count]], 0)</f>
        <v>83.345930232558146</v>
      </c>
      <c r="Q260" t="str">
        <f>LEFT(Kickstarter[[#This Row],[Category and Sub-Category]], SEARCH("/", Kickstarter[[#This Row],[Category and Sub-Category]])-1)</f>
        <v>film &amp; video</v>
      </c>
      <c r="R260" t="str">
        <f>RIGHT(Kickstarter[[#This Row],[Category and Sub-Category]], LEN(Kickstarter[[#This Row],[Category and Sub-Category]])-SEARCH("/",Kickstarter[[#This Row],[Category and Sub-Category]]))</f>
        <v>documentary</v>
      </c>
      <c r="S260" s="10">
        <f>(Kickstarter[[#This Row],[launched_at]]/86400) + 25569 + (-6/24)</f>
        <v>40681.801689814813</v>
      </c>
      <c r="T260" s="10">
        <f>(Kickstarter[[#This Row],[deadline]]/86400) + 25569 + (-6/24)</f>
        <v>40711.801689814813</v>
      </c>
      <c r="U260" s="6">
        <f>YEAR(Kickstarter[[#This Row],[Date Created Conversion]])</f>
        <v>2011</v>
      </c>
      <c r="V260" s="6" t="str">
        <f>TEXT(Kickstarter[[#This Row],[Date Created Conversion]], "mmm")</f>
        <v>May</v>
      </c>
      <c r="W260" s="6">
        <f>DATEDIF(Kickstarter[[#This Row],[Date Created Conversion]],Kickstarter[[#This Row],[Date Ended Conversion]],"m")</f>
        <v>0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Kickstarter[[#This Row],[pledged]]/Kickstarter[[#This Row],[goal]]</f>
        <v>1.3193789333333332</v>
      </c>
      <c r="P261" s="13">
        <f>IF(Kickstarter[[#This Row],[backers_count]], Kickstarter[[#This Row],[pledged]]/Kickstarter[[#This Row],[backers_count]], 0)</f>
        <v>105.04609341825902</v>
      </c>
      <c r="Q261" t="str">
        <f>LEFT(Kickstarter[[#This Row],[Category and Sub-Category]], SEARCH("/", Kickstarter[[#This Row],[Category and Sub-Category]])-1)</f>
        <v>film &amp; video</v>
      </c>
      <c r="R261" t="str">
        <f>RIGHT(Kickstarter[[#This Row],[Category and Sub-Category]], LEN(Kickstarter[[#This Row],[Category and Sub-Category]])-SEARCH("/",Kickstarter[[#This Row],[Category and Sub-Category]]))</f>
        <v>documentary</v>
      </c>
      <c r="S261" s="10">
        <f>(Kickstarter[[#This Row],[launched_at]]/86400) + 25569 + (-6/24)</f>
        <v>42072.488067129627</v>
      </c>
      <c r="T261" s="10">
        <f>(Kickstarter[[#This Row],[deadline]]/86400) + 25569 + (-6/24)</f>
        <v>42102.488067129627</v>
      </c>
      <c r="U261" s="6">
        <f>YEAR(Kickstarter[[#This Row],[Date Created Conversion]])</f>
        <v>2015</v>
      </c>
      <c r="V261" s="6" t="str">
        <f>TEXT(Kickstarter[[#This Row],[Date Created Conversion]], "mmm")</f>
        <v>Mar</v>
      </c>
      <c r="W261" s="6">
        <f>DATEDIF(Kickstarter[[#This Row],[Date Created Conversion]],Kickstarter[[#This Row],[Date Ended Conversion]],"m")</f>
        <v>0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Kickstarter[[#This Row],[pledged]]/Kickstarter[[#This Row],[goal]]</f>
        <v>1.0640000000000001</v>
      </c>
      <c r="P262" s="13">
        <f>IF(Kickstarter[[#This Row],[backers_count]], Kickstarter[[#This Row],[pledged]]/Kickstarter[[#This Row],[backers_count]], 0)</f>
        <v>120.90909090909091</v>
      </c>
      <c r="Q262" t="str">
        <f>LEFT(Kickstarter[[#This Row],[Category and Sub-Category]], SEARCH("/", Kickstarter[[#This Row],[Category and Sub-Category]])-1)</f>
        <v>film &amp; video</v>
      </c>
      <c r="R262" t="str">
        <f>RIGHT(Kickstarter[[#This Row],[Category and Sub-Category]], LEN(Kickstarter[[#This Row],[Category and Sub-Category]])-SEARCH("/",Kickstarter[[#This Row],[Category and Sub-Category]]))</f>
        <v>documentary</v>
      </c>
      <c r="S262" s="10">
        <f>(Kickstarter[[#This Row],[launched_at]]/86400) + 25569 + (-6/24)</f>
        <v>40330.505543981482</v>
      </c>
      <c r="T262" s="10">
        <f>(Kickstarter[[#This Row],[deadline]]/86400) + 25569 + (-6/24)</f>
        <v>40376.165972222225</v>
      </c>
      <c r="U262" s="6">
        <f>YEAR(Kickstarter[[#This Row],[Date Created Conversion]])</f>
        <v>2010</v>
      </c>
      <c r="V262" s="6" t="str">
        <f>TEXT(Kickstarter[[#This Row],[Date Created Conversion]], "mmm")</f>
        <v>Jun</v>
      </c>
      <c r="W262" s="6">
        <f>DATEDIF(Kickstarter[[#This Row],[Date Created Conversion]],Kickstarter[[#This Row],[Date Ended Conversion]],"m")</f>
        <v>1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Kickstarter[[#This Row],[pledged]]/Kickstarter[[#This Row],[goal]]</f>
        <v>1.0740000000000001</v>
      </c>
      <c r="P263" s="13">
        <f>IF(Kickstarter[[#This Row],[backers_count]], Kickstarter[[#This Row],[pledged]]/Kickstarter[[#This Row],[backers_count]], 0)</f>
        <v>97.63636363636364</v>
      </c>
      <c r="Q263" t="str">
        <f>LEFT(Kickstarter[[#This Row],[Category and Sub-Category]], SEARCH("/", Kickstarter[[#This Row],[Category and Sub-Category]])-1)</f>
        <v>film &amp; video</v>
      </c>
      <c r="R263" t="str">
        <f>RIGHT(Kickstarter[[#This Row],[Category and Sub-Category]], LEN(Kickstarter[[#This Row],[Category and Sub-Category]])-SEARCH("/",Kickstarter[[#This Row],[Category and Sub-Category]]))</f>
        <v>documentary</v>
      </c>
      <c r="S263" s="10">
        <f>(Kickstarter[[#This Row],[launched_at]]/86400) + 25569 + (-6/24)</f>
        <v>41017.635462962964</v>
      </c>
      <c r="T263" s="10">
        <f>(Kickstarter[[#This Row],[deadline]]/86400) + 25569 + (-6/24)</f>
        <v>41067.371527777781</v>
      </c>
      <c r="U263" s="6">
        <f>YEAR(Kickstarter[[#This Row],[Date Created Conversion]])</f>
        <v>2012</v>
      </c>
      <c r="V263" s="6" t="str">
        <f>TEXT(Kickstarter[[#This Row],[Date Created Conversion]], "mmm")</f>
        <v>Apr</v>
      </c>
      <c r="W263" s="6">
        <f>DATEDIF(Kickstarter[[#This Row],[Date Created Conversion]],Kickstarter[[#This Row],[Date Ended Conversion]],"m")</f>
        <v>1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Kickstarter[[#This Row],[pledged]]/Kickstarter[[#This Row],[goal]]</f>
        <v>2.4</v>
      </c>
      <c r="P264" s="13">
        <f>IF(Kickstarter[[#This Row],[backers_count]], Kickstarter[[#This Row],[pledged]]/Kickstarter[[#This Row],[backers_count]], 0)</f>
        <v>41.379310344827587</v>
      </c>
      <c r="Q264" t="str">
        <f>LEFT(Kickstarter[[#This Row],[Category and Sub-Category]], SEARCH("/", Kickstarter[[#This Row],[Category and Sub-Category]])-1)</f>
        <v>film &amp; video</v>
      </c>
      <c r="R264" t="str">
        <f>RIGHT(Kickstarter[[#This Row],[Category and Sub-Category]], LEN(Kickstarter[[#This Row],[Category and Sub-Category]])-SEARCH("/",Kickstarter[[#This Row],[Category and Sub-Category]]))</f>
        <v>documentary</v>
      </c>
      <c r="S264" s="10">
        <f>(Kickstarter[[#This Row],[launched_at]]/86400) + 25569 + (-6/24)</f>
        <v>40554.99800925926</v>
      </c>
      <c r="T264" s="10">
        <f>(Kickstarter[[#This Row],[deadline]]/86400) + 25569 + (-6/24)</f>
        <v>40599.99800925926</v>
      </c>
      <c r="U264" s="6">
        <f>YEAR(Kickstarter[[#This Row],[Date Created Conversion]])</f>
        <v>2011</v>
      </c>
      <c r="V264" s="6" t="str">
        <f>TEXT(Kickstarter[[#This Row],[Date Created Conversion]], "mmm")</f>
        <v>Jan</v>
      </c>
      <c r="W264" s="6">
        <f>DATEDIF(Kickstarter[[#This Row],[Date Created Conversion]],Kickstarter[[#This Row],[Date Ended Conversion]],"m")</f>
        <v>1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Kickstarter[[#This Row],[pledged]]/Kickstarter[[#This Row],[goal]]</f>
        <v>1.1808107999999999</v>
      </c>
      <c r="P265" s="13">
        <f>IF(Kickstarter[[#This Row],[backers_count]], Kickstarter[[#This Row],[pledged]]/Kickstarter[[#This Row],[backers_count]], 0)</f>
        <v>30.654485981308412</v>
      </c>
      <c r="Q265" t="str">
        <f>LEFT(Kickstarter[[#This Row],[Category and Sub-Category]], SEARCH("/", Kickstarter[[#This Row],[Category and Sub-Category]])-1)</f>
        <v>film &amp; video</v>
      </c>
      <c r="R265" t="str">
        <f>RIGHT(Kickstarter[[#This Row],[Category and Sub-Category]], LEN(Kickstarter[[#This Row],[Category and Sub-Category]])-SEARCH("/",Kickstarter[[#This Row],[Category and Sub-Category]]))</f>
        <v>documentary</v>
      </c>
      <c r="S265" s="10">
        <f>(Kickstarter[[#This Row],[launched_at]]/86400) + 25569 + (-6/24)</f>
        <v>41149.704791666663</v>
      </c>
      <c r="T265" s="10">
        <f>(Kickstarter[[#This Row],[deadline]]/86400) + 25569 + (-6/24)</f>
        <v>41179.704791666663</v>
      </c>
      <c r="U265" s="6">
        <f>YEAR(Kickstarter[[#This Row],[Date Created Conversion]])</f>
        <v>2012</v>
      </c>
      <c r="V265" s="6" t="str">
        <f>TEXT(Kickstarter[[#This Row],[Date Created Conversion]], "mmm")</f>
        <v>Aug</v>
      </c>
      <c r="W265" s="6">
        <f>DATEDIF(Kickstarter[[#This Row],[Date Created Conversion]],Kickstarter[[#This Row],[Date Ended Conversion]],"m")</f>
        <v>0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Kickstarter[[#This Row],[pledged]]/Kickstarter[[#This Row],[goal]]</f>
        <v>1.1819999999999999</v>
      </c>
      <c r="P266" s="13">
        <f>IF(Kickstarter[[#This Row],[backers_count]], Kickstarter[[#This Row],[pledged]]/Kickstarter[[#This Row],[backers_count]], 0)</f>
        <v>64.945054945054949</v>
      </c>
      <c r="Q266" t="str">
        <f>LEFT(Kickstarter[[#This Row],[Category and Sub-Category]], SEARCH("/", Kickstarter[[#This Row],[Category and Sub-Category]])-1)</f>
        <v>film &amp; video</v>
      </c>
      <c r="R266" t="str">
        <f>RIGHT(Kickstarter[[#This Row],[Category and Sub-Category]], LEN(Kickstarter[[#This Row],[Category and Sub-Category]])-SEARCH("/",Kickstarter[[#This Row],[Category and Sub-Category]]))</f>
        <v>documentary</v>
      </c>
      <c r="S266" s="10">
        <f>(Kickstarter[[#This Row],[launched_at]]/86400) + 25569 + (-6/24)</f>
        <v>41010.370312500003</v>
      </c>
      <c r="T266" s="10">
        <f>(Kickstarter[[#This Row],[deadline]]/86400) + 25569 + (-6/24)</f>
        <v>41040.370312500003</v>
      </c>
      <c r="U266" s="6">
        <f>YEAR(Kickstarter[[#This Row],[Date Created Conversion]])</f>
        <v>2012</v>
      </c>
      <c r="V266" s="6" t="str">
        <f>TEXT(Kickstarter[[#This Row],[Date Created Conversion]], "mmm")</f>
        <v>Apr</v>
      </c>
      <c r="W266" s="6">
        <f>DATEDIF(Kickstarter[[#This Row],[Date Created Conversion]],Kickstarter[[#This Row],[Date Ended Conversion]],"m")</f>
        <v>1</v>
      </c>
    </row>
    <row r="267" spans="1:23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Kickstarter[[#This Row],[pledged]]/Kickstarter[[#This Row],[goal]]</f>
        <v>1.111</v>
      </c>
      <c r="P267" s="13">
        <f>IF(Kickstarter[[#This Row],[backers_count]], Kickstarter[[#This Row],[pledged]]/Kickstarter[[#This Row],[backers_count]], 0)</f>
        <v>95.775862068965523</v>
      </c>
      <c r="Q267" t="str">
        <f>LEFT(Kickstarter[[#This Row],[Category and Sub-Category]], SEARCH("/", Kickstarter[[#This Row],[Category and Sub-Category]])-1)</f>
        <v>film &amp; video</v>
      </c>
      <c r="R267" t="str">
        <f>RIGHT(Kickstarter[[#This Row],[Category and Sub-Category]], LEN(Kickstarter[[#This Row],[Category and Sub-Category]])-SEARCH("/",Kickstarter[[#This Row],[Category and Sub-Category]]))</f>
        <v>documentary</v>
      </c>
      <c r="S267" s="10">
        <f>(Kickstarter[[#This Row],[launched_at]]/86400) + 25569 + (-6/24)</f>
        <v>40266.995717592596</v>
      </c>
      <c r="T267" s="10">
        <f>(Kickstarter[[#This Row],[deadline]]/86400) + 25569 + (-6/24)</f>
        <v>40308.594444444447</v>
      </c>
      <c r="U267" s="6">
        <f>YEAR(Kickstarter[[#This Row],[Date Created Conversion]])</f>
        <v>2010</v>
      </c>
      <c r="V267" s="6" t="str">
        <f>TEXT(Kickstarter[[#This Row],[Date Created Conversion]], "mmm")</f>
        <v>Mar</v>
      </c>
      <c r="W267" s="6">
        <f>DATEDIF(Kickstarter[[#This Row],[Date Created Conversion]],Kickstarter[[#This Row],[Date Ended Conversion]],"m")</f>
        <v>1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Kickstarter[[#This Row],[pledged]]/Kickstarter[[#This Row],[goal]]</f>
        <v>1.4550000000000001</v>
      </c>
      <c r="P268" s="13">
        <f>IF(Kickstarter[[#This Row],[backers_count]], Kickstarter[[#This Row],[pledged]]/Kickstarter[[#This Row],[backers_count]], 0)</f>
        <v>40.416666666666664</v>
      </c>
      <c r="Q268" t="str">
        <f>LEFT(Kickstarter[[#This Row],[Category and Sub-Category]], SEARCH("/", Kickstarter[[#This Row],[Category and Sub-Category]])-1)</f>
        <v>film &amp; video</v>
      </c>
      <c r="R268" t="str">
        <f>RIGHT(Kickstarter[[#This Row],[Category and Sub-Category]], LEN(Kickstarter[[#This Row],[Category and Sub-Category]])-SEARCH("/",Kickstarter[[#This Row],[Category and Sub-Category]]))</f>
        <v>documentary</v>
      </c>
      <c r="S268" s="10">
        <f>(Kickstarter[[#This Row],[launched_at]]/86400) + 25569 + (-6/24)</f>
        <v>40204.924849537041</v>
      </c>
      <c r="T268" s="10">
        <f>(Kickstarter[[#This Row],[deadline]]/86400) + 25569 + (-6/24)</f>
        <v>40290.910416666666</v>
      </c>
      <c r="U268" s="6">
        <f>YEAR(Kickstarter[[#This Row],[Date Created Conversion]])</f>
        <v>2010</v>
      </c>
      <c r="V268" s="6" t="str">
        <f>TEXT(Kickstarter[[#This Row],[Date Created Conversion]], "mmm")</f>
        <v>Jan</v>
      </c>
      <c r="W268" s="6">
        <f>DATEDIF(Kickstarter[[#This Row],[Date Created Conversion]],Kickstarter[[#This Row],[Date Ended Conversion]],"m")</f>
        <v>2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Kickstarter[[#This Row],[pledged]]/Kickstarter[[#This Row],[goal]]</f>
        <v>1.3162883248730965</v>
      </c>
      <c r="P269" s="13">
        <f>IF(Kickstarter[[#This Row],[backers_count]], Kickstarter[[#This Row],[pledged]]/Kickstarter[[#This Row],[backers_count]], 0)</f>
        <v>78.578424242424248</v>
      </c>
      <c r="Q269" t="str">
        <f>LEFT(Kickstarter[[#This Row],[Category and Sub-Category]], SEARCH("/", Kickstarter[[#This Row],[Category and Sub-Category]])-1)</f>
        <v>film &amp; video</v>
      </c>
      <c r="R269" t="str">
        <f>RIGHT(Kickstarter[[#This Row],[Category and Sub-Category]], LEN(Kickstarter[[#This Row],[Category and Sub-Category]])-SEARCH("/",Kickstarter[[#This Row],[Category and Sub-Category]]))</f>
        <v>documentary</v>
      </c>
      <c r="S269" s="10">
        <f>(Kickstarter[[#This Row],[launched_at]]/86400) + 25569 + (-6/24)</f>
        <v>41785.202534722222</v>
      </c>
      <c r="T269" s="10">
        <f>(Kickstarter[[#This Row],[deadline]]/86400) + 25569 + (-6/24)</f>
        <v>41815.202534722222</v>
      </c>
      <c r="U269" s="6">
        <f>YEAR(Kickstarter[[#This Row],[Date Created Conversion]])</f>
        <v>2014</v>
      </c>
      <c r="V269" s="6" t="str">
        <f>TEXT(Kickstarter[[#This Row],[Date Created Conversion]], "mmm")</f>
        <v>May</v>
      </c>
      <c r="W269" s="6">
        <f>DATEDIF(Kickstarter[[#This Row],[Date Created Conversion]],Kickstarter[[#This Row],[Date Ended Conversion]],"m")</f>
        <v>0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Kickstarter[[#This Row],[pledged]]/Kickstarter[[#This Row],[goal]]</f>
        <v>1.1140000000000001</v>
      </c>
      <c r="P270" s="13">
        <f>IF(Kickstarter[[#This Row],[backers_count]], Kickstarter[[#This Row],[pledged]]/Kickstarter[[#This Row],[backers_count]], 0)</f>
        <v>50.18018018018018</v>
      </c>
      <c r="Q270" t="str">
        <f>LEFT(Kickstarter[[#This Row],[Category and Sub-Category]], SEARCH("/", Kickstarter[[#This Row],[Category and Sub-Category]])-1)</f>
        <v>film &amp; video</v>
      </c>
      <c r="R270" t="str">
        <f>RIGHT(Kickstarter[[#This Row],[Category and Sub-Category]], LEN(Kickstarter[[#This Row],[Category and Sub-Category]])-SEARCH("/",Kickstarter[[#This Row],[Category and Sub-Category]]))</f>
        <v>documentary</v>
      </c>
      <c r="S270" s="10">
        <f>(Kickstarter[[#This Row],[launched_at]]/86400) + 25569 + (-6/24)</f>
        <v>40808.90252314815</v>
      </c>
      <c r="T270" s="10">
        <f>(Kickstarter[[#This Row],[deadline]]/86400) + 25569 + (-6/24)</f>
        <v>40853.944189814814</v>
      </c>
      <c r="U270" s="6">
        <f>YEAR(Kickstarter[[#This Row],[Date Created Conversion]])</f>
        <v>2011</v>
      </c>
      <c r="V270" s="6" t="str">
        <f>TEXT(Kickstarter[[#This Row],[Date Created Conversion]], "mmm")</f>
        <v>Sep</v>
      </c>
      <c r="W270" s="6">
        <f>DATEDIF(Kickstarter[[#This Row],[Date Created Conversion]],Kickstarter[[#This Row],[Date Ended Conversion]],"m")</f>
        <v>1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Kickstarter[[#This Row],[pledged]]/Kickstarter[[#This Row],[goal]]</f>
        <v>1.4723377</v>
      </c>
      <c r="P271" s="13">
        <f>IF(Kickstarter[[#This Row],[backers_count]], Kickstarter[[#This Row],[pledged]]/Kickstarter[[#This Row],[backers_count]], 0)</f>
        <v>92.251735588972423</v>
      </c>
      <c r="Q271" t="str">
        <f>LEFT(Kickstarter[[#This Row],[Category and Sub-Category]], SEARCH("/", Kickstarter[[#This Row],[Category and Sub-Category]])-1)</f>
        <v>film &amp; video</v>
      </c>
      <c r="R271" t="str">
        <f>RIGHT(Kickstarter[[#This Row],[Category and Sub-Category]], LEN(Kickstarter[[#This Row],[Category and Sub-Category]])-SEARCH("/",Kickstarter[[#This Row],[Category and Sub-Category]]))</f>
        <v>documentary</v>
      </c>
      <c r="S271" s="10">
        <f>(Kickstarter[[#This Row],[launched_at]]/86400) + 25569 + (-6/24)</f>
        <v>42757.947013888886</v>
      </c>
      <c r="T271" s="10">
        <f>(Kickstarter[[#This Row],[deadline]]/86400) + 25569 + (-6/24)</f>
        <v>42787.947013888886</v>
      </c>
      <c r="U271" s="6">
        <f>YEAR(Kickstarter[[#This Row],[Date Created Conversion]])</f>
        <v>2017</v>
      </c>
      <c r="V271" s="6" t="str">
        <f>TEXT(Kickstarter[[#This Row],[Date Created Conversion]], "mmm")</f>
        <v>Jan</v>
      </c>
      <c r="W271" s="6">
        <f>DATEDIF(Kickstarter[[#This Row],[Date Created Conversion]],Kickstarter[[#This Row],[Date Ended Conversion]],"m")</f>
        <v>0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Kickstarter[[#This Row],[pledged]]/Kickstarter[[#This Row],[goal]]</f>
        <v>1.5260869565217392</v>
      </c>
      <c r="P272" s="13">
        <f>IF(Kickstarter[[#This Row],[backers_count]], Kickstarter[[#This Row],[pledged]]/Kickstarter[[#This Row],[backers_count]], 0)</f>
        <v>57.540983606557376</v>
      </c>
      <c r="Q272" t="str">
        <f>LEFT(Kickstarter[[#This Row],[Category and Sub-Category]], SEARCH("/", Kickstarter[[#This Row],[Category and Sub-Category]])-1)</f>
        <v>film &amp; video</v>
      </c>
      <c r="R272" t="str">
        <f>RIGHT(Kickstarter[[#This Row],[Category and Sub-Category]], LEN(Kickstarter[[#This Row],[Category and Sub-Category]])-SEARCH("/",Kickstarter[[#This Row],[Category and Sub-Category]]))</f>
        <v>documentary</v>
      </c>
      <c r="S272" s="10">
        <f>(Kickstarter[[#This Row],[launched_at]]/86400) + 25569 + (-6/24)</f>
        <v>40637.61655092593</v>
      </c>
      <c r="T272" s="10">
        <f>(Kickstarter[[#This Row],[deadline]]/86400) + 25569 + (-6/24)</f>
        <v>40687.916666666664</v>
      </c>
      <c r="U272" s="6">
        <f>YEAR(Kickstarter[[#This Row],[Date Created Conversion]])</f>
        <v>2011</v>
      </c>
      <c r="V272" s="6" t="str">
        <f>TEXT(Kickstarter[[#This Row],[Date Created Conversion]], "mmm")</f>
        <v>Apr</v>
      </c>
      <c r="W272" s="6">
        <f>DATEDIF(Kickstarter[[#This Row],[Date Created Conversion]],Kickstarter[[#This Row],[Date Ended Conversion]],"m")</f>
        <v>1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Kickstarter[[#This Row],[pledged]]/Kickstarter[[#This Row],[goal]]</f>
        <v>1.0468</v>
      </c>
      <c r="P273" s="13">
        <f>IF(Kickstarter[[#This Row],[backers_count]], Kickstarter[[#This Row],[pledged]]/Kickstarter[[#This Row],[backers_count]], 0)</f>
        <v>109.42160278745645</v>
      </c>
      <c r="Q273" t="str">
        <f>LEFT(Kickstarter[[#This Row],[Category and Sub-Category]], SEARCH("/", Kickstarter[[#This Row],[Category and Sub-Category]])-1)</f>
        <v>film &amp; video</v>
      </c>
      <c r="R273" t="str">
        <f>RIGHT(Kickstarter[[#This Row],[Category and Sub-Category]], LEN(Kickstarter[[#This Row],[Category and Sub-Category]])-SEARCH("/",Kickstarter[[#This Row],[Category and Sub-Category]]))</f>
        <v>documentary</v>
      </c>
      <c r="S273" s="10">
        <f>(Kickstarter[[#This Row],[launched_at]]/86400) + 25569 + (-6/24)</f>
        <v>41611.850243055553</v>
      </c>
      <c r="T273" s="10">
        <f>(Kickstarter[[#This Row],[deadline]]/86400) + 25569 + (-6/24)</f>
        <v>41641.083333333336</v>
      </c>
      <c r="U273" s="6">
        <f>YEAR(Kickstarter[[#This Row],[Date Created Conversion]])</f>
        <v>2013</v>
      </c>
      <c r="V273" s="6" t="str">
        <f>TEXT(Kickstarter[[#This Row],[Date Created Conversion]], "mmm")</f>
        <v>Dec</v>
      </c>
      <c r="W273" s="6">
        <f>DATEDIF(Kickstarter[[#This Row],[Date Created Conversion]],Kickstarter[[#This Row],[Date Ended Conversion]],"m")</f>
        <v>0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Kickstarter[[#This Row],[pledged]]/Kickstarter[[#This Row],[goal]]</f>
        <v>1.7743366666666667</v>
      </c>
      <c r="P274" s="13">
        <f>IF(Kickstarter[[#This Row],[backers_count]], Kickstarter[[#This Row],[pledged]]/Kickstarter[[#This Row],[backers_count]], 0)</f>
        <v>81.892461538461546</v>
      </c>
      <c r="Q274" t="str">
        <f>LEFT(Kickstarter[[#This Row],[Category and Sub-Category]], SEARCH("/", Kickstarter[[#This Row],[Category and Sub-Category]])-1)</f>
        <v>film &amp; video</v>
      </c>
      <c r="R274" t="str">
        <f>RIGHT(Kickstarter[[#This Row],[Category and Sub-Category]], LEN(Kickstarter[[#This Row],[Category and Sub-Category]])-SEARCH("/",Kickstarter[[#This Row],[Category and Sub-Category]]))</f>
        <v>documentary</v>
      </c>
      <c r="S274" s="10">
        <f>(Kickstarter[[#This Row],[launched_at]]/86400) + 25569 + (-6/24)</f>
        <v>40235.650358796294</v>
      </c>
      <c r="T274" s="10">
        <f>(Kickstarter[[#This Row],[deadline]]/86400) + 25569 + (-6/24)</f>
        <v>40296.53402777778</v>
      </c>
      <c r="U274" s="6">
        <f>YEAR(Kickstarter[[#This Row],[Date Created Conversion]])</f>
        <v>2010</v>
      </c>
      <c r="V274" s="6" t="str">
        <f>TEXT(Kickstarter[[#This Row],[Date Created Conversion]], "mmm")</f>
        <v>Feb</v>
      </c>
      <c r="W274" s="6">
        <f>DATEDIF(Kickstarter[[#This Row],[Date Created Conversion]],Kickstarter[[#This Row],[Date Ended Conversion]],"m")</f>
        <v>2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Kickstarter[[#This Row],[pledged]]/Kickstarter[[#This Row],[goal]]</f>
        <v>1.077758</v>
      </c>
      <c r="P275" s="13">
        <f>IF(Kickstarter[[#This Row],[backers_count]], Kickstarter[[#This Row],[pledged]]/Kickstarter[[#This Row],[backers_count]], 0)</f>
        <v>45.667711864406776</v>
      </c>
      <c r="Q275" t="str">
        <f>LEFT(Kickstarter[[#This Row],[Category and Sub-Category]], SEARCH("/", Kickstarter[[#This Row],[Category and Sub-Category]])-1)</f>
        <v>film &amp; video</v>
      </c>
      <c r="R275" t="str">
        <f>RIGHT(Kickstarter[[#This Row],[Category and Sub-Category]], LEN(Kickstarter[[#This Row],[Category and Sub-Category]])-SEARCH("/",Kickstarter[[#This Row],[Category and Sub-Category]]))</f>
        <v>documentary</v>
      </c>
      <c r="S275" s="10">
        <f>(Kickstarter[[#This Row],[launched_at]]/86400) + 25569 + (-6/24)</f>
        <v>40697.248449074075</v>
      </c>
      <c r="T275" s="10">
        <f>(Kickstarter[[#This Row],[deadline]]/86400) + 25569 + (-6/24)</f>
        <v>40727.248449074075</v>
      </c>
      <c r="U275" s="6">
        <f>YEAR(Kickstarter[[#This Row],[Date Created Conversion]])</f>
        <v>2011</v>
      </c>
      <c r="V275" s="6" t="str">
        <f>TEXT(Kickstarter[[#This Row],[Date Created Conversion]], "mmm")</f>
        <v>Jun</v>
      </c>
      <c r="W275" s="6">
        <f>DATEDIF(Kickstarter[[#This Row],[Date Created Conversion]],Kickstarter[[#This Row],[Date Ended Conversion]],"m")</f>
        <v>1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Kickstarter[[#This Row],[pledged]]/Kickstarter[[#This Row],[goal]]</f>
        <v>1.56</v>
      </c>
      <c r="P276" s="13">
        <f>IF(Kickstarter[[#This Row],[backers_count]], Kickstarter[[#This Row],[pledged]]/Kickstarter[[#This Row],[backers_count]], 0)</f>
        <v>55.221238938053098</v>
      </c>
      <c r="Q276" t="str">
        <f>LEFT(Kickstarter[[#This Row],[Category and Sub-Category]], SEARCH("/", Kickstarter[[#This Row],[Category and Sub-Category]])-1)</f>
        <v>film &amp; video</v>
      </c>
      <c r="R276" t="str">
        <f>RIGHT(Kickstarter[[#This Row],[Category and Sub-Category]], LEN(Kickstarter[[#This Row],[Category and Sub-Category]])-SEARCH("/",Kickstarter[[#This Row],[Category and Sub-Category]]))</f>
        <v>documentary</v>
      </c>
      <c r="S276" s="10">
        <f>(Kickstarter[[#This Row],[launched_at]]/86400) + 25569 + (-6/24)</f>
        <v>40969.662372685183</v>
      </c>
      <c r="T276" s="10">
        <f>(Kickstarter[[#This Row],[deadline]]/86400) + 25569 + (-6/24)</f>
        <v>41004.040972222225</v>
      </c>
      <c r="U276" s="6">
        <f>YEAR(Kickstarter[[#This Row],[Date Created Conversion]])</f>
        <v>2012</v>
      </c>
      <c r="V276" s="6" t="str">
        <f>TEXT(Kickstarter[[#This Row],[Date Created Conversion]], "mmm")</f>
        <v>Mar</v>
      </c>
      <c r="W276" s="6">
        <f>DATEDIF(Kickstarter[[#This Row],[Date Created Conversion]],Kickstarter[[#This Row],[Date Ended Conversion]],"m")</f>
        <v>1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Kickstarter[[#This Row],[pledged]]/Kickstarter[[#This Row],[goal]]</f>
        <v>1.08395</v>
      </c>
      <c r="P277" s="13">
        <f>IF(Kickstarter[[#This Row],[backers_count]], Kickstarter[[#This Row],[pledged]]/Kickstarter[[#This Row],[backers_count]], 0)</f>
        <v>65.298192771084331</v>
      </c>
      <c r="Q277" t="str">
        <f>LEFT(Kickstarter[[#This Row],[Category and Sub-Category]], SEARCH("/", Kickstarter[[#This Row],[Category and Sub-Category]])-1)</f>
        <v>film &amp; video</v>
      </c>
      <c r="R277" t="str">
        <f>RIGHT(Kickstarter[[#This Row],[Category and Sub-Category]], LEN(Kickstarter[[#This Row],[Category and Sub-Category]])-SEARCH("/",Kickstarter[[#This Row],[Category and Sub-Category]]))</f>
        <v>documentary</v>
      </c>
      <c r="S277" s="10">
        <f>(Kickstarter[[#This Row],[launched_at]]/86400) + 25569 + (-6/24)</f>
        <v>41192.782013888893</v>
      </c>
      <c r="T277" s="10">
        <f>(Kickstarter[[#This Row],[deadline]]/86400) + 25569 + (-6/24)</f>
        <v>41222.823680555557</v>
      </c>
      <c r="U277" s="6">
        <f>YEAR(Kickstarter[[#This Row],[Date Created Conversion]])</f>
        <v>2012</v>
      </c>
      <c r="V277" s="6" t="str">
        <f>TEXT(Kickstarter[[#This Row],[Date Created Conversion]], "mmm")</f>
        <v>Oct</v>
      </c>
      <c r="W277" s="6">
        <f>DATEDIF(Kickstarter[[#This Row],[Date Created Conversion]],Kickstarter[[#This Row],[Date Ended Conversion]],"m")</f>
        <v>0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Kickstarter[[#This Row],[pledged]]/Kickstarter[[#This Row],[goal]]</f>
        <v>1.476</v>
      </c>
      <c r="P278" s="13">
        <f>IF(Kickstarter[[#This Row],[backers_count]], Kickstarter[[#This Row],[pledged]]/Kickstarter[[#This Row],[backers_count]], 0)</f>
        <v>95.225806451612897</v>
      </c>
      <c r="Q278" t="str">
        <f>LEFT(Kickstarter[[#This Row],[Category and Sub-Category]], SEARCH("/", Kickstarter[[#This Row],[Category and Sub-Category]])-1)</f>
        <v>film &amp; video</v>
      </c>
      <c r="R278" t="str">
        <f>RIGHT(Kickstarter[[#This Row],[Category and Sub-Category]], LEN(Kickstarter[[#This Row],[Category and Sub-Category]])-SEARCH("/",Kickstarter[[#This Row],[Category and Sub-Category]]))</f>
        <v>documentary</v>
      </c>
      <c r="S278" s="10">
        <f>(Kickstarter[[#This Row],[launched_at]]/86400) + 25569 + (-6/24)</f>
        <v>40966.831875000003</v>
      </c>
      <c r="T278" s="10">
        <f>(Kickstarter[[#This Row],[deadline]]/86400) + 25569 + (-6/24)</f>
        <v>41026.790208333332</v>
      </c>
      <c r="U278" s="6">
        <f>YEAR(Kickstarter[[#This Row],[Date Created Conversion]])</f>
        <v>2012</v>
      </c>
      <c r="V278" s="6" t="str">
        <f>TEXT(Kickstarter[[#This Row],[Date Created Conversion]], "mmm")</f>
        <v>Feb</v>
      </c>
      <c r="W278" s="6">
        <f>DATEDIF(Kickstarter[[#This Row],[Date Created Conversion]],Kickstarter[[#This Row],[Date Ended Conversion]],"m")</f>
        <v>2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Kickstarter[[#This Row],[pledged]]/Kickstarter[[#This Row],[goal]]</f>
        <v>1.1038153846153846</v>
      </c>
      <c r="P279" s="13">
        <f>IF(Kickstarter[[#This Row],[backers_count]], Kickstarter[[#This Row],[pledged]]/Kickstarter[[#This Row],[backers_count]], 0)</f>
        <v>75.444794952681391</v>
      </c>
      <c r="Q279" t="str">
        <f>LEFT(Kickstarter[[#This Row],[Category and Sub-Category]], SEARCH("/", Kickstarter[[#This Row],[Category and Sub-Category]])-1)</f>
        <v>film &amp; video</v>
      </c>
      <c r="R279" t="str">
        <f>RIGHT(Kickstarter[[#This Row],[Category and Sub-Category]], LEN(Kickstarter[[#This Row],[Category and Sub-Category]])-SEARCH("/",Kickstarter[[#This Row],[Category and Sub-Category]]))</f>
        <v>documentary</v>
      </c>
      <c r="S279" s="10">
        <f>(Kickstarter[[#This Row],[launched_at]]/86400) + 25569 + (-6/24)</f>
        <v>42117.641423611116</v>
      </c>
      <c r="T279" s="10">
        <f>(Kickstarter[[#This Row],[deadline]]/86400) + 25569 + (-6/24)</f>
        <v>42147.641423611116</v>
      </c>
      <c r="U279" s="6">
        <f>YEAR(Kickstarter[[#This Row],[Date Created Conversion]])</f>
        <v>2015</v>
      </c>
      <c r="V279" s="6" t="str">
        <f>TEXT(Kickstarter[[#This Row],[Date Created Conversion]], "mmm")</f>
        <v>Apr</v>
      </c>
      <c r="W279" s="6">
        <f>DATEDIF(Kickstarter[[#This Row],[Date Created Conversion]],Kickstarter[[#This Row],[Date Ended Conversion]],"m")</f>
        <v>1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Kickstarter[[#This Row],[pledged]]/Kickstarter[[#This Row],[goal]]</f>
        <v>1.5034814814814814</v>
      </c>
      <c r="P280" s="13">
        <f>IF(Kickstarter[[#This Row],[backers_count]], Kickstarter[[#This Row],[pledged]]/Kickstarter[[#This Row],[backers_count]], 0)</f>
        <v>97.816867469879512</v>
      </c>
      <c r="Q280" t="str">
        <f>LEFT(Kickstarter[[#This Row],[Category and Sub-Category]], SEARCH("/", Kickstarter[[#This Row],[Category and Sub-Category]])-1)</f>
        <v>film &amp; video</v>
      </c>
      <c r="R280" t="str">
        <f>RIGHT(Kickstarter[[#This Row],[Category and Sub-Category]], LEN(Kickstarter[[#This Row],[Category and Sub-Category]])-SEARCH("/",Kickstarter[[#This Row],[Category and Sub-Category]]))</f>
        <v>documentary</v>
      </c>
      <c r="S280" s="10">
        <f>(Kickstarter[[#This Row],[launched_at]]/86400) + 25569 + (-6/24)</f>
        <v>41163.790960648148</v>
      </c>
      <c r="T280" s="10">
        <f>(Kickstarter[[#This Row],[deadline]]/86400) + 25569 + (-6/24)</f>
        <v>41193.790960648148</v>
      </c>
      <c r="U280" s="6">
        <f>YEAR(Kickstarter[[#This Row],[Date Created Conversion]])</f>
        <v>2012</v>
      </c>
      <c r="V280" s="6" t="str">
        <f>TEXT(Kickstarter[[#This Row],[Date Created Conversion]], "mmm")</f>
        <v>Sep</v>
      </c>
      <c r="W280" s="6">
        <f>DATEDIF(Kickstarter[[#This Row],[Date Created Conversion]],Kickstarter[[#This Row],[Date Ended Conversion]],"m")</f>
        <v>1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Kickstarter[[#This Row],[pledged]]/Kickstarter[[#This Row],[goal]]</f>
        <v>1.5731829411764706</v>
      </c>
      <c r="P281" s="13">
        <f>IF(Kickstarter[[#This Row],[backers_count]], Kickstarter[[#This Row],[pledged]]/Kickstarter[[#This Row],[backers_count]], 0)</f>
        <v>87.685606557377056</v>
      </c>
      <c r="Q281" t="str">
        <f>LEFT(Kickstarter[[#This Row],[Category and Sub-Category]], SEARCH("/", Kickstarter[[#This Row],[Category and Sub-Category]])-1)</f>
        <v>film &amp; video</v>
      </c>
      <c r="R281" t="str">
        <f>RIGHT(Kickstarter[[#This Row],[Category and Sub-Category]], LEN(Kickstarter[[#This Row],[Category and Sub-Category]])-SEARCH("/",Kickstarter[[#This Row],[Category and Sub-Category]]))</f>
        <v>documentary</v>
      </c>
      <c r="S281" s="10">
        <f>(Kickstarter[[#This Row],[launched_at]]/86400) + 25569 + (-6/24)</f>
        <v>42758.994166666671</v>
      </c>
      <c r="T281" s="10">
        <f>(Kickstarter[[#This Row],[deadline]]/86400) + 25569 + (-6/24)</f>
        <v>42792.834027777775</v>
      </c>
      <c r="U281" s="6">
        <f>YEAR(Kickstarter[[#This Row],[Date Created Conversion]])</f>
        <v>2017</v>
      </c>
      <c r="V281" s="6" t="str">
        <f>TEXT(Kickstarter[[#This Row],[Date Created Conversion]], "mmm")</f>
        <v>Jan</v>
      </c>
      <c r="W281" s="6">
        <f>DATEDIF(Kickstarter[[#This Row],[Date Created Conversion]],Kickstarter[[#This Row],[Date Ended Conversion]],"m")</f>
        <v>1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Kickstarter[[#This Row],[pledged]]/Kickstarter[[#This Row],[goal]]</f>
        <v>1.5614399999999999</v>
      </c>
      <c r="P282" s="13">
        <f>IF(Kickstarter[[#This Row],[backers_count]], Kickstarter[[#This Row],[pledged]]/Kickstarter[[#This Row],[backers_count]], 0)</f>
        <v>54.748948106591868</v>
      </c>
      <c r="Q282" t="str">
        <f>LEFT(Kickstarter[[#This Row],[Category and Sub-Category]], SEARCH("/", Kickstarter[[#This Row],[Category and Sub-Category]])-1)</f>
        <v>film &amp; video</v>
      </c>
      <c r="R282" t="str">
        <f>RIGHT(Kickstarter[[#This Row],[Category and Sub-Category]], LEN(Kickstarter[[#This Row],[Category and Sub-Category]])-SEARCH("/",Kickstarter[[#This Row],[Category and Sub-Category]]))</f>
        <v>documentary</v>
      </c>
      <c r="S282" s="10">
        <f>(Kickstarter[[#This Row],[launched_at]]/86400) + 25569 + (-6/24)</f>
        <v>41744.340682870374</v>
      </c>
      <c r="T282" s="10">
        <f>(Kickstarter[[#This Row],[deadline]]/86400) + 25569 + (-6/24)</f>
        <v>41789.340682870374</v>
      </c>
      <c r="U282" s="6">
        <f>YEAR(Kickstarter[[#This Row],[Date Created Conversion]])</f>
        <v>2014</v>
      </c>
      <c r="V282" s="6" t="str">
        <f>TEXT(Kickstarter[[#This Row],[Date Created Conversion]], "mmm")</f>
        <v>Apr</v>
      </c>
      <c r="W282" s="6">
        <f>DATEDIF(Kickstarter[[#This Row],[Date Created Conversion]],Kickstarter[[#This Row],[Date Ended Conversion]],"m")</f>
        <v>1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Kickstarter[[#This Row],[pledged]]/Kickstarter[[#This Row],[goal]]</f>
        <v>1.2058763636363636</v>
      </c>
      <c r="P283" s="13">
        <f>IF(Kickstarter[[#This Row],[backers_count]], Kickstarter[[#This Row],[pledged]]/Kickstarter[[#This Row],[backers_count]], 0)</f>
        <v>83.953417721518989</v>
      </c>
      <c r="Q283" t="str">
        <f>LEFT(Kickstarter[[#This Row],[Category and Sub-Category]], SEARCH("/", Kickstarter[[#This Row],[Category and Sub-Category]])-1)</f>
        <v>film &amp; video</v>
      </c>
      <c r="R283" t="str">
        <f>RIGHT(Kickstarter[[#This Row],[Category and Sub-Category]], LEN(Kickstarter[[#This Row],[Category and Sub-Category]])-SEARCH("/",Kickstarter[[#This Row],[Category and Sub-Category]]))</f>
        <v>documentary</v>
      </c>
      <c r="S283" s="10">
        <f>(Kickstarter[[#This Row],[launched_at]]/86400) + 25569 + (-6/24)</f>
        <v>39949.913344907407</v>
      </c>
      <c r="T283" s="10">
        <f>(Kickstarter[[#This Row],[deadline]]/86400) + 25569 + (-6/24)</f>
        <v>40035.55972222222</v>
      </c>
      <c r="U283" s="6">
        <f>YEAR(Kickstarter[[#This Row],[Date Created Conversion]])</f>
        <v>2009</v>
      </c>
      <c r="V283" s="6" t="str">
        <f>TEXT(Kickstarter[[#This Row],[Date Created Conversion]], "mmm")</f>
        <v>May</v>
      </c>
      <c r="W283" s="6">
        <f>DATEDIF(Kickstarter[[#This Row],[Date Created Conversion]],Kickstarter[[#This Row],[Date Ended Conversion]],"m")</f>
        <v>2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Kickstarter[[#This Row],[pledged]]/Kickstarter[[#This Row],[goal]]</f>
        <v>1.0118888888888888</v>
      </c>
      <c r="P284" s="13">
        <f>IF(Kickstarter[[#This Row],[backers_count]], Kickstarter[[#This Row],[pledged]]/Kickstarter[[#This Row],[backers_count]], 0)</f>
        <v>254.38547486033519</v>
      </c>
      <c r="Q284" t="str">
        <f>LEFT(Kickstarter[[#This Row],[Category and Sub-Category]], SEARCH("/", Kickstarter[[#This Row],[Category and Sub-Category]])-1)</f>
        <v>film &amp; video</v>
      </c>
      <c r="R284" t="str">
        <f>RIGHT(Kickstarter[[#This Row],[Category and Sub-Category]], LEN(Kickstarter[[#This Row],[Category and Sub-Category]])-SEARCH("/",Kickstarter[[#This Row],[Category and Sub-Category]]))</f>
        <v>documentary</v>
      </c>
      <c r="S284" s="10">
        <f>(Kickstarter[[#This Row],[launched_at]]/86400) + 25569 + (-6/24)</f>
        <v>40194.670046296298</v>
      </c>
      <c r="T284" s="10">
        <f>(Kickstarter[[#This Row],[deadline]]/86400) + 25569 + (-6/24)</f>
        <v>40231.666666666664</v>
      </c>
      <c r="U284" s="6">
        <f>YEAR(Kickstarter[[#This Row],[Date Created Conversion]])</f>
        <v>2010</v>
      </c>
      <c r="V284" s="6" t="str">
        <f>TEXT(Kickstarter[[#This Row],[Date Created Conversion]], "mmm")</f>
        <v>Jan</v>
      </c>
      <c r="W284" s="6">
        <f>DATEDIF(Kickstarter[[#This Row],[Date Created Conversion]],Kickstarter[[#This Row],[Date Ended Conversion]],"m")</f>
        <v>1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Kickstarter[[#This Row],[pledged]]/Kickstarter[[#This Row],[goal]]</f>
        <v>1.142725</v>
      </c>
      <c r="P285" s="13">
        <f>IF(Kickstarter[[#This Row],[backers_count]], Kickstarter[[#This Row],[pledged]]/Kickstarter[[#This Row],[backers_count]], 0)</f>
        <v>101.8269801980198</v>
      </c>
      <c r="Q285" t="str">
        <f>LEFT(Kickstarter[[#This Row],[Category and Sub-Category]], SEARCH("/", Kickstarter[[#This Row],[Category and Sub-Category]])-1)</f>
        <v>film &amp; video</v>
      </c>
      <c r="R285" t="str">
        <f>RIGHT(Kickstarter[[#This Row],[Category and Sub-Category]], LEN(Kickstarter[[#This Row],[Category and Sub-Category]])-SEARCH("/",Kickstarter[[#This Row],[Category and Sub-Category]]))</f>
        <v>documentary</v>
      </c>
      <c r="S285" s="10">
        <f>(Kickstarter[[#This Row],[launched_at]]/86400) + 25569 + (-6/24)</f>
        <v>40675.46</v>
      </c>
      <c r="T285" s="10">
        <f>(Kickstarter[[#This Row],[deadline]]/86400) + 25569 + (-6/24)</f>
        <v>40694.957638888889</v>
      </c>
      <c r="U285" s="6">
        <f>YEAR(Kickstarter[[#This Row],[Date Created Conversion]])</f>
        <v>2011</v>
      </c>
      <c r="V285" s="6" t="str">
        <f>TEXT(Kickstarter[[#This Row],[Date Created Conversion]], "mmm")</f>
        <v>May</v>
      </c>
      <c r="W285" s="6">
        <f>DATEDIF(Kickstarter[[#This Row],[Date Created Conversion]],Kickstarter[[#This Row],[Date Ended Conversion]],"m")</f>
        <v>0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Kickstarter[[#This Row],[pledged]]/Kickstarter[[#This Row],[goal]]</f>
        <v>1.0462615</v>
      </c>
      <c r="P286" s="13">
        <f>IF(Kickstarter[[#This Row],[backers_count]], Kickstarter[[#This Row],[pledged]]/Kickstarter[[#This Row],[backers_count]], 0)</f>
        <v>55.066394736842106</v>
      </c>
      <c r="Q286" t="str">
        <f>LEFT(Kickstarter[[#This Row],[Category and Sub-Category]], SEARCH("/", Kickstarter[[#This Row],[Category and Sub-Category]])-1)</f>
        <v>film &amp; video</v>
      </c>
      <c r="R286" t="str">
        <f>RIGHT(Kickstarter[[#This Row],[Category and Sub-Category]], LEN(Kickstarter[[#This Row],[Category and Sub-Category]])-SEARCH("/",Kickstarter[[#This Row],[Category and Sub-Category]]))</f>
        <v>documentary</v>
      </c>
      <c r="S286" s="10">
        <f>(Kickstarter[[#This Row],[launched_at]]/86400) + 25569 + (-6/24)</f>
        <v>40904.488194444442</v>
      </c>
      <c r="T286" s="10">
        <f>(Kickstarter[[#This Row],[deadline]]/86400) + 25569 + (-6/24)</f>
        <v>40929.488194444442</v>
      </c>
      <c r="U286" s="6">
        <f>YEAR(Kickstarter[[#This Row],[Date Created Conversion]])</f>
        <v>2011</v>
      </c>
      <c r="V286" s="6" t="str">
        <f>TEXT(Kickstarter[[#This Row],[Date Created Conversion]], "mmm")</f>
        <v>Dec</v>
      </c>
      <c r="W286" s="6">
        <f>DATEDIF(Kickstarter[[#This Row],[Date Created Conversion]],Kickstarter[[#This Row],[Date Ended Conversion]],"m")</f>
        <v>0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Kickstarter[[#This Row],[pledged]]/Kickstarter[[#This Row],[goal]]</f>
        <v>2.2882507142857142</v>
      </c>
      <c r="P287" s="13">
        <f>IF(Kickstarter[[#This Row],[backers_count]], Kickstarter[[#This Row],[pledged]]/Kickstarter[[#This Row],[backers_count]], 0)</f>
        <v>56.901438721136763</v>
      </c>
      <c r="Q287" t="str">
        <f>LEFT(Kickstarter[[#This Row],[Category and Sub-Category]], SEARCH("/", Kickstarter[[#This Row],[Category and Sub-Category]])-1)</f>
        <v>film &amp; video</v>
      </c>
      <c r="R287" t="str">
        <f>RIGHT(Kickstarter[[#This Row],[Category and Sub-Category]], LEN(Kickstarter[[#This Row],[Category and Sub-Category]])-SEARCH("/",Kickstarter[[#This Row],[Category and Sub-Category]]))</f>
        <v>documentary</v>
      </c>
      <c r="S287" s="10">
        <f>(Kickstarter[[#This Row],[launched_at]]/86400) + 25569 + (-6/24)</f>
        <v>41506.506111111114</v>
      </c>
      <c r="T287" s="10">
        <f>(Kickstarter[[#This Row],[deadline]]/86400) + 25569 + (-6/24)</f>
        <v>41536.506111111114</v>
      </c>
      <c r="U287" s="6">
        <f>YEAR(Kickstarter[[#This Row],[Date Created Conversion]])</f>
        <v>2013</v>
      </c>
      <c r="V287" s="6" t="str">
        <f>TEXT(Kickstarter[[#This Row],[Date Created Conversion]], "mmm")</f>
        <v>Aug</v>
      </c>
      <c r="W287" s="6">
        <f>DATEDIF(Kickstarter[[#This Row],[Date Created Conversion]],Kickstarter[[#This Row],[Date Ended Conversion]],"m")</f>
        <v>0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Kickstarter[[#This Row],[pledged]]/Kickstarter[[#This Row],[goal]]</f>
        <v>1.0915333333333332</v>
      </c>
      <c r="P288" s="13">
        <f>IF(Kickstarter[[#This Row],[backers_count]], Kickstarter[[#This Row],[pledged]]/Kickstarter[[#This Row],[backers_count]], 0)</f>
        <v>121.28148148148148</v>
      </c>
      <c r="Q288" t="str">
        <f>LEFT(Kickstarter[[#This Row],[Category and Sub-Category]], SEARCH("/", Kickstarter[[#This Row],[Category and Sub-Category]])-1)</f>
        <v>film &amp; video</v>
      </c>
      <c r="R288" t="str">
        <f>RIGHT(Kickstarter[[#This Row],[Category and Sub-Category]], LEN(Kickstarter[[#This Row],[Category and Sub-Category]])-SEARCH("/",Kickstarter[[#This Row],[Category and Sub-Category]]))</f>
        <v>documentary</v>
      </c>
      <c r="S288" s="10">
        <f>(Kickstarter[[#This Row],[launched_at]]/86400) + 25569 + (-6/24)</f>
        <v>41313.566250000003</v>
      </c>
      <c r="T288" s="10">
        <f>(Kickstarter[[#This Row],[deadline]]/86400) + 25569 + (-6/24)</f>
        <v>41358.524583333332</v>
      </c>
      <c r="U288" s="6">
        <f>YEAR(Kickstarter[[#This Row],[Date Created Conversion]])</f>
        <v>2013</v>
      </c>
      <c r="V288" s="6" t="str">
        <f>TEXT(Kickstarter[[#This Row],[Date Created Conversion]], "mmm")</f>
        <v>Feb</v>
      </c>
      <c r="W288" s="6">
        <f>DATEDIF(Kickstarter[[#This Row],[Date Created Conversion]],Kickstarter[[#This Row],[Date Ended Conversion]],"m")</f>
        <v>1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Kickstarter[[#This Row],[pledged]]/Kickstarter[[#This Row],[goal]]</f>
        <v>1.7629999999999999</v>
      </c>
      <c r="P289" s="13">
        <f>IF(Kickstarter[[#This Row],[backers_count]], Kickstarter[[#This Row],[pledged]]/Kickstarter[[#This Row],[backers_count]], 0)</f>
        <v>91.189655172413794</v>
      </c>
      <c r="Q289" t="str">
        <f>LEFT(Kickstarter[[#This Row],[Category and Sub-Category]], SEARCH("/", Kickstarter[[#This Row],[Category and Sub-Category]])-1)</f>
        <v>film &amp; video</v>
      </c>
      <c r="R289" t="str">
        <f>RIGHT(Kickstarter[[#This Row],[Category and Sub-Category]], LEN(Kickstarter[[#This Row],[Category and Sub-Category]])-SEARCH("/",Kickstarter[[#This Row],[Category and Sub-Category]]))</f>
        <v>documentary</v>
      </c>
      <c r="S289" s="10">
        <f>(Kickstarter[[#This Row],[launched_at]]/86400) + 25569 + (-6/24)</f>
        <v>41184.027986111112</v>
      </c>
      <c r="T289" s="10">
        <f>(Kickstarter[[#This Row],[deadline]]/86400) + 25569 + (-6/24)</f>
        <v>41214.916666666664</v>
      </c>
      <c r="U289" s="6">
        <f>YEAR(Kickstarter[[#This Row],[Date Created Conversion]])</f>
        <v>2012</v>
      </c>
      <c r="V289" s="6" t="str">
        <f>TEXT(Kickstarter[[#This Row],[Date Created Conversion]], "mmm")</f>
        <v>Oct</v>
      </c>
      <c r="W289" s="6">
        <f>DATEDIF(Kickstarter[[#This Row],[Date Created Conversion]],Kickstarter[[#This Row],[Date Ended Conversion]],"m")</f>
        <v>0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Kickstarter[[#This Row],[pledged]]/Kickstarter[[#This Row],[goal]]</f>
        <v>1.0321061999999999</v>
      </c>
      <c r="P290" s="13">
        <f>IF(Kickstarter[[#This Row],[backers_count]], Kickstarter[[#This Row],[pledged]]/Kickstarter[[#This Row],[backers_count]], 0)</f>
        <v>115.44812080536913</v>
      </c>
      <c r="Q290" t="str">
        <f>LEFT(Kickstarter[[#This Row],[Category and Sub-Category]], SEARCH("/", Kickstarter[[#This Row],[Category and Sub-Category]])-1)</f>
        <v>film &amp; video</v>
      </c>
      <c r="R290" t="str">
        <f>RIGHT(Kickstarter[[#This Row],[Category and Sub-Category]], LEN(Kickstarter[[#This Row],[Category and Sub-Category]])-SEARCH("/",Kickstarter[[#This Row],[Category and Sub-Category]]))</f>
        <v>documentary</v>
      </c>
      <c r="S290" s="10">
        <f>(Kickstarter[[#This Row],[launched_at]]/86400) + 25569 + (-6/24)</f>
        <v>41050.918900462959</v>
      </c>
      <c r="T290" s="10">
        <f>(Kickstarter[[#This Row],[deadline]]/86400) + 25569 + (-6/24)</f>
        <v>41085.918900462959</v>
      </c>
      <c r="U290" s="6">
        <f>YEAR(Kickstarter[[#This Row],[Date Created Conversion]])</f>
        <v>2012</v>
      </c>
      <c r="V290" s="6" t="str">
        <f>TEXT(Kickstarter[[#This Row],[Date Created Conversion]], "mmm")</f>
        <v>May</v>
      </c>
      <c r="W290" s="6">
        <f>DATEDIF(Kickstarter[[#This Row],[Date Created Conversion]],Kickstarter[[#This Row],[Date Ended Conversion]],"m")</f>
        <v>1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Kickstarter[[#This Row],[pledged]]/Kickstarter[[#This Row],[goal]]</f>
        <v>1.0482</v>
      </c>
      <c r="P291" s="13">
        <f>IF(Kickstarter[[#This Row],[backers_count]], Kickstarter[[#This Row],[pledged]]/Kickstarter[[#This Row],[backers_count]], 0)</f>
        <v>67.771551724137936</v>
      </c>
      <c r="Q291" t="str">
        <f>LEFT(Kickstarter[[#This Row],[Category and Sub-Category]], SEARCH("/", Kickstarter[[#This Row],[Category and Sub-Category]])-1)</f>
        <v>film &amp; video</v>
      </c>
      <c r="R291" t="str">
        <f>RIGHT(Kickstarter[[#This Row],[Category and Sub-Category]], LEN(Kickstarter[[#This Row],[Category and Sub-Category]])-SEARCH("/",Kickstarter[[#This Row],[Category and Sub-Category]]))</f>
        <v>documentary</v>
      </c>
      <c r="S291" s="10">
        <f>(Kickstarter[[#This Row],[launched_at]]/86400) + 25569 + (-6/24)</f>
        <v>41550.206412037034</v>
      </c>
      <c r="T291" s="10">
        <f>(Kickstarter[[#This Row],[deadline]]/86400) + 25569 + (-6/24)</f>
        <v>41580.206412037034</v>
      </c>
      <c r="U291" s="6">
        <f>YEAR(Kickstarter[[#This Row],[Date Created Conversion]])</f>
        <v>2013</v>
      </c>
      <c r="V291" s="6" t="str">
        <f>TEXT(Kickstarter[[#This Row],[Date Created Conversion]], "mmm")</f>
        <v>Oct</v>
      </c>
      <c r="W291" s="6">
        <f>DATEDIF(Kickstarter[[#This Row],[Date Created Conversion]],Kickstarter[[#This Row],[Date Ended Conversion]],"m")</f>
        <v>0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Kickstarter[[#This Row],[pledged]]/Kickstarter[[#This Row],[goal]]</f>
        <v>1.0668444444444445</v>
      </c>
      <c r="P292" s="13">
        <f>IF(Kickstarter[[#This Row],[backers_count]], Kickstarter[[#This Row],[pledged]]/Kickstarter[[#This Row],[backers_count]], 0)</f>
        <v>28.576190476190476</v>
      </c>
      <c r="Q292" t="str">
        <f>LEFT(Kickstarter[[#This Row],[Category and Sub-Category]], SEARCH("/", Kickstarter[[#This Row],[Category and Sub-Category]])-1)</f>
        <v>film &amp; video</v>
      </c>
      <c r="R292" t="str">
        <f>RIGHT(Kickstarter[[#This Row],[Category and Sub-Category]], LEN(Kickstarter[[#This Row],[Category and Sub-Category]])-SEARCH("/",Kickstarter[[#This Row],[Category and Sub-Category]]))</f>
        <v>documentary</v>
      </c>
      <c r="S292" s="10">
        <f>(Kickstarter[[#This Row],[launched_at]]/86400) + 25569 + (-6/24)</f>
        <v>40526.11917824074</v>
      </c>
      <c r="T292" s="10">
        <f>(Kickstarter[[#This Row],[deadline]]/86400) + 25569 + (-6/24)</f>
        <v>40576.082638888889</v>
      </c>
      <c r="U292" s="6">
        <f>YEAR(Kickstarter[[#This Row],[Date Created Conversion]])</f>
        <v>2010</v>
      </c>
      <c r="V292" s="6" t="str">
        <f>TEXT(Kickstarter[[#This Row],[Date Created Conversion]], "mmm")</f>
        <v>Dec</v>
      </c>
      <c r="W292" s="6">
        <f>DATEDIF(Kickstarter[[#This Row],[Date Created Conversion]],Kickstarter[[#This Row],[Date Ended Conversion]],"m")</f>
        <v>1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Kickstarter[[#This Row],[pledged]]/Kickstarter[[#This Row],[goal]]</f>
        <v>1.2001999999999999</v>
      </c>
      <c r="P293" s="13">
        <f>IF(Kickstarter[[#This Row],[backers_count]], Kickstarter[[#This Row],[pledged]]/Kickstarter[[#This Row],[backers_count]], 0)</f>
        <v>46.8828125</v>
      </c>
      <c r="Q293" t="str">
        <f>LEFT(Kickstarter[[#This Row],[Category and Sub-Category]], SEARCH("/", Kickstarter[[#This Row],[Category and Sub-Category]])-1)</f>
        <v>film &amp; video</v>
      </c>
      <c r="R293" t="str">
        <f>RIGHT(Kickstarter[[#This Row],[Category and Sub-Category]], LEN(Kickstarter[[#This Row],[Category and Sub-Category]])-SEARCH("/",Kickstarter[[#This Row],[Category and Sub-Category]]))</f>
        <v>documentary</v>
      </c>
      <c r="S293" s="10">
        <f>(Kickstarter[[#This Row],[launched_at]]/86400) + 25569 + (-6/24)</f>
        <v>41376.519050925926</v>
      </c>
      <c r="T293" s="10">
        <f>(Kickstarter[[#This Row],[deadline]]/86400) + 25569 + (-6/24)</f>
        <v>41394.750694444447</v>
      </c>
      <c r="U293" s="6">
        <f>YEAR(Kickstarter[[#This Row],[Date Created Conversion]])</f>
        <v>2013</v>
      </c>
      <c r="V293" s="6" t="str">
        <f>TEXT(Kickstarter[[#This Row],[Date Created Conversion]], "mmm")</f>
        <v>Apr</v>
      </c>
      <c r="W293" s="6">
        <f>DATEDIF(Kickstarter[[#This Row],[Date Created Conversion]],Kickstarter[[#This Row],[Date Ended Conversion]],"m")</f>
        <v>0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Kickstarter[[#This Row],[pledged]]/Kickstarter[[#This Row],[goal]]</f>
        <v>1.0150693333333334</v>
      </c>
      <c r="P294" s="13">
        <f>IF(Kickstarter[[#This Row],[backers_count]], Kickstarter[[#This Row],[pledged]]/Kickstarter[[#This Row],[backers_count]], 0)</f>
        <v>154.42231237322514</v>
      </c>
      <c r="Q294" t="str">
        <f>LEFT(Kickstarter[[#This Row],[Category and Sub-Category]], SEARCH("/", Kickstarter[[#This Row],[Category and Sub-Category]])-1)</f>
        <v>film &amp; video</v>
      </c>
      <c r="R294" t="str">
        <f>RIGHT(Kickstarter[[#This Row],[Category and Sub-Category]], LEN(Kickstarter[[#This Row],[Category and Sub-Category]])-SEARCH("/",Kickstarter[[#This Row],[Category and Sub-Category]]))</f>
        <v>documentary</v>
      </c>
      <c r="S294" s="10">
        <f>(Kickstarter[[#This Row],[launched_at]]/86400) + 25569 + (-6/24)</f>
        <v>40812.553229166668</v>
      </c>
      <c r="T294" s="10">
        <f>(Kickstarter[[#This Row],[deadline]]/86400) + 25569 + (-6/24)</f>
        <v>40844.915972222225</v>
      </c>
      <c r="U294" s="6">
        <f>YEAR(Kickstarter[[#This Row],[Date Created Conversion]])</f>
        <v>2011</v>
      </c>
      <c r="V294" s="6" t="str">
        <f>TEXT(Kickstarter[[#This Row],[Date Created Conversion]], "mmm")</f>
        <v>Sep</v>
      </c>
      <c r="W294" s="6">
        <f>DATEDIF(Kickstarter[[#This Row],[Date Created Conversion]],Kickstarter[[#This Row],[Date Ended Conversion]],"m")</f>
        <v>1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Kickstarter[[#This Row],[pledged]]/Kickstarter[[#This Row],[goal]]</f>
        <v>1.0138461538461538</v>
      </c>
      <c r="P295" s="13">
        <f>IF(Kickstarter[[#This Row],[backers_count]], Kickstarter[[#This Row],[pledged]]/Kickstarter[[#This Row],[backers_count]], 0)</f>
        <v>201.22137404580153</v>
      </c>
      <c r="Q295" t="str">
        <f>LEFT(Kickstarter[[#This Row],[Category and Sub-Category]], SEARCH("/", Kickstarter[[#This Row],[Category and Sub-Category]])-1)</f>
        <v>film &amp; video</v>
      </c>
      <c r="R295" t="str">
        <f>RIGHT(Kickstarter[[#This Row],[Category and Sub-Category]], LEN(Kickstarter[[#This Row],[Category and Sub-Category]])-SEARCH("/",Kickstarter[[#This Row],[Category and Sub-Category]]))</f>
        <v>documentary</v>
      </c>
      <c r="S295" s="10">
        <f>(Kickstarter[[#This Row],[launched_at]]/86400) + 25569 + (-6/24)</f>
        <v>41719.417986111112</v>
      </c>
      <c r="T295" s="10">
        <f>(Kickstarter[[#This Row],[deadline]]/86400) + 25569 + (-6/24)</f>
        <v>41749.417986111112</v>
      </c>
      <c r="U295" s="6">
        <f>YEAR(Kickstarter[[#This Row],[Date Created Conversion]])</f>
        <v>2014</v>
      </c>
      <c r="V295" s="6" t="str">
        <f>TEXT(Kickstarter[[#This Row],[Date Created Conversion]], "mmm")</f>
        <v>Mar</v>
      </c>
      <c r="W295" s="6">
        <f>DATEDIF(Kickstarter[[#This Row],[Date Created Conversion]],Kickstarter[[#This Row],[Date Ended Conversion]],"m")</f>
        <v>0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Kickstarter[[#This Row],[pledged]]/Kickstarter[[#This Row],[goal]]</f>
        <v>1</v>
      </c>
      <c r="P296" s="13">
        <f>IF(Kickstarter[[#This Row],[backers_count]], Kickstarter[[#This Row],[pledged]]/Kickstarter[[#This Row],[backers_count]], 0)</f>
        <v>100</v>
      </c>
      <c r="Q296" t="str">
        <f>LEFT(Kickstarter[[#This Row],[Category and Sub-Category]], SEARCH("/", Kickstarter[[#This Row],[Category and Sub-Category]])-1)</f>
        <v>film &amp; video</v>
      </c>
      <c r="R296" t="str">
        <f>RIGHT(Kickstarter[[#This Row],[Category and Sub-Category]], LEN(Kickstarter[[#This Row],[Category and Sub-Category]])-SEARCH("/",Kickstarter[[#This Row],[Category and Sub-Category]]))</f>
        <v>documentary</v>
      </c>
      <c r="S296" s="10">
        <f>(Kickstarter[[#This Row],[launched_at]]/86400) + 25569 + (-6/24)</f>
        <v>40342.834421296298</v>
      </c>
      <c r="T296" s="10">
        <f>(Kickstarter[[#This Row],[deadline]]/86400) + 25569 + (-6/24)</f>
        <v>40378.416666666664</v>
      </c>
      <c r="U296" s="6">
        <f>YEAR(Kickstarter[[#This Row],[Date Created Conversion]])</f>
        <v>2010</v>
      </c>
      <c r="V296" s="6" t="str">
        <f>TEXT(Kickstarter[[#This Row],[Date Created Conversion]], "mmm")</f>
        <v>Jun</v>
      </c>
      <c r="W296" s="6">
        <f>DATEDIF(Kickstarter[[#This Row],[Date Created Conversion]],Kickstarter[[#This Row],[Date Ended Conversion]],"m")</f>
        <v>1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Kickstarter[[#This Row],[pledged]]/Kickstarter[[#This Row],[goal]]</f>
        <v>1.3310911999999999</v>
      </c>
      <c r="P297" s="13">
        <f>IF(Kickstarter[[#This Row],[backers_count]], Kickstarter[[#This Row],[pledged]]/Kickstarter[[#This Row],[backers_count]], 0)</f>
        <v>100.08204511278196</v>
      </c>
      <c r="Q297" t="str">
        <f>LEFT(Kickstarter[[#This Row],[Category and Sub-Category]], SEARCH("/", Kickstarter[[#This Row],[Category and Sub-Category]])-1)</f>
        <v>film &amp; video</v>
      </c>
      <c r="R297" t="str">
        <f>RIGHT(Kickstarter[[#This Row],[Category and Sub-Category]], LEN(Kickstarter[[#This Row],[Category and Sub-Category]])-SEARCH("/",Kickstarter[[#This Row],[Category and Sub-Category]]))</f>
        <v>documentary</v>
      </c>
      <c r="S297" s="10">
        <f>(Kickstarter[[#This Row],[launched_at]]/86400) + 25569 + (-6/24)</f>
        <v>41518.754733796297</v>
      </c>
      <c r="T297" s="10">
        <f>(Kickstarter[[#This Row],[deadline]]/86400) + 25569 + (-6/24)</f>
        <v>41578.75</v>
      </c>
      <c r="U297" s="6">
        <f>YEAR(Kickstarter[[#This Row],[Date Created Conversion]])</f>
        <v>2013</v>
      </c>
      <c r="V297" s="6" t="str">
        <f>TEXT(Kickstarter[[#This Row],[Date Created Conversion]], "mmm")</f>
        <v>Sep</v>
      </c>
      <c r="W297" s="6">
        <f>DATEDIF(Kickstarter[[#This Row],[Date Created Conversion]],Kickstarter[[#This Row],[Date Ended Conversion]],"m")</f>
        <v>1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Kickstarter[[#This Row],[pledged]]/Kickstarter[[#This Row],[goal]]</f>
        <v>1.187262</v>
      </c>
      <c r="P298" s="13">
        <f>IF(Kickstarter[[#This Row],[backers_count]], Kickstarter[[#This Row],[pledged]]/Kickstarter[[#This Row],[backers_count]], 0)</f>
        <v>230.08953488372092</v>
      </c>
      <c r="Q298" t="str">
        <f>LEFT(Kickstarter[[#This Row],[Category and Sub-Category]], SEARCH("/", Kickstarter[[#This Row],[Category and Sub-Category]])-1)</f>
        <v>film &amp; video</v>
      </c>
      <c r="R298" t="str">
        <f>RIGHT(Kickstarter[[#This Row],[Category and Sub-Category]], LEN(Kickstarter[[#This Row],[Category and Sub-Category]])-SEARCH("/",Kickstarter[[#This Row],[Category and Sub-Category]]))</f>
        <v>documentary</v>
      </c>
      <c r="S298" s="10">
        <f>(Kickstarter[[#This Row],[launched_at]]/86400) + 25569 + (-6/24)</f>
        <v>41134.225497685184</v>
      </c>
      <c r="T298" s="10">
        <f>(Kickstarter[[#This Row],[deadline]]/86400) + 25569 + (-6/24)</f>
        <v>41159.225497685184</v>
      </c>
      <c r="U298" s="6">
        <f>YEAR(Kickstarter[[#This Row],[Date Created Conversion]])</f>
        <v>2012</v>
      </c>
      <c r="V298" s="6" t="str">
        <f>TEXT(Kickstarter[[#This Row],[Date Created Conversion]], "mmm")</f>
        <v>Aug</v>
      </c>
      <c r="W298" s="6">
        <f>DATEDIF(Kickstarter[[#This Row],[Date Created Conversion]],Kickstarter[[#This Row],[Date Ended Conversion]],"m")</f>
        <v>0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Kickstarter[[#This Row],[pledged]]/Kickstarter[[#This Row],[goal]]</f>
        <v>1.0064</v>
      </c>
      <c r="P299" s="13">
        <f>IF(Kickstarter[[#This Row],[backers_count]], Kickstarter[[#This Row],[pledged]]/Kickstarter[[#This Row],[backers_count]], 0)</f>
        <v>141.74647887323943</v>
      </c>
      <c r="Q299" t="str">
        <f>LEFT(Kickstarter[[#This Row],[Category and Sub-Category]], SEARCH("/", Kickstarter[[#This Row],[Category and Sub-Category]])-1)</f>
        <v>film &amp; video</v>
      </c>
      <c r="R299" t="str">
        <f>RIGHT(Kickstarter[[#This Row],[Category and Sub-Category]], LEN(Kickstarter[[#This Row],[Category and Sub-Category]])-SEARCH("/",Kickstarter[[#This Row],[Category and Sub-Category]]))</f>
        <v>documentary</v>
      </c>
      <c r="S299" s="10">
        <f>(Kickstarter[[#This Row],[launched_at]]/86400) + 25569 + (-6/24)</f>
        <v>42089.478020833332</v>
      </c>
      <c r="T299" s="10">
        <f>(Kickstarter[[#This Row],[deadline]]/86400) + 25569 + (-6/24)</f>
        <v>42124.915972222225</v>
      </c>
      <c r="U299" s="6">
        <f>YEAR(Kickstarter[[#This Row],[Date Created Conversion]])</f>
        <v>2015</v>
      </c>
      <c r="V299" s="6" t="str">
        <f>TEXT(Kickstarter[[#This Row],[Date Created Conversion]], "mmm")</f>
        <v>Mar</v>
      </c>
      <c r="W299" s="6">
        <f>DATEDIF(Kickstarter[[#This Row],[Date Created Conversion]],Kickstarter[[#This Row],[Date Ended Conversion]],"m")</f>
        <v>1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Kickstarter[[#This Row],[pledged]]/Kickstarter[[#This Row],[goal]]</f>
        <v>1.089324126984127</v>
      </c>
      <c r="P300" s="13">
        <f>IF(Kickstarter[[#This Row],[backers_count]], Kickstarter[[#This Row],[pledged]]/Kickstarter[[#This Row],[backers_count]], 0)</f>
        <v>56.344351395730705</v>
      </c>
      <c r="Q300" t="str">
        <f>LEFT(Kickstarter[[#This Row],[Category and Sub-Category]], SEARCH("/", Kickstarter[[#This Row],[Category and Sub-Category]])-1)</f>
        <v>film &amp; video</v>
      </c>
      <c r="R300" t="str">
        <f>RIGHT(Kickstarter[[#This Row],[Category and Sub-Category]], LEN(Kickstarter[[#This Row],[Category and Sub-Category]])-SEARCH("/",Kickstarter[[#This Row],[Category and Sub-Category]]))</f>
        <v>documentary</v>
      </c>
      <c r="S300" s="10">
        <f>(Kickstarter[[#This Row],[launched_at]]/86400) + 25569 + (-6/24)</f>
        <v>41709.213518518518</v>
      </c>
      <c r="T300" s="10">
        <f>(Kickstarter[[#This Row],[deadline]]/86400) + 25569 + (-6/24)</f>
        <v>41768.625</v>
      </c>
      <c r="U300" s="6">
        <f>YEAR(Kickstarter[[#This Row],[Date Created Conversion]])</f>
        <v>2014</v>
      </c>
      <c r="V300" s="6" t="str">
        <f>TEXT(Kickstarter[[#This Row],[Date Created Conversion]], "mmm")</f>
        <v>Mar</v>
      </c>
      <c r="W300" s="6">
        <f>DATEDIF(Kickstarter[[#This Row],[Date Created Conversion]],Kickstarter[[#This Row],[Date Ended Conversion]],"m")</f>
        <v>1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Kickstarter[[#This Row],[pledged]]/Kickstarter[[#This Row],[goal]]</f>
        <v>1.789525</v>
      </c>
      <c r="P301" s="13">
        <f>IF(Kickstarter[[#This Row],[backers_count]], Kickstarter[[#This Row],[pledged]]/Kickstarter[[#This Row],[backers_count]], 0)</f>
        <v>73.341188524590166</v>
      </c>
      <c r="Q301" t="str">
        <f>LEFT(Kickstarter[[#This Row],[Category and Sub-Category]], SEARCH("/", Kickstarter[[#This Row],[Category and Sub-Category]])-1)</f>
        <v>film &amp; video</v>
      </c>
      <c r="R301" t="str">
        <f>RIGHT(Kickstarter[[#This Row],[Category and Sub-Category]], LEN(Kickstarter[[#This Row],[Category and Sub-Category]])-SEARCH("/",Kickstarter[[#This Row],[Category and Sub-Category]]))</f>
        <v>documentary</v>
      </c>
      <c r="S301" s="10">
        <f>(Kickstarter[[#This Row],[launched_at]]/86400) + 25569 + (-6/24)</f>
        <v>40468.975231481483</v>
      </c>
      <c r="T301" s="10">
        <f>(Kickstarter[[#This Row],[deadline]]/86400) + 25569 + (-6/24)</f>
        <v>40499.016898148147</v>
      </c>
      <c r="U301" s="6">
        <f>YEAR(Kickstarter[[#This Row],[Date Created Conversion]])</f>
        <v>2010</v>
      </c>
      <c r="V301" s="6" t="str">
        <f>TEXT(Kickstarter[[#This Row],[Date Created Conversion]], "mmm")</f>
        <v>Oct</v>
      </c>
      <c r="W301" s="6">
        <f>DATEDIF(Kickstarter[[#This Row],[Date Created Conversion]],Kickstarter[[#This Row],[Date Ended Conversion]],"m")</f>
        <v>1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Kickstarter[[#This Row],[pledged]]/Kickstarter[[#This Row],[goal]]</f>
        <v>1.0172264</v>
      </c>
      <c r="P302" s="13">
        <f>IF(Kickstarter[[#This Row],[backers_count]], Kickstarter[[#This Row],[pledged]]/Kickstarter[[#This Row],[backers_count]], 0)</f>
        <v>85.337785234899329</v>
      </c>
      <c r="Q302" t="str">
        <f>LEFT(Kickstarter[[#This Row],[Category and Sub-Category]], SEARCH("/", Kickstarter[[#This Row],[Category and Sub-Category]])-1)</f>
        <v>film &amp; video</v>
      </c>
      <c r="R302" t="str">
        <f>RIGHT(Kickstarter[[#This Row],[Category and Sub-Category]], LEN(Kickstarter[[#This Row],[Category and Sub-Category]])-SEARCH("/",Kickstarter[[#This Row],[Category and Sub-Category]]))</f>
        <v>documentary</v>
      </c>
      <c r="S302" s="10">
        <f>(Kickstarter[[#This Row],[launched_at]]/86400) + 25569 + (-6/24)</f>
        <v>40626.709930555553</v>
      </c>
      <c r="T302" s="10">
        <f>(Kickstarter[[#This Row],[deadline]]/86400) + 25569 + (-6/24)</f>
        <v>40657.709930555553</v>
      </c>
      <c r="U302" s="6">
        <f>YEAR(Kickstarter[[#This Row],[Date Created Conversion]])</f>
        <v>2011</v>
      </c>
      <c r="V302" s="6" t="str">
        <f>TEXT(Kickstarter[[#This Row],[Date Created Conversion]], "mmm")</f>
        <v>Mar</v>
      </c>
      <c r="W302" s="6">
        <f>DATEDIF(Kickstarter[[#This Row],[Date Created Conversion]],Kickstarter[[#This Row],[Date Ended Conversion]],"m")</f>
        <v>1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Kickstarter[[#This Row],[pledged]]/Kickstarter[[#This Row],[goal]]</f>
        <v>1.1873499999999999</v>
      </c>
      <c r="P303" s="13">
        <f>IF(Kickstarter[[#This Row],[backers_count]], Kickstarter[[#This Row],[pledged]]/Kickstarter[[#This Row],[backers_count]], 0)</f>
        <v>61.496215139442228</v>
      </c>
      <c r="Q303" t="str">
        <f>LEFT(Kickstarter[[#This Row],[Category and Sub-Category]], SEARCH("/", Kickstarter[[#This Row],[Category and Sub-Category]])-1)</f>
        <v>film &amp; video</v>
      </c>
      <c r="R303" t="str">
        <f>RIGHT(Kickstarter[[#This Row],[Category and Sub-Category]], LEN(Kickstarter[[#This Row],[Category and Sub-Category]])-SEARCH("/",Kickstarter[[#This Row],[Category and Sub-Category]]))</f>
        <v>documentary</v>
      </c>
      <c r="S303" s="10">
        <f>(Kickstarter[[#This Row],[launched_at]]/86400) + 25569 + (-6/24)</f>
        <v>41312.487673611111</v>
      </c>
      <c r="T303" s="10">
        <f>(Kickstarter[[#This Row],[deadline]]/86400) + 25569 + (-6/24)</f>
        <v>41352.446006944447</v>
      </c>
      <c r="U303" s="6">
        <f>YEAR(Kickstarter[[#This Row],[Date Created Conversion]])</f>
        <v>2013</v>
      </c>
      <c r="V303" s="6" t="str">
        <f>TEXT(Kickstarter[[#This Row],[Date Created Conversion]], "mmm")</f>
        <v>Feb</v>
      </c>
      <c r="W303" s="6">
        <f>DATEDIF(Kickstarter[[#This Row],[Date Created Conversion]],Kickstarter[[#This Row],[Date Ended Conversion]],"m")</f>
        <v>1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Kickstarter[[#This Row],[pledged]]/Kickstarter[[#This Row],[goal]]</f>
        <v>1.0045999999999999</v>
      </c>
      <c r="P304" s="13">
        <f>IF(Kickstarter[[#This Row],[backers_count]], Kickstarter[[#This Row],[pledged]]/Kickstarter[[#This Row],[backers_count]], 0)</f>
        <v>93.018518518518519</v>
      </c>
      <c r="Q304" t="str">
        <f>LEFT(Kickstarter[[#This Row],[Category and Sub-Category]], SEARCH("/", Kickstarter[[#This Row],[Category and Sub-Category]])-1)</f>
        <v>film &amp; video</v>
      </c>
      <c r="R304" t="str">
        <f>RIGHT(Kickstarter[[#This Row],[Category and Sub-Category]], LEN(Kickstarter[[#This Row],[Category and Sub-Category]])-SEARCH("/",Kickstarter[[#This Row],[Category and Sub-Category]]))</f>
        <v>documentary</v>
      </c>
      <c r="S304" s="10">
        <f>(Kickstarter[[#This Row],[launched_at]]/86400) + 25569 + (-6/24)</f>
        <v>40933.606921296298</v>
      </c>
      <c r="T304" s="10">
        <f>(Kickstarter[[#This Row],[deadline]]/86400) + 25569 + (-6/24)</f>
        <v>40963.606921296298</v>
      </c>
      <c r="U304" s="6">
        <f>YEAR(Kickstarter[[#This Row],[Date Created Conversion]])</f>
        <v>2012</v>
      </c>
      <c r="V304" s="6" t="str">
        <f>TEXT(Kickstarter[[#This Row],[Date Created Conversion]], "mmm")</f>
        <v>Jan</v>
      </c>
      <c r="W304" s="6">
        <f>DATEDIF(Kickstarter[[#This Row],[Date Created Conversion]],Kickstarter[[#This Row],[Date Ended Conversion]],"m")</f>
        <v>0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Kickstarter[[#This Row],[pledged]]/Kickstarter[[#This Row],[goal]]</f>
        <v>1.3746666666666667</v>
      </c>
      <c r="P305" s="13">
        <f>IF(Kickstarter[[#This Row],[backers_count]], Kickstarter[[#This Row],[pledged]]/Kickstarter[[#This Row],[backers_count]], 0)</f>
        <v>50.292682926829265</v>
      </c>
      <c r="Q305" t="str">
        <f>LEFT(Kickstarter[[#This Row],[Category and Sub-Category]], SEARCH("/", Kickstarter[[#This Row],[Category and Sub-Category]])-1)</f>
        <v>film &amp; video</v>
      </c>
      <c r="R305" t="str">
        <f>RIGHT(Kickstarter[[#This Row],[Category and Sub-Category]], LEN(Kickstarter[[#This Row],[Category and Sub-Category]])-SEARCH("/",Kickstarter[[#This Row],[Category and Sub-Category]]))</f>
        <v>documentary</v>
      </c>
      <c r="S305" s="10">
        <f>(Kickstarter[[#This Row],[launched_at]]/86400) + 25569 + (-6/24)</f>
        <v>41031.821134259255</v>
      </c>
      <c r="T305" s="10">
        <f>(Kickstarter[[#This Row],[deadline]]/86400) + 25569 + (-6/24)</f>
        <v>41061.821134259255</v>
      </c>
      <c r="U305" s="6">
        <f>YEAR(Kickstarter[[#This Row],[Date Created Conversion]])</f>
        <v>2012</v>
      </c>
      <c r="V305" s="6" t="str">
        <f>TEXT(Kickstarter[[#This Row],[Date Created Conversion]], "mmm")</f>
        <v>May</v>
      </c>
      <c r="W305" s="6">
        <f>DATEDIF(Kickstarter[[#This Row],[Date Created Conversion]],Kickstarter[[#This Row],[Date Ended Conversion]],"m")</f>
        <v>0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Kickstarter[[#This Row],[pledged]]/Kickstarter[[#This Row],[goal]]</f>
        <v>2.3164705882352941</v>
      </c>
      <c r="P306" s="13">
        <f>IF(Kickstarter[[#This Row],[backers_count]], Kickstarter[[#This Row],[pledged]]/Kickstarter[[#This Row],[backers_count]], 0)</f>
        <v>106.43243243243244</v>
      </c>
      <c r="Q306" t="str">
        <f>LEFT(Kickstarter[[#This Row],[Category and Sub-Category]], SEARCH("/", Kickstarter[[#This Row],[Category and Sub-Category]])-1)</f>
        <v>film &amp; video</v>
      </c>
      <c r="R306" t="str">
        <f>RIGHT(Kickstarter[[#This Row],[Category and Sub-Category]], LEN(Kickstarter[[#This Row],[Category and Sub-Category]])-SEARCH("/",Kickstarter[[#This Row],[Category and Sub-Category]]))</f>
        <v>documentary</v>
      </c>
      <c r="S306" s="10">
        <f>(Kickstarter[[#This Row],[launched_at]]/86400) + 25569 + (-6/24)</f>
        <v>41113.844872685186</v>
      </c>
      <c r="T306" s="10">
        <f>(Kickstarter[[#This Row],[deadline]]/86400) + 25569 + (-6/24)</f>
        <v>41152.833333333336</v>
      </c>
      <c r="U306" s="6">
        <f>YEAR(Kickstarter[[#This Row],[Date Created Conversion]])</f>
        <v>2012</v>
      </c>
      <c r="V306" s="6" t="str">
        <f>TEXT(Kickstarter[[#This Row],[Date Created Conversion]], "mmm")</f>
        <v>Jul</v>
      </c>
      <c r="W306" s="6">
        <f>DATEDIF(Kickstarter[[#This Row],[Date Created Conversion]],Kickstarter[[#This Row],[Date Ended Conversion]],"m")</f>
        <v>1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Kickstarter[[#This Row],[pledged]]/Kickstarter[[#This Row],[goal]]</f>
        <v>1.3033333333333332</v>
      </c>
      <c r="P307" s="13">
        <f>IF(Kickstarter[[#This Row],[backers_count]], Kickstarter[[#This Row],[pledged]]/Kickstarter[[#This Row],[backers_count]], 0)</f>
        <v>51.719576719576722</v>
      </c>
      <c r="Q307" t="str">
        <f>LEFT(Kickstarter[[#This Row],[Category and Sub-Category]], SEARCH("/", Kickstarter[[#This Row],[Category and Sub-Category]])-1)</f>
        <v>film &amp; video</v>
      </c>
      <c r="R307" t="str">
        <f>RIGHT(Kickstarter[[#This Row],[Category and Sub-Category]], LEN(Kickstarter[[#This Row],[Category and Sub-Category]])-SEARCH("/",Kickstarter[[#This Row],[Category and Sub-Category]]))</f>
        <v>documentary</v>
      </c>
      <c r="S307" s="10">
        <f>(Kickstarter[[#This Row],[launched_at]]/86400) + 25569 + (-6/24)</f>
        <v>40948.380196759259</v>
      </c>
      <c r="T307" s="10">
        <f>(Kickstarter[[#This Row],[deadline]]/86400) + 25569 + (-6/24)</f>
        <v>40978.380196759259</v>
      </c>
      <c r="U307" s="6">
        <f>YEAR(Kickstarter[[#This Row],[Date Created Conversion]])</f>
        <v>2012</v>
      </c>
      <c r="V307" s="6" t="str">
        <f>TEXT(Kickstarter[[#This Row],[Date Created Conversion]], "mmm")</f>
        <v>Feb</v>
      </c>
      <c r="W307" s="6">
        <f>DATEDIF(Kickstarter[[#This Row],[Date Created Conversion]],Kickstarter[[#This Row],[Date Ended Conversion]],"m")</f>
        <v>1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Kickstarter[[#This Row],[pledged]]/Kickstarter[[#This Row],[goal]]</f>
        <v>2.9289999999999998</v>
      </c>
      <c r="P308" s="13">
        <f>IF(Kickstarter[[#This Row],[backers_count]], Kickstarter[[#This Row],[pledged]]/Kickstarter[[#This Row],[backers_count]], 0)</f>
        <v>36.612499999999997</v>
      </c>
      <c r="Q308" t="str">
        <f>LEFT(Kickstarter[[#This Row],[Category and Sub-Category]], SEARCH("/", Kickstarter[[#This Row],[Category and Sub-Category]])-1)</f>
        <v>film &amp; video</v>
      </c>
      <c r="R308" t="str">
        <f>RIGHT(Kickstarter[[#This Row],[Category and Sub-Category]], LEN(Kickstarter[[#This Row],[Category and Sub-Category]])-SEARCH("/",Kickstarter[[#This Row],[Category and Sub-Category]]))</f>
        <v>documentary</v>
      </c>
      <c r="S308" s="10">
        <f>(Kickstarter[[#This Row],[launched_at]]/86400) + 25569 + (-6/24)</f>
        <v>41333.587187500001</v>
      </c>
      <c r="T308" s="10">
        <f>(Kickstarter[[#This Row],[deadline]]/86400) + 25569 + (-6/24)</f>
        <v>41353.54552083333</v>
      </c>
      <c r="U308" s="6">
        <f>YEAR(Kickstarter[[#This Row],[Date Created Conversion]])</f>
        <v>2013</v>
      </c>
      <c r="V308" s="6" t="str">
        <f>TEXT(Kickstarter[[#This Row],[Date Created Conversion]], "mmm")</f>
        <v>Feb</v>
      </c>
      <c r="W308" s="6">
        <f>DATEDIF(Kickstarter[[#This Row],[Date Created Conversion]],Kickstarter[[#This Row],[Date Ended Conversion]],"m")</f>
        <v>0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Kickstarter[[#This Row],[pledged]]/Kickstarter[[#This Row],[goal]]</f>
        <v>1.1131818181818183</v>
      </c>
      <c r="P309" s="13">
        <f>IF(Kickstarter[[#This Row],[backers_count]], Kickstarter[[#This Row],[pledged]]/Kickstarter[[#This Row],[backers_count]], 0)</f>
        <v>42.517361111111114</v>
      </c>
      <c r="Q309" t="str">
        <f>LEFT(Kickstarter[[#This Row],[Category and Sub-Category]], SEARCH("/", Kickstarter[[#This Row],[Category and Sub-Category]])-1)</f>
        <v>film &amp; video</v>
      </c>
      <c r="R309" t="str">
        <f>RIGHT(Kickstarter[[#This Row],[Category and Sub-Category]], LEN(Kickstarter[[#This Row],[Category and Sub-Category]])-SEARCH("/",Kickstarter[[#This Row],[Category and Sub-Category]]))</f>
        <v>documentary</v>
      </c>
      <c r="S309" s="10">
        <f>(Kickstarter[[#This Row],[launched_at]]/86400) + 25569 + (-6/24)</f>
        <v>41282.694456018522</v>
      </c>
      <c r="T309" s="10">
        <f>(Kickstarter[[#This Row],[deadline]]/86400) + 25569 + (-6/24)</f>
        <v>41312.694456018522</v>
      </c>
      <c r="U309" s="6">
        <f>YEAR(Kickstarter[[#This Row],[Date Created Conversion]])</f>
        <v>2013</v>
      </c>
      <c r="V309" s="6" t="str">
        <f>TEXT(Kickstarter[[#This Row],[Date Created Conversion]], "mmm")</f>
        <v>Jan</v>
      </c>
      <c r="W309" s="6">
        <f>DATEDIF(Kickstarter[[#This Row],[Date Created Conversion]],Kickstarter[[#This Row],[Date Ended Conversion]],"m")</f>
        <v>0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Kickstarter[[#This Row],[pledged]]/Kickstarter[[#This Row],[goal]]</f>
        <v>1.0556666666666668</v>
      </c>
      <c r="P310" s="13">
        <f>IF(Kickstarter[[#This Row],[backers_count]], Kickstarter[[#This Row],[pledged]]/Kickstarter[[#This Row],[backers_count]], 0)</f>
        <v>62.712871287128714</v>
      </c>
      <c r="Q310" t="str">
        <f>LEFT(Kickstarter[[#This Row],[Category and Sub-Category]], SEARCH("/", Kickstarter[[#This Row],[Category and Sub-Category]])-1)</f>
        <v>film &amp; video</v>
      </c>
      <c r="R310" t="str">
        <f>RIGHT(Kickstarter[[#This Row],[Category and Sub-Category]], LEN(Kickstarter[[#This Row],[Category and Sub-Category]])-SEARCH("/",Kickstarter[[#This Row],[Category and Sub-Category]]))</f>
        <v>documentary</v>
      </c>
      <c r="S310" s="10">
        <f>(Kickstarter[[#This Row],[launched_at]]/86400) + 25569 + (-6/24)</f>
        <v>40567.444560185184</v>
      </c>
      <c r="T310" s="10">
        <f>(Kickstarter[[#This Row],[deadline]]/86400) + 25569 + (-6/24)</f>
        <v>40612.444560185184</v>
      </c>
      <c r="U310" s="6">
        <f>YEAR(Kickstarter[[#This Row],[Date Created Conversion]])</f>
        <v>2011</v>
      </c>
      <c r="V310" s="6" t="str">
        <f>TEXT(Kickstarter[[#This Row],[Date Created Conversion]], "mmm")</f>
        <v>Jan</v>
      </c>
      <c r="W310" s="6">
        <f>DATEDIF(Kickstarter[[#This Row],[Date Created Conversion]],Kickstarter[[#This Row],[Date Ended Conversion]],"m")</f>
        <v>1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Kickstarter[[#This Row],[pledged]]/Kickstarter[[#This Row],[goal]]</f>
        <v>1.1894444444444445</v>
      </c>
      <c r="P311" s="13">
        <f>IF(Kickstarter[[#This Row],[backers_count]], Kickstarter[[#This Row],[pledged]]/Kickstarter[[#This Row],[backers_count]], 0)</f>
        <v>89.957983193277315</v>
      </c>
      <c r="Q311" t="str">
        <f>LEFT(Kickstarter[[#This Row],[Category and Sub-Category]], SEARCH("/", Kickstarter[[#This Row],[Category and Sub-Category]])-1)</f>
        <v>film &amp; video</v>
      </c>
      <c r="R311" t="str">
        <f>RIGHT(Kickstarter[[#This Row],[Category and Sub-Category]], LEN(Kickstarter[[#This Row],[Category and Sub-Category]])-SEARCH("/",Kickstarter[[#This Row],[Category and Sub-Category]]))</f>
        <v>documentary</v>
      </c>
      <c r="S311" s="10">
        <f>(Kickstarter[[#This Row],[launched_at]]/86400) + 25569 + (-6/24)</f>
        <v>41134.501550925925</v>
      </c>
      <c r="T311" s="10">
        <f>(Kickstarter[[#This Row],[deadline]]/86400) + 25569 + (-6/24)</f>
        <v>41155.501550925925</v>
      </c>
      <c r="U311" s="6">
        <f>YEAR(Kickstarter[[#This Row],[Date Created Conversion]])</f>
        <v>2012</v>
      </c>
      <c r="V311" s="6" t="str">
        <f>TEXT(Kickstarter[[#This Row],[Date Created Conversion]], "mmm")</f>
        <v>Aug</v>
      </c>
      <c r="W311" s="6">
        <f>DATEDIF(Kickstarter[[#This Row],[Date Created Conversion]],Kickstarter[[#This Row],[Date Ended Conversion]],"m")</f>
        <v>0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Kickstarter[[#This Row],[pledged]]/Kickstarter[[#This Row],[goal]]</f>
        <v>1.04129</v>
      </c>
      <c r="P312" s="13">
        <f>IF(Kickstarter[[#This Row],[backers_count]], Kickstarter[[#This Row],[pledged]]/Kickstarter[[#This Row],[backers_count]], 0)</f>
        <v>28.924722222222222</v>
      </c>
      <c r="Q312" t="str">
        <f>LEFT(Kickstarter[[#This Row],[Category and Sub-Category]], SEARCH("/", Kickstarter[[#This Row],[Category and Sub-Category]])-1)</f>
        <v>film &amp; video</v>
      </c>
      <c r="R312" t="str">
        <f>RIGHT(Kickstarter[[#This Row],[Category and Sub-Category]], LEN(Kickstarter[[#This Row],[Category and Sub-Category]])-SEARCH("/",Kickstarter[[#This Row],[Category and Sub-Category]]))</f>
        <v>documentary</v>
      </c>
      <c r="S312" s="10">
        <f>(Kickstarter[[#This Row],[launched_at]]/86400) + 25569 + (-6/24)</f>
        <v>40820.933136574073</v>
      </c>
      <c r="T312" s="10">
        <f>(Kickstarter[[#This Row],[deadline]]/86400) + 25569 + (-6/24)</f>
        <v>40835.833333333336</v>
      </c>
      <c r="U312" s="6">
        <f>YEAR(Kickstarter[[#This Row],[Date Created Conversion]])</f>
        <v>2011</v>
      </c>
      <c r="V312" s="6" t="str">
        <f>TEXT(Kickstarter[[#This Row],[Date Created Conversion]], "mmm")</f>
        <v>Oct</v>
      </c>
      <c r="W312" s="6">
        <f>DATEDIF(Kickstarter[[#This Row],[Date Created Conversion]],Kickstarter[[#This Row],[Date Ended Conversion]],"m")</f>
        <v>0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Kickstarter[[#This Row],[pledged]]/Kickstarter[[#This Row],[goal]]</f>
        <v>1.0410165</v>
      </c>
      <c r="P313" s="13">
        <f>IF(Kickstarter[[#This Row],[backers_count]], Kickstarter[[#This Row],[pledged]]/Kickstarter[[#This Row],[backers_count]], 0)</f>
        <v>138.8022</v>
      </c>
      <c r="Q313" t="str">
        <f>LEFT(Kickstarter[[#This Row],[Category and Sub-Category]], SEARCH("/", Kickstarter[[#This Row],[Category and Sub-Category]])-1)</f>
        <v>film &amp; video</v>
      </c>
      <c r="R313" t="str">
        <f>RIGHT(Kickstarter[[#This Row],[Category and Sub-Category]], LEN(Kickstarter[[#This Row],[Category and Sub-Category]])-SEARCH("/",Kickstarter[[#This Row],[Category and Sub-Category]]))</f>
        <v>documentary</v>
      </c>
      <c r="S313" s="10">
        <f>(Kickstarter[[#This Row],[launched_at]]/86400) + 25569 + (-6/24)</f>
        <v>40867.969814814816</v>
      </c>
      <c r="T313" s="10">
        <f>(Kickstarter[[#This Row],[deadline]]/86400) + 25569 + (-6/24)</f>
        <v>40909.082638888889</v>
      </c>
      <c r="U313" s="6">
        <f>YEAR(Kickstarter[[#This Row],[Date Created Conversion]])</f>
        <v>2011</v>
      </c>
      <c r="V313" s="6" t="str">
        <f>TEXT(Kickstarter[[#This Row],[Date Created Conversion]], "mmm")</f>
        <v>Nov</v>
      </c>
      <c r="W313" s="6">
        <f>DATEDIF(Kickstarter[[#This Row],[Date Created Conversion]],Kickstarter[[#This Row],[Date Ended Conversion]],"m")</f>
        <v>1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Kickstarter[[#This Row],[pledged]]/Kickstarter[[#This Row],[goal]]</f>
        <v>1.1187499999999999</v>
      </c>
      <c r="P314" s="13">
        <f>IF(Kickstarter[[#This Row],[backers_count]], Kickstarter[[#This Row],[pledged]]/Kickstarter[[#This Row],[backers_count]], 0)</f>
        <v>61.301369863013697</v>
      </c>
      <c r="Q314" t="str">
        <f>LEFT(Kickstarter[[#This Row],[Category and Sub-Category]], SEARCH("/", Kickstarter[[#This Row],[Category and Sub-Category]])-1)</f>
        <v>film &amp; video</v>
      </c>
      <c r="R314" t="str">
        <f>RIGHT(Kickstarter[[#This Row],[Category and Sub-Category]], LEN(Kickstarter[[#This Row],[Category and Sub-Category]])-SEARCH("/",Kickstarter[[#This Row],[Category and Sub-Category]]))</f>
        <v>documentary</v>
      </c>
      <c r="S314" s="10">
        <f>(Kickstarter[[#This Row],[launched_at]]/86400) + 25569 + (-6/24)</f>
        <v>41348.627685185187</v>
      </c>
      <c r="T314" s="10">
        <f>(Kickstarter[[#This Row],[deadline]]/86400) + 25569 + (-6/24)</f>
        <v>41378.627685185187</v>
      </c>
      <c r="U314" s="6">
        <f>YEAR(Kickstarter[[#This Row],[Date Created Conversion]])</f>
        <v>2013</v>
      </c>
      <c r="V314" s="6" t="str">
        <f>TEXT(Kickstarter[[#This Row],[Date Created Conversion]], "mmm")</f>
        <v>Mar</v>
      </c>
      <c r="W314" s="6">
        <f>DATEDIF(Kickstarter[[#This Row],[Date Created Conversion]],Kickstarter[[#This Row],[Date Ended Conversion]],"m")</f>
        <v>0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Kickstarter[[#This Row],[pledged]]/Kickstarter[[#This Row],[goal]]</f>
        <v>1.0473529411764706</v>
      </c>
      <c r="P315" s="13">
        <f>IF(Kickstarter[[#This Row],[backers_count]], Kickstarter[[#This Row],[pledged]]/Kickstarter[[#This Row],[backers_count]], 0)</f>
        <v>80.202702702702709</v>
      </c>
      <c r="Q315" t="str">
        <f>LEFT(Kickstarter[[#This Row],[Category and Sub-Category]], SEARCH("/", Kickstarter[[#This Row],[Category and Sub-Category]])-1)</f>
        <v>film &amp; video</v>
      </c>
      <c r="R315" t="str">
        <f>RIGHT(Kickstarter[[#This Row],[Category and Sub-Category]], LEN(Kickstarter[[#This Row],[Category and Sub-Category]])-SEARCH("/",Kickstarter[[#This Row],[Category and Sub-Category]]))</f>
        <v>documentary</v>
      </c>
      <c r="S315" s="10">
        <f>(Kickstarter[[#This Row],[launched_at]]/86400) + 25569 + (-6/24)</f>
        <v>40356.977939814817</v>
      </c>
      <c r="T315" s="10">
        <f>(Kickstarter[[#This Row],[deadline]]/86400) + 25569 + (-6/24)</f>
        <v>40401.415972222225</v>
      </c>
      <c r="U315" s="6">
        <f>YEAR(Kickstarter[[#This Row],[Date Created Conversion]])</f>
        <v>2010</v>
      </c>
      <c r="V315" s="6" t="str">
        <f>TEXT(Kickstarter[[#This Row],[Date Created Conversion]], "mmm")</f>
        <v>Jun</v>
      </c>
      <c r="W315" s="6">
        <f>DATEDIF(Kickstarter[[#This Row],[Date Created Conversion]],Kickstarter[[#This Row],[Date Ended Conversion]],"m")</f>
        <v>1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Kickstarter[[#This Row],[pledged]]/Kickstarter[[#This Row],[goal]]</f>
        <v>3.8515000000000001</v>
      </c>
      <c r="P316" s="13">
        <f>IF(Kickstarter[[#This Row],[backers_count]], Kickstarter[[#This Row],[pledged]]/Kickstarter[[#This Row],[backers_count]], 0)</f>
        <v>32.095833333333331</v>
      </c>
      <c r="Q316" t="str">
        <f>LEFT(Kickstarter[[#This Row],[Category and Sub-Category]], SEARCH("/", Kickstarter[[#This Row],[Category and Sub-Category]])-1)</f>
        <v>film &amp; video</v>
      </c>
      <c r="R316" t="str">
        <f>RIGHT(Kickstarter[[#This Row],[Category and Sub-Category]], LEN(Kickstarter[[#This Row],[Category and Sub-Category]])-SEARCH("/",Kickstarter[[#This Row],[Category and Sub-Category]]))</f>
        <v>documentary</v>
      </c>
      <c r="S316" s="10">
        <f>(Kickstarter[[#This Row],[launched_at]]/86400) + 25569 + (-6/24)</f>
        <v>41304.583194444444</v>
      </c>
      <c r="T316" s="10">
        <f>(Kickstarter[[#This Row],[deadline]]/86400) + 25569 + (-6/24)</f>
        <v>41334.583194444444</v>
      </c>
      <c r="U316" s="6">
        <f>YEAR(Kickstarter[[#This Row],[Date Created Conversion]])</f>
        <v>2013</v>
      </c>
      <c r="V316" s="6" t="str">
        <f>TEXT(Kickstarter[[#This Row],[Date Created Conversion]], "mmm")</f>
        <v>Jan</v>
      </c>
      <c r="W316" s="6">
        <f>DATEDIF(Kickstarter[[#This Row],[Date Created Conversion]],Kickstarter[[#This Row],[Date Ended Conversion]],"m")</f>
        <v>1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Kickstarter[[#This Row],[pledged]]/Kickstarter[[#This Row],[goal]]</f>
        <v>1.01248</v>
      </c>
      <c r="P317" s="13">
        <f>IF(Kickstarter[[#This Row],[backers_count]], Kickstarter[[#This Row],[pledged]]/Kickstarter[[#This Row],[backers_count]], 0)</f>
        <v>200.88888888888889</v>
      </c>
      <c r="Q317" t="str">
        <f>LEFT(Kickstarter[[#This Row],[Category and Sub-Category]], SEARCH("/", Kickstarter[[#This Row],[Category and Sub-Category]])-1)</f>
        <v>film &amp; video</v>
      </c>
      <c r="R317" t="str">
        <f>RIGHT(Kickstarter[[#This Row],[Category and Sub-Category]], LEN(Kickstarter[[#This Row],[Category and Sub-Category]])-SEARCH("/",Kickstarter[[#This Row],[Category and Sub-Category]]))</f>
        <v>documentary</v>
      </c>
      <c r="S317" s="10">
        <f>(Kickstarter[[#This Row],[launched_at]]/86400) + 25569 + (-6/24)</f>
        <v>41113.52238425926</v>
      </c>
      <c r="T317" s="10">
        <f>(Kickstarter[[#This Row],[deadline]]/86400) + 25569 + (-6/24)</f>
        <v>41143.52238425926</v>
      </c>
      <c r="U317" s="6">
        <f>YEAR(Kickstarter[[#This Row],[Date Created Conversion]])</f>
        <v>2012</v>
      </c>
      <c r="V317" s="6" t="str">
        <f>TEXT(Kickstarter[[#This Row],[Date Created Conversion]], "mmm")</f>
        <v>Jul</v>
      </c>
      <c r="W317" s="6">
        <f>DATEDIF(Kickstarter[[#This Row],[Date Created Conversion]],Kickstarter[[#This Row],[Date Ended Conversion]],"m")</f>
        <v>0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Kickstarter[[#This Row],[pledged]]/Kickstarter[[#This Row],[goal]]</f>
        <v>1.1377333333333333</v>
      </c>
      <c r="P318" s="13">
        <f>IF(Kickstarter[[#This Row],[backers_count]], Kickstarter[[#This Row],[pledged]]/Kickstarter[[#This Row],[backers_count]], 0)</f>
        <v>108.01265822784811</v>
      </c>
      <c r="Q318" t="str">
        <f>LEFT(Kickstarter[[#This Row],[Category and Sub-Category]], SEARCH("/", Kickstarter[[#This Row],[Category and Sub-Category]])-1)</f>
        <v>film &amp; video</v>
      </c>
      <c r="R318" t="str">
        <f>RIGHT(Kickstarter[[#This Row],[Category and Sub-Category]], LEN(Kickstarter[[#This Row],[Category and Sub-Category]])-SEARCH("/",Kickstarter[[#This Row],[Category and Sub-Category]]))</f>
        <v>documentary</v>
      </c>
      <c r="S318" s="10">
        <f>(Kickstarter[[#This Row],[launched_at]]/86400) + 25569 + (-6/24)</f>
        <v>41950.673576388886</v>
      </c>
      <c r="T318" s="10">
        <f>(Kickstarter[[#This Row],[deadline]]/86400) + 25569 + (-6/24)</f>
        <v>41983.957638888889</v>
      </c>
      <c r="U318" s="6">
        <f>YEAR(Kickstarter[[#This Row],[Date Created Conversion]])</f>
        <v>2014</v>
      </c>
      <c r="V318" s="6" t="str">
        <f>TEXT(Kickstarter[[#This Row],[Date Created Conversion]], "mmm")</f>
        <v>Nov</v>
      </c>
      <c r="W318" s="6">
        <f>DATEDIF(Kickstarter[[#This Row],[Date Created Conversion]],Kickstarter[[#This Row],[Date Ended Conversion]],"m")</f>
        <v>1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Kickstarter[[#This Row],[pledged]]/Kickstarter[[#This Row],[goal]]</f>
        <v>1.0080333333333333</v>
      </c>
      <c r="P319" s="13">
        <f>IF(Kickstarter[[#This Row],[backers_count]], Kickstarter[[#This Row],[pledged]]/Kickstarter[[#This Row],[backers_count]], 0)</f>
        <v>95.699367088607602</v>
      </c>
      <c r="Q319" t="str">
        <f>LEFT(Kickstarter[[#This Row],[Category and Sub-Category]], SEARCH("/", Kickstarter[[#This Row],[Category and Sub-Category]])-1)</f>
        <v>film &amp; video</v>
      </c>
      <c r="R319" t="str">
        <f>RIGHT(Kickstarter[[#This Row],[Category and Sub-Category]], LEN(Kickstarter[[#This Row],[Category and Sub-Category]])-SEARCH("/",Kickstarter[[#This Row],[Category and Sub-Category]]))</f>
        <v>documentary</v>
      </c>
      <c r="S319" s="10">
        <f>(Kickstarter[[#This Row],[launched_at]]/86400) + 25569 + (-6/24)</f>
        <v>41589.426886574074</v>
      </c>
      <c r="T319" s="10">
        <f>(Kickstarter[[#This Row],[deadline]]/86400) + 25569 + (-6/24)</f>
        <v>41619.426886574074</v>
      </c>
      <c r="U319" s="6">
        <f>YEAR(Kickstarter[[#This Row],[Date Created Conversion]])</f>
        <v>2013</v>
      </c>
      <c r="V319" s="6" t="str">
        <f>TEXT(Kickstarter[[#This Row],[Date Created Conversion]], "mmm")</f>
        <v>Nov</v>
      </c>
      <c r="W319" s="6">
        <f>DATEDIF(Kickstarter[[#This Row],[Date Created Conversion]],Kickstarter[[#This Row],[Date Ended Conversion]],"m")</f>
        <v>1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Kickstarter[[#This Row],[pledged]]/Kickstarter[[#This Row],[goal]]</f>
        <v>2.8332000000000002</v>
      </c>
      <c r="P320" s="13">
        <f>IF(Kickstarter[[#This Row],[backers_count]], Kickstarter[[#This Row],[pledged]]/Kickstarter[[#This Row],[backers_count]], 0)</f>
        <v>49.880281690140848</v>
      </c>
      <c r="Q320" t="str">
        <f>LEFT(Kickstarter[[#This Row],[Category and Sub-Category]], SEARCH("/", Kickstarter[[#This Row],[Category and Sub-Category]])-1)</f>
        <v>film &amp; video</v>
      </c>
      <c r="R320" t="str">
        <f>RIGHT(Kickstarter[[#This Row],[Category and Sub-Category]], LEN(Kickstarter[[#This Row],[Category and Sub-Category]])-SEARCH("/",Kickstarter[[#This Row],[Category and Sub-Category]]))</f>
        <v>documentary</v>
      </c>
      <c r="S320" s="10">
        <f>(Kickstarter[[#This Row],[launched_at]]/86400) + 25569 + (-6/24)</f>
        <v>41329.788784722223</v>
      </c>
      <c r="T320" s="10">
        <f>(Kickstarter[[#This Row],[deadline]]/86400) + 25569 + (-6/24)</f>
        <v>41359.747118055559</v>
      </c>
      <c r="U320" s="6">
        <f>YEAR(Kickstarter[[#This Row],[Date Created Conversion]])</f>
        <v>2013</v>
      </c>
      <c r="V320" s="6" t="str">
        <f>TEXT(Kickstarter[[#This Row],[Date Created Conversion]], "mmm")</f>
        <v>Feb</v>
      </c>
      <c r="W320" s="6">
        <f>DATEDIF(Kickstarter[[#This Row],[Date Created Conversion]],Kickstarter[[#This Row],[Date Ended Conversion]],"m")</f>
        <v>1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Kickstarter[[#This Row],[pledged]]/Kickstarter[[#This Row],[goal]]</f>
        <v>1.1268</v>
      </c>
      <c r="P321" s="13">
        <f>IF(Kickstarter[[#This Row],[backers_count]], Kickstarter[[#This Row],[pledged]]/Kickstarter[[#This Row],[backers_count]], 0)</f>
        <v>110.47058823529412</v>
      </c>
      <c r="Q321" t="str">
        <f>LEFT(Kickstarter[[#This Row],[Category and Sub-Category]], SEARCH("/", Kickstarter[[#This Row],[Category and Sub-Category]])-1)</f>
        <v>film &amp; video</v>
      </c>
      <c r="R321" t="str">
        <f>RIGHT(Kickstarter[[#This Row],[Category and Sub-Category]], LEN(Kickstarter[[#This Row],[Category and Sub-Category]])-SEARCH("/",Kickstarter[[#This Row],[Category and Sub-Category]]))</f>
        <v>documentary</v>
      </c>
      <c r="S321" s="10">
        <f>(Kickstarter[[#This Row],[launched_at]]/86400) + 25569 + (-6/24)</f>
        <v>40123.58829861111</v>
      </c>
      <c r="T321" s="10">
        <f>(Kickstarter[[#This Row],[deadline]]/86400) + 25569 + (-6/24)</f>
        <v>40211.082638888889</v>
      </c>
      <c r="U321" s="6">
        <f>YEAR(Kickstarter[[#This Row],[Date Created Conversion]])</f>
        <v>2009</v>
      </c>
      <c r="V321" s="6" t="str">
        <f>TEXT(Kickstarter[[#This Row],[Date Created Conversion]], "mmm")</f>
        <v>Nov</v>
      </c>
      <c r="W321" s="6">
        <f>DATEDIF(Kickstarter[[#This Row],[Date Created Conversion]],Kickstarter[[#This Row],[Date Ended Conversion]],"m")</f>
        <v>2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Kickstarter[[#This Row],[pledged]]/Kickstarter[[#This Row],[goal]]</f>
        <v>1.0658000000000001</v>
      </c>
      <c r="P322" s="13">
        <f>IF(Kickstarter[[#This Row],[backers_count]], Kickstarter[[#This Row],[pledged]]/Kickstarter[[#This Row],[backers_count]], 0)</f>
        <v>134.91139240506328</v>
      </c>
      <c r="Q322" t="str">
        <f>LEFT(Kickstarter[[#This Row],[Category and Sub-Category]], SEARCH("/", Kickstarter[[#This Row],[Category and Sub-Category]])-1)</f>
        <v>film &amp; video</v>
      </c>
      <c r="R322" t="str">
        <f>RIGHT(Kickstarter[[#This Row],[Category and Sub-Category]], LEN(Kickstarter[[#This Row],[Category and Sub-Category]])-SEARCH("/",Kickstarter[[#This Row],[Category and Sub-Category]]))</f>
        <v>documentary</v>
      </c>
      <c r="S322" s="10">
        <f>(Kickstarter[[#This Row],[launched_at]]/86400) + 25569 + (-6/24)</f>
        <v>42331.301307870366</v>
      </c>
      <c r="T322" s="10">
        <f>(Kickstarter[[#This Row],[deadline]]/86400) + 25569 + (-6/24)</f>
        <v>42360.708333333328</v>
      </c>
      <c r="U322" s="6">
        <f>YEAR(Kickstarter[[#This Row],[Date Created Conversion]])</f>
        <v>2015</v>
      </c>
      <c r="V322" s="6" t="str">
        <f>TEXT(Kickstarter[[#This Row],[Date Created Conversion]], "mmm")</f>
        <v>Nov</v>
      </c>
      <c r="W322" s="6">
        <f>DATEDIF(Kickstarter[[#This Row],[Date Created Conversion]],Kickstarter[[#This Row],[Date Ended Conversion]],"m")</f>
        <v>0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Kickstarter[[#This Row],[pledged]]/Kickstarter[[#This Row],[goal]]</f>
        <v>1.0266285714285714</v>
      </c>
      <c r="P323" s="13">
        <f>IF(Kickstarter[[#This Row],[backers_count]], Kickstarter[[#This Row],[pledged]]/Kickstarter[[#This Row],[backers_count]], 0)</f>
        <v>106.62314540059347</v>
      </c>
      <c r="Q323" t="str">
        <f>LEFT(Kickstarter[[#This Row],[Category and Sub-Category]], SEARCH("/", Kickstarter[[#This Row],[Category and Sub-Category]])-1)</f>
        <v>film &amp; video</v>
      </c>
      <c r="R323" t="str">
        <f>RIGHT(Kickstarter[[#This Row],[Category and Sub-Category]], LEN(Kickstarter[[#This Row],[Category and Sub-Category]])-SEARCH("/",Kickstarter[[#This Row],[Category and Sub-Category]]))</f>
        <v>documentary</v>
      </c>
      <c r="S323" s="10">
        <f>(Kickstarter[[#This Row],[launched_at]]/86400) + 25569 + (-6/24)</f>
        <v>42647.196597222224</v>
      </c>
      <c r="T323" s="10">
        <f>(Kickstarter[[#This Row],[deadline]]/86400) + 25569 + (-6/24)</f>
        <v>42682.238263888888</v>
      </c>
      <c r="U323" s="6">
        <f>YEAR(Kickstarter[[#This Row],[Date Created Conversion]])</f>
        <v>2016</v>
      </c>
      <c r="V323" s="6" t="str">
        <f>TEXT(Kickstarter[[#This Row],[Date Created Conversion]], "mmm")</f>
        <v>Oct</v>
      </c>
      <c r="W323" s="6">
        <f>DATEDIF(Kickstarter[[#This Row],[Date Created Conversion]],Kickstarter[[#This Row],[Date Ended Conversion]],"m")</f>
        <v>1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Kickstarter[[#This Row],[pledged]]/Kickstarter[[#This Row],[goal]]</f>
        <v>1.0791200000000001</v>
      </c>
      <c r="P324" s="13">
        <f>IF(Kickstarter[[#This Row],[backers_count]], Kickstarter[[#This Row],[pledged]]/Kickstarter[[#This Row],[backers_count]], 0)</f>
        <v>145.04301075268816</v>
      </c>
      <c r="Q324" t="str">
        <f>LEFT(Kickstarter[[#This Row],[Category and Sub-Category]], SEARCH("/", Kickstarter[[#This Row],[Category and Sub-Category]])-1)</f>
        <v>film &amp; video</v>
      </c>
      <c r="R324" t="str">
        <f>RIGHT(Kickstarter[[#This Row],[Category and Sub-Category]], LEN(Kickstarter[[#This Row],[Category and Sub-Category]])-SEARCH("/",Kickstarter[[#This Row],[Category and Sub-Category]]))</f>
        <v>documentary</v>
      </c>
      <c r="S324" s="10">
        <f>(Kickstarter[[#This Row],[launched_at]]/86400) + 25569 + (-6/24)</f>
        <v>42473.32</v>
      </c>
      <c r="T324" s="10">
        <f>(Kickstarter[[#This Row],[deadline]]/86400) + 25569 + (-6/24)</f>
        <v>42503.32</v>
      </c>
      <c r="U324" s="6">
        <f>YEAR(Kickstarter[[#This Row],[Date Created Conversion]])</f>
        <v>2016</v>
      </c>
      <c r="V324" s="6" t="str">
        <f>TEXT(Kickstarter[[#This Row],[Date Created Conversion]], "mmm")</f>
        <v>Apr</v>
      </c>
      <c r="W324" s="6">
        <f>DATEDIF(Kickstarter[[#This Row],[Date Created Conversion]],Kickstarter[[#This Row],[Date Ended Conversion]],"m")</f>
        <v>1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Kickstarter[[#This Row],[pledged]]/Kickstarter[[#This Row],[goal]]</f>
        <v>1.2307407407407407</v>
      </c>
      <c r="P325" s="13">
        <f>IF(Kickstarter[[#This Row],[backers_count]], Kickstarter[[#This Row],[pledged]]/Kickstarter[[#This Row],[backers_count]], 0)</f>
        <v>114.58620689655173</v>
      </c>
      <c r="Q325" t="str">
        <f>LEFT(Kickstarter[[#This Row],[Category and Sub-Category]], SEARCH("/", Kickstarter[[#This Row],[Category and Sub-Category]])-1)</f>
        <v>film &amp; video</v>
      </c>
      <c r="R325" t="str">
        <f>RIGHT(Kickstarter[[#This Row],[Category and Sub-Category]], LEN(Kickstarter[[#This Row],[Category and Sub-Category]])-SEARCH("/",Kickstarter[[#This Row],[Category and Sub-Category]]))</f>
        <v>documentary</v>
      </c>
      <c r="S325" s="10">
        <f>(Kickstarter[[#This Row],[launched_at]]/86400) + 25569 + (-6/24)</f>
        <v>42697.07136574074</v>
      </c>
      <c r="T325" s="10">
        <f>(Kickstarter[[#This Row],[deadline]]/86400) + 25569 + (-6/24)</f>
        <v>42725.082638888889</v>
      </c>
      <c r="U325" s="6">
        <f>YEAR(Kickstarter[[#This Row],[Date Created Conversion]])</f>
        <v>2016</v>
      </c>
      <c r="V325" s="6" t="str">
        <f>TEXT(Kickstarter[[#This Row],[Date Created Conversion]], "mmm")</f>
        <v>Nov</v>
      </c>
      <c r="W325" s="6">
        <f>DATEDIF(Kickstarter[[#This Row],[Date Created Conversion]],Kickstarter[[#This Row],[Date Ended Conversion]],"m")</f>
        <v>0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Kickstarter[[#This Row],[pledged]]/Kickstarter[[#This Row],[goal]]</f>
        <v>1.016</v>
      </c>
      <c r="P326" s="13">
        <f>IF(Kickstarter[[#This Row],[backers_count]], Kickstarter[[#This Row],[pledged]]/Kickstarter[[#This Row],[backers_count]], 0)</f>
        <v>105.3170731707317</v>
      </c>
      <c r="Q326" t="str">
        <f>LEFT(Kickstarter[[#This Row],[Category and Sub-Category]], SEARCH("/", Kickstarter[[#This Row],[Category and Sub-Category]])-1)</f>
        <v>film &amp; video</v>
      </c>
      <c r="R326" t="str">
        <f>RIGHT(Kickstarter[[#This Row],[Category and Sub-Category]], LEN(Kickstarter[[#This Row],[Category and Sub-Category]])-SEARCH("/",Kickstarter[[#This Row],[Category and Sub-Category]]))</f>
        <v>documentary</v>
      </c>
      <c r="S326" s="10">
        <f>(Kickstarter[[#This Row],[launched_at]]/86400) + 25569 + (-6/24)</f>
        <v>42184.376250000001</v>
      </c>
      <c r="T326" s="10">
        <f>(Kickstarter[[#This Row],[deadline]]/86400) + 25569 + (-6/24)</f>
        <v>42217.376250000001</v>
      </c>
      <c r="U326" s="6">
        <f>YEAR(Kickstarter[[#This Row],[Date Created Conversion]])</f>
        <v>2015</v>
      </c>
      <c r="V326" s="6" t="str">
        <f>TEXT(Kickstarter[[#This Row],[Date Created Conversion]], "mmm")</f>
        <v>Jun</v>
      </c>
      <c r="W326" s="6">
        <f>DATEDIF(Kickstarter[[#This Row],[Date Created Conversion]],Kickstarter[[#This Row],[Date Ended Conversion]],"m")</f>
        <v>1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Kickstarter[[#This Row],[pledged]]/Kickstarter[[#This Row],[goal]]</f>
        <v>1.04396</v>
      </c>
      <c r="P327" s="13">
        <f>IF(Kickstarter[[#This Row],[backers_count]], Kickstarter[[#This Row],[pledged]]/Kickstarter[[#This Row],[backers_count]], 0)</f>
        <v>70.921195652173907</v>
      </c>
      <c r="Q327" t="str">
        <f>LEFT(Kickstarter[[#This Row],[Category and Sub-Category]], SEARCH("/", Kickstarter[[#This Row],[Category and Sub-Category]])-1)</f>
        <v>film &amp; video</v>
      </c>
      <c r="R327" t="str">
        <f>RIGHT(Kickstarter[[#This Row],[Category and Sub-Category]], LEN(Kickstarter[[#This Row],[Category and Sub-Category]])-SEARCH("/",Kickstarter[[#This Row],[Category and Sub-Category]]))</f>
        <v>documentary</v>
      </c>
      <c r="S327" s="10">
        <f>(Kickstarter[[#This Row],[launched_at]]/86400) + 25569 + (-6/24)</f>
        <v>42688.937881944439</v>
      </c>
      <c r="T327" s="10">
        <f>(Kickstarter[[#This Row],[deadline]]/86400) + 25569 + (-6/24)</f>
        <v>42723.937881944439</v>
      </c>
      <c r="U327" s="6">
        <f>YEAR(Kickstarter[[#This Row],[Date Created Conversion]])</f>
        <v>2016</v>
      </c>
      <c r="V327" s="6" t="str">
        <f>TEXT(Kickstarter[[#This Row],[Date Created Conversion]], "mmm")</f>
        <v>Nov</v>
      </c>
      <c r="W327" s="6">
        <f>DATEDIF(Kickstarter[[#This Row],[Date Created Conversion]],Kickstarter[[#This Row],[Date Ended Conversion]],"m")</f>
        <v>1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Kickstarter[[#This Row],[pledged]]/Kickstarter[[#This Row],[goal]]</f>
        <v>1.1292973333333334</v>
      </c>
      <c r="P328" s="13">
        <f>IF(Kickstarter[[#This Row],[backers_count]], Kickstarter[[#This Row],[pledged]]/Kickstarter[[#This Row],[backers_count]], 0)</f>
        <v>147.17167680278018</v>
      </c>
      <c r="Q328" t="str">
        <f>LEFT(Kickstarter[[#This Row],[Category and Sub-Category]], SEARCH("/", Kickstarter[[#This Row],[Category and Sub-Category]])-1)</f>
        <v>film &amp; video</v>
      </c>
      <c r="R328" t="str">
        <f>RIGHT(Kickstarter[[#This Row],[Category and Sub-Category]], LEN(Kickstarter[[#This Row],[Category and Sub-Category]])-SEARCH("/",Kickstarter[[#This Row],[Category and Sub-Category]]))</f>
        <v>documentary</v>
      </c>
      <c r="S328" s="10">
        <f>(Kickstarter[[#This Row],[launched_at]]/86400) + 25569 + (-6/24)</f>
        <v>42775.064884259264</v>
      </c>
      <c r="T328" s="10">
        <f>(Kickstarter[[#This Row],[deadline]]/86400) + 25569 + (-6/24)</f>
        <v>42808.706250000003</v>
      </c>
      <c r="U328" s="6">
        <f>YEAR(Kickstarter[[#This Row],[Date Created Conversion]])</f>
        <v>2017</v>
      </c>
      <c r="V328" s="6" t="str">
        <f>TEXT(Kickstarter[[#This Row],[Date Created Conversion]], "mmm")</f>
        <v>Feb</v>
      </c>
      <c r="W328" s="6">
        <f>DATEDIF(Kickstarter[[#This Row],[Date Created Conversion]],Kickstarter[[#This Row],[Date Ended Conversion]],"m")</f>
        <v>1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Kickstarter[[#This Row],[pledged]]/Kickstarter[[#This Row],[goal]]</f>
        <v>1.3640000000000001</v>
      </c>
      <c r="P329" s="13">
        <f>IF(Kickstarter[[#This Row],[backers_count]], Kickstarter[[#This Row],[pledged]]/Kickstarter[[#This Row],[backers_count]], 0)</f>
        <v>160.47058823529412</v>
      </c>
      <c r="Q329" t="str">
        <f>LEFT(Kickstarter[[#This Row],[Category and Sub-Category]], SEARCH("/", Kickstarter[[#This Row],[Category and Sub-Category]])-1)</f>
        <v>film &amp; video</v>
      </c>
      <c r="R329" t="str">
        <f>RIGHT(Kickstarter[[#This Row],[Category and Sub-Category]], LEN(Kickstarter[[#This Row],[Category and Sub-Category]])-SEARCH("/",Kickstarter[[#This Row],[Category and Sub-Category]]))</f>
        <v>documentary</v>
      </c>
      <c r="S329" s="10">
        <f>(Kickstarter[[#This Row],[launched_at]]/86400) + 25569 + (-6/24)</f>
        <v>42057.985289351855</v>
      </c>
      <c r="T329" s="10">
        <f>(Kickstarter[[#This Row],[deadline]]/86400) + 25569 + (-6/24)</f>
        <v>42085.083333333328</v>
      </c>
      <c r="U329" s="6">
        <f>YEAR(Kickstarter[[#This Row],[Date Created Conversion]])</f>
        <v>2015</v>
      </c>
      <c r="V329" s="6" t="str">
        <f>TEXT(Kickstarter[[#This Row],[Date Created Conversion]], "mmm")</f>
        <v>Feb</v>
      </c>
      <c r="W329" s="6">
        <f>DATEDIF(Kickstarter[[#This Row],[Date Created Conversion]],Kickstarter[[#This Row],[Date Ended Conversion]],"m")</f>
        <v>1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Kickstarter[[#This Row],[pledged]]/Kickstarter[[#This Row],[goal]]</f>
        <v>1.036144</v>
      </c>
      <c r="P330" s="13">
        <f>IF(Kickstarter[[#This Row],[backers_count]], Kickstarter[[#This Row],[pledged]]/Kickstarter[[#This Row],[backers_count]], 0)</f>
        <v>156.04578313253012</v>
      </c>
      <c r="Q330" t="str">
        <f>LEFT(Kickstarter[[#This Row],[Category and Sub-Category]], SEARCH("/", Kickstarter[[#This Row],[Category and Sub-Category]])-1)</f>
        <v>film &amp; video</v>
      </c>
      <c r="R330" t="str">
        <f>RIGHT(Kickstarter[[#This Row],[Category and Sub-Category]], LEN(Kickstarter[[#This Row],[Category and Sub-Category]])-SEARCH("/",Kickstarter[[#This Row],[Category and Sub-Category]]))</f>
        <v>documentary</v>
      </c>
      <c r="S330" s="10">
        <f>(Kickstarter[[#This Row],[launched_at]]/86400) + 25569 + (-6/24)</f>
        <v>42278.696620370371</v>
      </c>
      <c r="T330" s="10">
        <f>(Kickstarter[[#This Row],[deadline]]/86400) + 25569 + (-6/24)</f>
        <v>42308.916666666672</v>
      </c>
      <c r="U330" s="6">
        <f>YEAR(Kickstarter[[#This Row],[Date Created Conversion]])</f>
        <v>2015</v>
      </c>
      <c r="V330" s="6" t="str">
        <f>TEXT(Kickstarter[[#This Row],[Date Created Conversion]], "mmm")</f>
        <v>Oct</v>
      </c>
      <c r="W330" s="6">
        <f>DATEDIF(Kickstarter[[#This Row],[Date Created Conversion]],Kickstarter[[#This Row],[Date Ended Conversion]],"m")</f>
        <v>0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Kickstarter[[#This Row],[pledged]]/Kickstarter[[#This Row],[goal]]</f>
        <v>1.0549999999999999</v>
      </c>
      <c r="P331" s="13">
        <f>IF(Kickstarter[[#This Row],[backers_count]], Kickstarter[[#This Row],[pledged]]/Kickstarter[[#This Row],[backers_count]], 0)</f>
        <v>63.17365269461078</v>
      </c>
      <c r="Q331" t="str">
        <f>LEFT(Kickstarter[[#This Row],[Category and Sub-Category]], SEARCH("/", Kickstarter[[#This Row],[Category and Sub-Category]])-1)</f>
        <v>film &amp; video</v>
      </c>
      <c r="R331" t="str">
        <f>RIGHT(Kickstarter[[#This Row],[Category and Sub-Category]], LEN(Kickstarter[[#This Row],[Category and Sub-Category]])-SEARCH("/",Kickstarter[[#This Row],[Category and Sub-Category]]))</f>
        <v>documentary</v>
      </c>
      <c r="S331" s="10">
        <f>(Kickstarter[[#This Row],[launched_at]]/86400) + 25569 + (-6/24)</f>
        <v>42291.21674768519</v>
      </c>
      <c r="T331" s="10">
        <f>(Kickstarter[[#This Row],[deadline]]/86400) + 25569 + (-6/24)</f>
        <v>42314.916666666672</v>
      </c>
      <c r="U331" s="6">
        <f>YEAR(Kickstarter[[#This Row],[Date Created Conversion]])</f>
        <v>2015</v>
      </c>
      <c r="V331" s="6" t="str">
        <f>TEXT(Kickstarter[[#This Row],[Date Created Conversion]], "mmm")</f>
        <v>Oct</v>
      </c>
      <c r="W331" s="6">
        <f>DATEDIF(Kickstarter[[#This Row],[Date Created Conversion]],Kickstarter[[#This Row],[Date Ended Conversion]],"m")</f>
        <v>0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Kickstarter[[#This Row],[pledged]]/Kickstarter[[#This Row],[goal]]</f>
        <v>1.0182857142857142</v>
      </c>
      <c r="P332" s="13">
        <f>IF(Kickstarter[[#This Row],[backers_count]], Kickstarter[[#This Row],[pledged]]/Kickstarter[[#This Row],[backers_count]], 0)</f>
        <v>104.82352941176471</v>
      </c>
      <c r="Q332" t="str">
        <f>LEFT(Kickstarter[[#This Row],[Category and Sub-Category]], SEARCH("/", Kickstarter[[#This Row],[Category and Sub-Category]])-1)</f>
        <v>film &amp; video</v>
      </c>
      <c r="R332" t="str">
        <f>RIGHT(Kickstarter[[#This Row],[Category and Sub-Category]], LEN(Kickstarter[[#This Row],[Category and Sub-Category]])-SEARCH("/",Kickstarter[[#This Row],[Category and Sub-Category]]))</f>
        <v>documentary</v>
      </c>
      <c r="S332" s="10">
        <f>(Kickstarter[[#This Row],[launched_at]]/86400) + 25569 + (-6/24)</f>
        <v>41379.265775462962</v>
      </c>
      <c r="T332" s="10">
        <f>(Kickstarter[[#This Row],[deadline]]/86400) + 25569 + (-6/24)</f>
        <v>41410.915972222225</v>
      </c>
      <c r="U332" s="6">
        <f>YEAR(Kickstarter[[#This Row],[Date Created Conversion]])</f>
        <v>2013</v>
      </c>
      <c r="V332" s="6" t="str">
        <f>TEXT(Kickstarter[[#This Row],[Date Created Conversion]], "mmm")</f>
        <v>Apr</v>
      </c>
      <c r="W332" s="6">
        <f>DATEDIF(Kickstarter[[#This Row],[Date Created Conversion]],Kickstarter[[#This Row],[Date Ended Conversion]],"m")</f>
        <v>1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Kickstarter[[#This Row],[pledged]]/Kickstarter[[#This Row],[goal]]</f>
        <v>1.0660499999999999</v>
      </c>
      <c r="P333" s="13">
        <f>IF(Kickstarter[[#This Row],[backers_count]], Kickstarter[[#This Row],[pledged]]/Kickstarter[[#This Row],[backers_count]], 0)</f>
        <v>97.356164383561648</v>
      </c>
      <c r="Q333" t="str">
        <f>LEFT(Kickstarter[[#This Row],[Category and Sub-Category]], SEARCH("/", Kickstarter[[#This Row],[Category and Sub-Category]])-1)</f>
        <v>film &amp; video</v>
      </c>
      <c r="R333" t="str">
        <f>RIGHT(Kickstarter[[#This Row],[Category and Sub-Category]], LEN(Kickstarter[[#This Row],[Category and Sub-Category]])-SEARCH("/",Kickstarter[[#This Row],[Category and Sub-Category]]))</f>
        <v>documentary</v>
      </c>
      <c r="S333" s="10">
        <f>(Kickstarter[[#This Row],[launched_at]]/86400) + 25569 + (-6/24)</f>
        <v>42507.331412037034</v>
      </c>
      <c r="T333" s="10">
        <f>(Kickstarter[[#This Row],[deadline]]/86400) + 25569 + (-6/24)</f>
        <v>42538.331412037034</v>
      </c>
      <c r="U333" s="6">
        <f>YEAR(Kickstarter[[#This Row],[Date Created Conversion]])</f>
        <v>2016</v>
      </c>
      <c r="V333" s="6" t="str">
        <f>TEXT(Kickstarter[[#This Row],[Date Created Conversion]], "mmm")</f>
        <v>May</v>
      </c>
      <c r="W333" s="6">
        <f>DATEDIF(Kickstarter[[#This Row],[Date Created Conversion]],Kickstarter[[#This Row],[Date Ended Conversion]],"m")</f>
        <v>1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Kickstarter[[#This Row],[pledged]]/Kickstarter[[#This Row],[goal]]</f>
        <v>1.13015</v>
      </c>
      <c r="P334" s="13">
        <f>IF(Kickstarter[[#This Row],[backers_count]], Kickstarter[[#This Row],[pledged]]/Kickstarter[[#This Row],[backers_count]], 0)</f>
        <v>203.63063063063063</v>
      </c>
      <c r="Q334" t="str">
        <f>LEFT(Kickstarter[[#This Row],[Category and Sub-Category]], SEARCH("/", Kickstarter[[#This Row],[Category and Sub-Category]])-1)</f>
        <v>film &amp; video</v>
      </c>
      <c r="R334" t="str">
        <f>RIGHT(Kickstarter[[#This Row],[Category and Sub-Category]], LEN(Kickstarter[[#This Row],[Category and Sub-Category]])-SEARCH("/",Kickstarter[[#This Row],[Category and Sub-Category]]))</f>
        <v>documentary</v>
      </c>
      <c r="S334" s="10">
        <f>(Kickstarter[[#This Row],[launched_at]]/86400) + 25569 + (-6/24)</f>
        <v>42263.430289351847</v>
      </c>
      <c r="T334" s="10">
        <f>(Kickstarter[[#This Row],[deadline]]/86400) + 25569 + (-6/24)</f>
        <v>42305.083333333328</v>
      </c>
      <c r="U334" s="6">
        <f>YEAR(Kickstarter[[#This Row],[Date Created Conversion]])</f>
        <v>2015</v>
      </c>
      <c r="V334" s="6" t="str">
        <f>TEXT(Kickstarter[[#This Row],[Date Created Conversion]], "mmm")</f>
        <v>Sep</v>
      </c>
      <c r="W334" s="6">
        <f>DATEDIF(Kickstarter[[#This Row],[Date Created Conversion]],Kickstarter[[#This Row],[Date Ended Conversion]],"m")</f>
        <v>1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Kickstarter[[#This Row],[pledged]]/Kickstarter[[#This Row],[goal]]</f>
        <v>1.252275</v>
      </c>
      <c r="P335" s="13">
        <f>IF(Kickstarter[[#This Row],[backers_count]], Kickstarter[[#This Row],[pledged]]/Kickstarter[[#This Row],[backers_count]], 0)</f>
        <v>188.31203007518798</v>
      </c>
      <c r="Q335" t="str">
        <f>LEFT(Kickstarter[[#This Row],[Category and Sub-Category]], SEARCH("/", Kickstarter[[#This Row],[Category and Sub-Category]])-1)</f>
        <v>film &amp; video</v>
      </c>
      <c r="R335" t="str">
        <f>RIGHT(Kickstarter[[#This Row],[Category and Sub-Category]], LEN(Kickstarter[[#This Row],[Category and Sub-Category]])-SEARCH("/",Kickstarter[[#This Row],[Category and Sub-Category]]))</f>
        <v>documentary</v>
      </c>
      <c r="S335" s="10">
        <f>(Kickstarter[[#This Row],[launched_at]]/86400) + 25569 + (-6/24)</f>
        <v>42437.386469907404</v>
      </c>
      <c r="T335" s="10">
        <f>(Kickstarter[[#This Row],[deadline]]/86400) + 25569 + (-6/24)</f>
        <v>42467.34480324074</v>
      </c>
      <c r="U335" s="6">
        <f>YEAR(Kickstarter[[#This Row],[Date Created Conversion]])</f>
        <v>2016</v>
      </c>
      <c r="V335" s="6" t="str">
        <f>TEXT(Kickstarter[[#This Row],[Date Created Conversion]], "mmm")</f>
        <v>Mar</v>
      </c>
      <c r="W335" s="6">
        <f>DATEDIF(Kickstarter[[#This Row],[Date Created Conversion]],Kickstarter[[#This Row],[Date Ended Conversion]],"m")</f>
        <v>0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Kickstarter[[#This Row],[pledged]]/Kickstarter[[#This Row],[goal]]</f>
        <v>1.0119</v>
      </c>
      <c r="P336" s="13">
        <f>IF(Kickstarter[[#This Row],[backers_count]], Kickstarter[[#This Row],[pledged]]/Kickstarter[[#This Row],[backers_count]], 0)</f>
        <v>146.65217391304347</v>
      </c>
      <c r="Q336" t="str">
        <f>LEFT(Kickstarter[[#This Row],[Category and Sub-Category]], SEARCH("/", Kickstarter[[#This Row],[Category and Sub-Category]])-1)</f>
        <v>film &amp; video</v>
      </c>
      <c r="R336" t="str">
        <f>RIGHT(Kickstarter[[#This Row],[Category and Sub-Category]], LEN(Kickstarter[[#This Row],[Category and Sub-Category]])-SEARCH("/",Kickstarter[[#This Row],[Category and Sub-Category]]))</f>
        <v>documentary</v>
      </c>
      <c r="S336" s="10">
        <f>(Kickstarter[[#This Row],[launched_at]]/86400) + 25569 + (-6/24)</f>
        <v>42101.432372685187</v>
      </c>
      <c r="T336" s="10">
        <f>(Kickstarter[[#This Row],[deadline]]/86400) + 25569 + (-6/24)</f>
        <v>42139.541666666672</v>
      </c>
      <c r="U336" s="6">
        <f>YEAR(Kickstarter[[#This Row],[Date Created Conversion]])</f>
        <v>2015</v>
      </c>
      <c r="V336" s="6" t="str">
        <f>TEXT(Kickstarter[[#This Row],[Date Created Conversion]], "mmm")</f>
        <v>Apr</v>
      </c>
      <c r="W336" s="6">
        <f>DATEDIF(Kickstarter[[#This Row],[Date Created Conversion]],Kickstarter[[#This Row],[Date Ended Conversion]],"m")</f>
        <v>1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Kickstarter[[#This Row],[pledged]]/Kickstarter[[#This Row],[goal]]</f>
        <v>1.0276470588235294</v>
      </c>
      <c r="P337" s="13">
        <f>IF(Kickstarter[[#This Row],[backers_count]], Kickstarter[[#This Row],[pledged]]/Kickstarter[[#This Row],[backers_count]], 0)</f>
        <v>109.1875</v>
      </c>
      <c r="Q337" t="str">
        <f>LEFT(Kickstarter[[#This Row],[Category and Sub-Category]], SEARCH("/", Kickstarter[[#This Row],[Category and Sub-Category]])-1)</f>
        <v>film &amp; video</v>
      </c>
      <c r="R337" t="str">
        <f>RIGHT(Kickstarter[[#This Row],[Category and Sub-Category]], LEN(Kickstarter[[#This Row],[Category and Sub-Category]])-SEARCH("/",Kickstarter[[#This Row],[Category and Sub-Category]]))</f>
        <v>documentary</v>
      </c>
      <c r="S337" s="10">
        <f>(Kickstarter[[#This Row],[launched_at]]/86400) + 25569 + (-6/24)</f>
        <v>42101.487442129626</v>
      </c>
      <c r="T337" s="10">
        <f>(Kickstarter[[#This Row],[deadline]]/86400) + 25569 + (-6/24)</f>
        <v>42132.666666666672</v>
      </c>
      <c r="U337" s="6">
        <f>YEAR(Kickstarter[[#This Row],[Date Created Conversion]])</f>
        <v>2015</v>
      </c>
      <c r="V337" s="6" t="str">
        <f>TEXT(Kickstarter[[#This Row],[Date Created Conversion]], "mmm")</f>
        <v>Apr</v>
      </c>
      <c r="W337" s="6">
        <f>DATEDIF(Kickstarter[[#This Row],[Date Created Conversion]],Kickstarter[[#This Row],[Date Ended Conversion]],"m")</f>
        <v>1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Kickstarter[[#This Row],[pledged]]/Kickstarter[[#This Row],[goal]]</f>
        <v>1.1683911999999999</v>
      </c>
      <c r="P338" s="13">
        <f>IF(Kickstarter[[#This Row],[backers_count]], Kickstarter[[#This Row],[pledged]]/Kickstarter[[#This Row],[backers_count]], 0)</f>
        <v>59.249046653144013</v>
      </c>
      <c r="Q338" t="str">
        <f>LEFT(Kickstarter[[#This Row],[Category and Sub-Category]], SEARCH("/", Kickstarter[[#This Row],[Category and Sub-Category]])-1)</f>
        <v>film &amp; video</v>
      </c>
      <c r="R338" t="str">
        <f>RIGHT(Kickstarter[[#This Row],[Category and Sub-Category]], LEN(Kickstarter[[#This Row],[Category and Sub-Category]])-SEARCH("/",Kickstarter[[#This Row],[Category and Sub-Category]]))</f>
        <v>documentary</v>
      </c>
      <c r="S338" s="10">
        <f>(Kickstarter[[#This Row],[launched_at]]/86400) + 25569 + (-6/24)</f>
        <v>42291.346273148149</v>
      </c>
      <c r="T338" s="10">
        <f>(Kickstarter[[#This Row],[deadline]]/86400) + 25569 + (-6/24)</f>
        <v>42321.387939814813</v>
      </c>
      <c r="U338" s="6">
        <f>YEAR(Kickstarter[[#This Row],[Date Created Conversion]])</f>
        <v>2015</v>
      </c>
      <c r="V338" s="6" t="str">
        <f>TEXT(Kickstarter[[#This Row],[Date Created Conversion]], "mmm")</f>
        <v>Oct</v>
      </c>
      <c r="W338" s="6">
        <f>DATEDIF(Kickstarter[[#This Row],[Date Created Conversion]],Kickstarter[[#This Row],[Date Ended Conversion]],"m")</f>
        <v>0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Kickstarter[[#This Row],[pledged]]/Kickstarter[[#This Row],[goal]]</f>
        <v>1.0116833333333335</v>
      </c>
      <c r="P339" s="13">
        <f>IF(Kickstarter[[#This Row],[backers_count]], Kickstarter[[#This Row],[pledged]]/Kickstarter[[#This Row],[backers_count]], 0)</f>
        <v>97.904838709677421</v>
      </c>
      <c r="Q339" t="str">
        <f>LEFT(Kickstarter[[#This Row],[Category and Sub-Category]], SEARCH("/", Kickstarter[[#This Row],[Category and Sub-Category]])-1)</f>
        <v>film &amp; video</v>
      </c>
      <c r="R339" t="str">
        <f>RIGHT(Kickstarter[[#This Row],[Category and Sub-Category]], LEN(Kickstarter[[#This Row],[Category and Sub-Category]])-SEARCH("/",Kickstarter[[#This Row],[Category and Sub-Category]]))</f>
        <v>documentary</v>
      </c>
      <c r="S339" s="10">
        <f>(Kickstarter[[#This Row],[launched_at]]/86400) + 25569 + (-6/24)</f>
        <v>42046.878564814819</v>
      </c>
      <c r="T339" s="10">
        <f>(Kickstarter[[#This Row],[deadline]]/86400) + 25569 + (-6/24)</f>
        <v>42076.836898148147</v>
      </c>
      <c r="U339" s="6">
        <f>YEAR(Kickstarter[[#This Row],[Date Created Conversion]])</f>
        <v>2015</v>
      </c>
      <c r="V339" s="6" t="str">
        <f>TEXT(Kickstarter[[#This Row],[Date Created Conversion]], "mmm")</f>
        <v>Feb</v>
      </c>
      <c r="W339" s="6">
        <f>DATEDIF(Kickstarter[[#This Row],[Date Created Conversion]],Kickstarter[[#This Row],[Date Ended Conversion]],"m")</f>
        <v>1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Kickstarter[[#This Row],[pledged]]/Kickstarter[[#This Row],[goal]]</f>
        <v>1.1013360000000001</v>
      </c>
      <c r="P340" s="13">
        <f>IF(Kickstarter[[#This Row],[backers_count]], Kickstarter[[#This Row],[pledged]]/Kickstarter[[#This Row],[backers_count]], 0)</f>
        <v>70.000169491525426</v>
      </c>
      <c r="Q340" t="str">
        <f>LEFT(Kickstarter[[#This Row],[Category and Sub-Category]], SEARCH("/", Kickstarter[[#This Row],[Category and Sub-Category]])-1)</f>
        <v>film &amp; video</v>
      </c>
      <c r="R340" t="str">
        <f>RIGHT(Kickstarter[[#This Row],[Category and Sub-Category]], LEN(Kickstarter[[#This Row],[Category and Sub-Category]])-SEARCH("/",Kickstarter[[#This Row],[Category and Sub-Category]]))</f>
        <v>documentary</v>
      </c>
      <c r="S340" s="10">
        <f>(Kickstarter[[#This Row],[launched_at]]/86400) + 25569 + (-6/24)</f>
        <v>42559.505671296298</v>
      </c>
      <c r="T340" s="10">
        <f>(Kickstarter[[#This Row],[deadline]]/86400) + 25569 + (-6/24)</f>
        <v>42615.791666666672</v>
      </c>
      <c r="U340" s="6">
        <f>YEAR(Kickstarter[[#This Row],[Date Created Conversion]])</f>
        <v>2016</v>
      </c>
      <c r="V340" s="6" t="str">
        <f>TEXT(Kickstarter[[#This Row],[Date Created Conversion]], "mmm")</f>
        <v>Jul</v>
      </c>
      <c r="W340" s="6">
        <f>DATEDIF(Kickstarter[[#This Row],[Date Created Conversion]],Kickstarter[[#This Row],[Date Ended Conversion]],"m")</f>
        <v>1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Kickstarter[[#This Row],[pledged]]/Kickstarter[[#This Row],[goal]]</f>
        <v>1.0808333333333333</v>
      </c>
      <c r="P341" s="13">
        <f>IF(Kickstarter[[#This Row],[backers_count]], Kickstarter[[#This Row],[pledged]]/Kickstarter[[#This Row],[backers_count]], 0)</f>
        <v>72.865168539325836</v>
      </c>
      <c r="Q341" t="str">
        <f>LEFT(Kickstarter[[#This Row],[Category and Sub-Category]], SEARCH("/", Kickstarter[[#This Row],[Category and Sub-Category]])-1)</f>
        <v>film &amp; video</v>
      </c>
      <c r="R341" t="str">
        <f>RIGHT(Kickstarter[[#This Row],[Category and Sub-Category]], LEN(Kickstarter[[#This Row],[Category and Sub-Category]])-SEARCH("/",Kickstarter[[#This Row],[Category and Sub-Category]]))</f>
        <v>documentary</v>
      </c>
      <c r="S341" s="10">
        <f>(Kickstarter[[#This Row],[launched_at]]/86400) + 25569 + (-6/24)</f>
        <v>42093.510046296295</v>
      </c>
      <c r="T341" s="10">
        <f>(Kickstarter[[#This Row],[deadline]]/86400) + 25569 + (-6/24)</f>
        <v>42123.510046296295</v>
      </c>
      <c r="U341" s="6">
        <f>YEAR(Kickstarter[[#This Row],[Date Created Conversion]])</f>
        <v>2015</v>
      </c>
      <c r="V341" s="6" t="str">
        <f>TEXT(Kickstarter[[#This Row],[Date Created Conversion]], "mmm")</f>
        <v>Mar</v>
      </c>
      <c r="W341" s="6">
        <f>DATEDIF(Kickstarter[[#This Row],[Date Created Conversion]],Kickstarter[[#This Row],[Date Ended Conversion]],"m")</f>
        <v>0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Kickstarter[[#This Row],[pledged]]/Kickstarter[[#This Row],[goal]]</f>
        <v>1.2502285714285715</v>
      </c>
      <c r="P342" s="13">
        <f>IF(Kickstarter[[#This Row],[backers_count]], Kickstarter[[#This Row],[pledged]]/Kickstarter[[#This Row],[backers_count]], 0)</f>
        <v>146.34782608695653</v>
      </c>
      <c r="Q342" t="str">
        <f>LEFT(Kickstarter[[#This Row],[Category and Sub-Category]], SEARCH("/", Kickstarter[[#This Row],[Category and Sub-Category]])-1)</f>
        <v>film &amp; video</v>
      </c>
      <c r="R342" t="str">
        <f>RIGHT(Kickstarter[[#This Row],[Category and Sub-Category]], LEN(Kickstarter[[#This Row],[Category and Sub-Category]])-SEARCH("/",Kickstarter[[#This Row],[Category and Sub-Category]]))</f>
        <v>documentary</v>
      </c>
      <c r="S342" s="10">
        <f>(Kickstarter[[#This Row],[launched_at]]/86400) + 25569 + (-6/24)</f>
        <v>42772.419062500005</v>
      </c>
      <c r="T342" s="10">
        <f>(Kickstarter[[#This Row],[deadline]]/86400) + 25569 + (-6/24)</f>
        <v>42802.625</v>
      </c>
      <c r="U342" s="6">
        <f>YEAR(Kickstarter[[#This Row],[Date Created Conversion]])</f>
        <v>2017</v>
      </c>
      <c r="V342" s="6" t="str">
        <f>TEXT(Kickstarter[[#This Row],[Date Created Conversion]], "mmm")</f>
        <v>Feb</v>
      </c>
      <c r="W342" s="6">
        <f>DATEDIF(Kickstarter[[#This Row],[Date Created Conversion]],Kickstarter[[#This Row],[Date Ended Conversion]],"m")</f>
        <v>1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Kickstarter[[#This Row],[pledged]]/Kickstarter[[#This Row],[goal]]</f>
        <v>1.0671428571428572</v>
      </c>
      <c r="P343" s="13">
        <f>IF(Kickstarter[[#This Row],[backers_count]], Kickstarter[[#This Row],[pledged]]/Kickstarter[[#This Row],[backers_count]], 0)</f>
        <v>67.909090909090907</v>
      </c>
      <c r="Q343" t="str">
        <f>LEFT(Kickstarter[[#This Row],[Category and Sub-Category]], SEARCH("/", Kickstarter[[#This Row],[Category and Sub-Category]])-1)</f>
        <v>film &amp; video</v>
      </c>
      <c r="R343" t="str">
        <f>RIGHT(Kickstarter[[#This Row],[Category and Sub-Category]], LEN(Kickstarter[[#This Row],[Category and Sub-Category]])-SEARCH("/",Kickstarter[[#This Row],[Category and Sub-Category]]))</f>
        <v>documentary</v>
      </c>
      <c r="S343" s="10">
        <f>(Kickstarter[[#This Row],[launched_at]]/86400) + 25569 + (-6/24)</f>
        <v>41894.629606481481</v>
      </c>
      <c r="T343" s="10">
        <f>(Kickstarter[[#This Row],[deadline]]/86400) + 25569 + (-6/24)</f>
        <v>41912.915972222225</v>
      </c>
      <c r="U343" s="6">
        <f>YEAR(Kickstarter[[#This Row],[Date Created Conversion]])</f>
        <v>2014</v>
      </c>
      <c r="V343" s="6" t="str">
        <f>TEXT(Kickstarter[[#This Row],[Date Created Conversion]], "mmm")</f>
        <v>Sep</v>
      </c>
      <c r="W343" s="6">
        <f>DATEDIF(Kickstarter[[#This Row],[Date Created Conversion]],Kickstarter[[#This Row],[Date Ended Conversion]],"m")</f>
        <v>0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Kickstarter[[#This Row],[pledged]]/Kickstarter[[#This Row],[goal]]</f>
        <v>1.0036639999999999</v>
      </c>
      <c r="P344" s="13">
        <f>IF(Kickstarter[[#This Row],[backers_count]], Kickstarter[[#This Row],[pledged]]/Kickstarter[[#This Row],[backers_count]], 0)</f>
        <v>169.85083076923075</v>
      </c>
      <c r="Q344" t="str">
        <f>LEFT(Kickstarter[[#This Row],[Category and Sub-Category]], SEARCH("/", Kickstarter[[#This Row],[Category and Sub-Category]])-1)</f>
        <v>film &amp; video</v>
      </c>
      <c r="R344" t="str">
        <f>RIGHT(Kickstarter[[#This Row],[Category and Sub-Category]], LEN(Kickstarter[[#This Row],[Category and Sub-Category]])-SEARCH("/",Kickstarter[[#This Row],[Category and Sub-Category]]))</f>
        <v>documentary</v>
      </c>
      <c r="S344" s="10">
        <f>(Kickstarter[[#This Row],[launched_at]]/86400) + 25569 + (-6/24)</f>
        <v>42459.530844907407</v>
      </c>
      <c r="T344" s="10">
        <f>(Kickstarter[[#This Row],[deadline]]/86400) + 25569 + (-6/24)</f>
        <v>42489.530844907407</v>
      </c>
      <c r="U344" s="6">
        <f>YEAR(Kickstarter[[#This Row],[Date Created Conversion]])</f>
        <v>2016</v>
      </c>
      <c r="V344" s="6" t="str">
        <f>TEXT(Kickstarter[[#This Row],[Date Created Conversion]], "mmm")</f>
        <v>Mar</v>
      </c>
      <c r="W344" s="6">
        <f>DATEDIF(Kickstarter[[#This Row],[Date Created Conversion]],Kickstarter[[#This Row],[Date Ended Conversion]],"m")</f>
        <v>0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Kickstarter[[#This Row],[pledged]]/Kickstarter[[#This Row],[goal]]</f>
        <v>1.0202863333333334</v>
      </c>
      <c r="P345" s="13">
        <f>IF(Kickstarter[[#This Row],[backers_count]], Kickstarter[[#This Row],[pledged]]/Kickstarter[[#This Row],[backers_count]], 0)</f>
        <v>58.413339694656486</v>
      </c>
      <c r="Q345" t="str">
        <f>LEFT(Kickstarter[[#This Row],[Category and Sub-Category]], SEARCH("/", Kickstarter[[#This Row],[Category and Sub-Category]])-1)</f>
        <v>film &amp; video</v>
      </c>
      <c r="R345" t="str">
        <f>RIGHT(Kickstarter[[#This Row],[Category and Sub-Category]], LEN(Kickstarter[[#This Row],[Category and Sub-Category]])-SEARCH("/",Kickstarter[[#This Row],[Category and Sub-Category]]))</f>
        <v>documentary</v>
      </c>
      <c r="S345" s="10">
        <f>(Kickstarter[[#This Row],[launched_at]]/86400) + 25569 + (-6/24)</f>
        <v>41926.48778935185</v>
      </c>
      <c r="T345" s="10">
        <f>(Kickstarter[[#This Row],[deadline]]/86400) + 25569 + (-6/24)</f>
        <v>41956.875</v>
      </c>
      <c r="U345" s="6">
        <f>YEAR(Kickstarter[[#This Row],[Date Created Conversion]])</f>
        <v>2014</v>
      </c>
      <c r="V345" s="6" t="str">
        <f>TEXT(Kickstarter[[#This Row],[Date Created Conversion]], "mmm")</f>
        <v>Oct</v>
      </c>
      <c r="W345" s="6">
        <f>DATEDIF(Kickstarter[[#This Row],[Date Created Conversion]],Kickstarter[[#This Row],[Date Ended Conversion]],"m")</f>
        <v>0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Kickstarter[[#This Row],[pledged]]/Kickstarter[[#This Row],[goal]]</f>
        <v>1.0208358208955224</v>
      </c>
      <c r="P346" s="13">
        <f>IF(Kickstarter[[#This Row],[backers_count]], Kickstarter[[#This Row],[pledged]]/Kickstarter[[#This Row],[backers_count]], 0)</f>
        <v>119.99298245614035</v>
      </c>
      <c r="Q346" t="str">
        <f>LEFT(Kickstarter[[#This Row],[Category and Sub-Category]], SEARCH("/", Kickstarter[[#This Row],[Category and Sub-Category]])-1)</f>
        <v>film &amp; video</v>
      </c>
      <c r="R346" t="str">
        <f>RIGHT(Kickstarter[[#This Row],[Category and Sub-Category]], LEN(Kickstarter[[#This Row],[Category and Sub-Category]])-SEARCH("/",Kickstarter[[#This Row],[Category and Sub-Category]]))</f>
        <v>documentary</v>
      </c>
      <c r="S346" s="10">
        <f>(Kickstarter[[#This Row],[launched_at]]/86400) + 25569 + (-6/24)</f>
        <v>42111.720995370371</v>
      </c>
      <c r="T346" s="10">
        <f>(Kickstarter[[#This Row],[deadline]]/86400) + 25569 + (-6/24)</f>
        <v>42155.847222222219</v>
      </c>
      <c r="U346" s="6">
        <f>YEAR(Kickstarter[[#This Row],[Date Created Conversion]])</f>
        <v>2015</v>
      </c>
      <c r="V346" s="6" t="str">
        <f>TEXT(Kickstarter[[#This Row],[Date Created Conversion]], "mmm")</f>
        <v>Apr</v>
      </c>
      <c r="W346" s="6">
        <f>DATEDIF(Kickstarter[[#This Row],[Date Created Conversion]],Kickstarter[[#This Row],[Date Ended Conversion]],"m")</f>
        <v>1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Kickstarter[[#This Row],[pledged]]/Kickstarter[[#This Row],[goal]]</f>
        <v>1.2327586206896552</v>
      </c>
      <c r="P347" s="13">
        <f>IF(Kickstarter[[#This Row],[backers_count]], Kickstarter[[#This Row],[pledged]]/Kickstarter[[#This Row],[backers_count]], 0)</f>
        <v>99.860335195530723</v>
      </c>
      <c r="Q347" t="str">
        <f>LEFT(Kickstarter[[#This Row],[Category and Sub-Category]], SEARCH("/", Kickstarter[[#This Row],[Category and Sub-Category]])-1)</f>
        <v>film &amp; video</v>
      </c>
      <c r="R347" t="str">
        <f>RIGHT(Kickstarter[[#This Row],[Category and Sub-Category]], LEN(Kickstarter[[#This Row],[Category and Sub-Category]])-SEARCH("/",Kickstarter[[#This Row],[Category and Sub-Category]]))</f>
        <v>documentary</v>
      </c>
      <c r="S347" s="10">
        <f>(Kickstarter[[#This Row],[launched_at]]/86400) + 25569 + (-6/24)</f>
        <v>42114.694328703699</v>
      </c>
      <c r="T347" s="10">
        <f>(Kickstarter[[#This Row],[deadline]]/86400) + 25569 + (-6/24)</f>
        <v>42144.694328703699</v>
      </c>
      <c r="U347" s="6">
        <f>YEAR(Kickstarter[[#This Row],[Date Created Conversion]])</f>
        <v>2015</v>
      </c>
      <c r="V347" s="6" t="str">
        <f>TEXT(Kickstarter[[#This Row],[Date Created Conversion]], "mmm")</f>
        <v>Apr</v>
      </c>
      <c r="W347" s="6">
        <f>DATEDIF(Kickstarter[[#This Row],[Date Created Conversion]],Kickstarter[[#This Row],[Date Ended Conversion]],"m")</f>
        <v>1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Kickstarter[[#This Row],[pledged]]/Kickstarter[[#This Row],[goal]]</f>
        <v>1.7028880000000002</v>
      </c>
      <c r="P348" s="13">
        <f>IF(Kickstarter[[#This Row],[backers_count]], Kickstarter[[#This Row],[pledged]]/Kickstarter[[#This Row],[backers_count]], 0)</f>
        <v>90.579148936170213</v>
      </c>
      <c r="Q348" t="str">
        <f>LEFT(Kickstarter[[#This Row],[Category and Sub-Category]], SEARCH("/", Kickstarter[[#This Row],[Category and Sub-Category]])-1)</f>
        <v>film &amp; video</v>
      </c>
      <c r="R348" t="str">
        <f>RIGHT(Kickstarter[[#This Row],[Category and Sub-Category]], LEN(Kickstarter[[#This Row],[Category and Sub-Category]])-SEARCH("/",Kickstarter[[#This Row],[Category and Sub-Category]]))</f>
        <v>documentary</v>
      </c>
      <c r="S348" s="10">
        <f>(Kickstarter[[#This Row],[launched_at]]/86400) + 25569 + (-6/24)</f>
        <v>42261.250243055554</v>
      </c>
      <c r="T348" s="10">
        <f>(Kickstarter[[#This Row],[deadline]]/86400) + 25569 + (-6/24)</f>
        <v>42291.250243055554</v>
      </c>
      <c r="U348" s="6">
        <f>YEAR(Kickstarter[[#This Row],[Date Created Conversion]])</f>
        <v>2015</v>
      </c>
      <c r="V348" s="6" t="str">
        <f>TEXT(Kickstarter[[#This Row],[Date Created Conversion]], "mmm")</f>
        <v>Sep</v>
      </c>
      <c r="W348" s="6">
        <f>DATEDIF(Kickstarter[[#This Row],[Date Created Conversion]],Kickstarter[[#This Row],[Date Ended Conversion]],"m")</f>
        <v>1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Kickstarter[[#This Row],[pledged]]/Kickstarter[[#This Row],[goal]]</f>
        <v>1.1159049999999999</v>
      </c>
      <c r="P349" s="13">
        <f>IF(Kickstarter[[#This Row],[backers_count]], Kickstarter[[#This Row],[pledged]]/Kickstarter[[#This Row],[backers_count]], 0)</f>
        <v>117.77361477572559</v>
      </c>
      <c r="Q349" t="str">
        <f>LEFT(Kickstarter[[#This Row],[Category and Sub-Category]], SEARCH("/", Kickstarter[[#This Row],[Category and Sub-Category]])-1)</f>
        <v>film &amp; video</v>
      </c>
      <c r="R349" t="str">
        <f>RIGHT(Kickstarter[[#This Row],[Category and Sub-Category]], LEN(Kickstarter[[#This Row],[Category and Sub-Category]])-SEARCH("/",Kickstarter[[#This Row],[Category and Sub-Category]]))</f>
        <v>documentary</v>
      </c>
      <c r="S349" s="10">
        <f>(Kickstarter[[#This Row],[launched_at]]/86400) + 25569 + (-6/24)</f>
        <v>42292.245474537034</v>
      </c>
      <c r="T349" s="10">
        <f>(Kickstarter[[#This Row],[deadline]]/86400) + 25569 + (-6/24)</f>
        <v>42322.287141203706</v>
      </c>
      <c r="U349" s="6">
        <f>YEAR(Kickstarter[[#This Row],[Date Created Conversion]])</f>
        <v>2015</v>
      </c>
      <c r="V349" s="6" t="str">
        <f>TEXT(Kickstarter[[#This Row],[Date Created Conversion]], "mmm")</f>
        <v>Oct</v>
      </c>
      <c r="W349" s="6">
        <f>DATEDIF(Kickstarter[[#This Row],[Date Created Conversion]],Kickstarter[[#This Row],[Date Ended Conversion]],"m")</f>
        <v>0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Kickstarter[[#This Row],[pledged]]/Kickstarter[[#This Row],[goal]]</f>
        <v>1.03</v>
      </c>
      <c r="P350" s="13">
        <f>IF(Kickstarter[[#This Row],[backers_count]], Kickstarter[[#This Row],[pledged]]/Kickstarter[[#This Row],[backers_count]], 0)</f>
        <v>86.554621848739501</v>
      </c>
      <c r="Q350" t="str">
        <f>LEFT(Kickstarter[[#This Row],[Category and Sub-Category]], SEARCH("/", Kickstarter[[#This Row],[Category and Sub-Category]])-1)</f>
        <v>film &amp; video</v>
      </c>
      <c r="R350" t="str">
        <f>RIGHT(Kickstarter[[#This Row],[Category and Sub-Category]], LEN(Kickstarter[[#This Row],[Category and Sub-Category]])-SEARCH("/",Kickstarter[[#This Row],[Category and Sub-Category]]))</f>
        <v>documentary</v>
      </c>
      <c r="S350" s="10">
        <f>(Kickstarter[[#This Row],[launched_at]]/86400) + 25569 + (-6/24)</f>
        <v>42207.33699074074</v>
      </c>
      <c r="T350" s="10">
        <f>(Kickstarter[[#This Row],[deadline]]/86400) + 25569 + (-6/24)</f>
        <v>42237.33699074074</v>
      </c>
      <c r="U350" s="6">
        <f>YEAR(Kickstarter[[#This Row],[Date Created Conversion]])</f>
        <v>2015</v>
      </c>
      <c r="V350" s="6" t="str">
        <f>TEXT(Kickstarter[[#This Row],[Date Created Conversion]], "mmm")</f>
        <v>Jul</v>
      </c>
      <c r="W350" s="6">
        <f>DATEDIF(Kickstarter[[#This Row],[Date Created Conversion]],Kickstarter[[#This Row],[Date Ended Conversion]],"m")</f>
        <v>0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Kickstarter[[#This Row],[pledged]]/Kickstarter[[#This Row],[goal]]</f>
        <v>1.0663570159857905</v>
      </c>
      <c r="P351" s="13">
        <f>IF(Kickstarter[[#This Row],[backers_count]], Kickstarter[[#This Row],[pledged]]/Kickstarter[[#This Row],[backers_count]], 0)</f>
        <v>71.899281437125751</v>
      </c>
      <c r="Q351" t="str">
        <f>LEFT(Kickstarter[[#This Row],[Category and Sub-Category]], SEARCH("/", Kickstarter[[#This Row],[Category and Sub-Category]])-1)</f>
        <v>film &amp; video</v>
      </c>
      <c r="R351" t="str">
        <f>RIGHT(Kickstarter[[#This Row],[Category and Sub-Category]], LEN(Kickstarter[[#This Row],[Category and Sub-Category]])-SEARCH("/",Kickstarter[[#This Row],[Category and Sub-Category]]))</f>
        <v>documentary</v>
      </c>
      <c r="S351" s="10">
        <f>(Kickstarter[[#This Row],[launched_at]]/86400) + 25569 + (-6/24)</f>
        <v>42760.248935185184</v>
      </c>
      <c r="T351" s="10">
        <f>(Kickstarter[[#This Row],[deadline]]/86400) + 25569 + (-6/24)</f>
        <v>42790.248935185184</v>
      </c>
      <c r="U351" s="6">
        <f>YEAR(Kickstarter[[#This Row],[Date Created Conversion]])</f>
        <v>2017</v>
      </c>
      <c r="V351" s="6" t="str">
        <f>TEXT(Kickstarter[[#This Row],[Date Created Conversion]], "mmm")</f>
        <v>Jan</v>
      </c>
      <c r="W351" s="6">
        <f>DATEDIF(Kickstarter[[#This Row],[Date Created Conversion]],Kickstarter[[#This Row],[Date Ended Conversion]],"m")</f>
        <v>0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Kickstarter[[#This Row],[pledged]]/Kickstarter[[#This Row],[goal]]</f>
        <v>1.1476</v>
      </c>
      <c r="P352" s="13">
        <f>IF(Kickstarter[[#This Row],[backers_count]], Kickstarter[[#This Row],[pledged]]/Kickstarter[[#This Row],[backers_count]], 0)</f>
        <v>129.81900452488688</v>
      </c>
      <c r="Q352" t="str">
        <f>LEFT(Kickstarter[[#This Row],[Category and Sub-Category]], SEARCH("/", Kickstarter[[#This Row],[Category and Sub-Category]])-1)</f>
        <v>film &amp; video</v>
      </c>
      <c r="R352" t="str">
        <f>RIGHT(Kickstarter[[#This Row],[Category and Sub-Category]], LEN(Kickstarter[[#This Row],[Category and Sub-Category]])-SEARCH("/",Kickstarter[[#This Row],[Category and Sub-Category]]))</f>
        <v>documentary</v>
      </c>
      <c r="S352" s="10">
        <f>(Kickstarter[[#This Row],[launched_at]]/86400) + 25569 + (-6/24)</f>
        <v>42585.816076388888</v>
      </c>
      <c r="T352" s="10">
        <f>(Kickstarter[[#This Row],[deadline]]/86400) + 25569 + (-6/24)</f>
        <v>42623.915972222225</v>
      </c>
      <c r="U352" s="6">
        <f>YEAR(Kickstarter[[#This Row],[Date Created Conversion]])</f>
        <v>2016</v>
      </c>
      <c r="V352" s="6" t="str">
        <f>TEXT(Kickstarter[[#This Row],[Date Created Conversion]], "mmm")</f>
        <v>Aug</v>
      </c>
      <c r="W352" s="6">
        <f>DATEDIF(Kickstarter[[#This Row],[Date Created Conversion]],Kickstarter[[#This Row],[Date Ended Conversion]],"m")</f>
        <v>1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Kickstarter[[#This Row],[pledged]]/Kickstarter[[#This Row],[goal]]</f>
        <v>1.2734117647058822</v>
      </c>
      <c r="P353" s="13">
        <f>IF(Kickstarter[[#This Row],[backers_count]], Kickstarter[[#This Row],[pledged]]/Kickstarter[[#This Row],[backers_count]], 0)</f>
        <v>44.912863070539416</v>
      </c>
      <c r="Q353" t="str">
        <f>LEFT(Kickstarter[[#This Row],[Category and Sub-Category]], SEARCH("/", Kickstarter[[#This Row],[Category and Sub-Category]])-1)</f>
        <v>film &amp; video</v>
      </c>
      <c r="R353" t="str">
        <f>RIGHT(Kickstarter[[#This Row],[Category and Sub-Category]], LEN(Kickstarter[[#This Row],[Category and Sub-Category]])-SEARCH("/",Kickstarter[[#This Row],[Category and Sub-Category]]))</f>
        <v>documentary</v>
      </c>
      <c r="S353" s="10">
        <f>(Kickstarter[[#This Row],[launched_at]]/86400) + 25569 + (-6/24)</f>
        <v>42427.714745370366</v>
      </c>
      <c r="T353" s="10">
        <f>(Kickstarter[[#This Row],[deadline]]/86400) + 25569 + (-6/24)</f>
        <v>42467.673078703709</v>
      </c>
      <c r="U353" s="6">
        <f>YEAR(Kickstarter[[#This Row],[Date Created Conversion]])</f>
        <v>2016</v>
      </c>
      <c r="V353" s="6" t="str">
        <f>TEXT(Kickstarter[[#This Row],[Date Created Conversion]], "mmm")</f>
        <v>Feb</v>
      </c>
      <c r="W353" s="6">
        <f>DATEDIF(Kickstarter[[#This Row],[Date Created Conversion]],Kickstarter[[#This Row],[Date Ended Conversion]],"m")</f>
        <v>1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Kickstarter[[#This Row],[pledged]]/Kickstarter[[#This Row],[goal]]</f>
        <v>1.1656</v>
      </c>
      <c r="P354" s="13">
        <f>IF(Kickstarter[[#This Row],[backers_count]], Kickstarter[[#This Row],[pledged]]/Kickstarter[[#This Row],[backers_count]], 0)</f>
        <v>40.755244755244753</v>
      </c>
      <c r="Q354" t="str">
        <f>LEFT(Kickstarter[[#This Row],[Category and Sub-Category]], SEARCH("/", Kickstarter[[#This Row],[Category and Sub-Category]])-1)</f>
        <v>film &amp; video</v>
      </c>
      <c r="R354" t="str">
        <f>RIGHT(Kickstarter[[#This Row],[Category and Sub-Category]], LEN(Kickstarter[[#This Row],[Category and Sub-Category]])-SEARCH("/",Kickstarter[[#This Row],[Category and Sub-Category]]))</f>
        <v>documentary</v>
      </c>
      <c r="S354" s="10">
        <f>(Kickstarter[[#This Row],[launched_at]]/86400) + 25569 + (-6/24)</f>
        <v>41889.917453703703</v>
      </c>
      <c r="T354" s="10">
        <f>(Kickstarter[[#This Row],[deadline]]/86400) + 25569 + (-6/24)</f>
        <v>41919.917453703703</v>
      </c>
      <c r="U354" s="6">
        <f>YEAR(Kickstarter[[#This Row],[Date Created Conversion]])</f>
        <v>2014</v>
      </c>
      <c r="V354" s="6" t="str">
        <f>TEXT(Kickstarter[[#This Row],[Date Created Conversion]], "mmm")</f>
        <v>Sep</v>
      </c>
      <c r="W354" s="6">
        <f>DATEDIF(Kickstarter[[#This Row],[Date Created Conversion]],Kickstarter[[#This Row],[Date Ended Conversion]],"m")</f>
        <v>1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Kickstarter[[#This Row],[pledged]]/Kickstarter[[#This Row],[goal]]</f>
        <v>1.0861819426615318</v>
      </c>
      <c r="P355" s="13">
        <f>IF(Kickstarter[[#This Row],[backers_count]], Kickstarter[[#This Row],[pledged]]/Kickstarter[[#This Row],[backers_count]], 0)</f>
        <v>103.52394779771615</v>
      </c>
      <c r="Q355" t="str">
        <f>LEFT(Kickstarter[[#This Row],[Category and Sub-Category]], SEARCH("/", Kickstarter[[#This Row],[Category and Sub-Category]])-1)</f>
        <v>film &amp; video</v>
      </c>
      <c r="R355" t="str">
        <f>RIGHT(Kickstarter[[#This Row],[Category and Sub-Category]], LEN(Kickstarter[[#This Row],[Category and Sub-Category]])-SEARCH("/",Kickstarter[[#This Row],[Category and Sub-Category]]))</f>
        <v>documentary</v>
      </c>
      <c r="S355" s="10">
        <f>(Kickstarter[[#This Row],[launched_at]]/86400) + 25569 + (-6/24)</f>
        <v>42297.541886574079</v>
      </c>
      <c r="T355" s="10">
        <f>(Kickstarter[[#This Row],[deadline]]/86400) + 25569 + (-6/24)</f>
        <v>42327.583553240736</v>
      </c>
      <c r="U355" s="6">
        <f>YEAR(Kickstarter[[#This Row],[Date Created Conversion]])</f>
        <v>2015</v>
      </c>
      <c r="V355" s="6" t="str">
        <f>TEXT(Kickstarter[[#This Row],[Date Created Conversion]], "mmm")</f>
        <v>Oct</v>
      </c>
      <c r="W355" s="6">
        <f>DATEDIF(Kickstarter[[#This Row],[Date Created Conversion]],Kickstarter[[#This Row],[Date Ended Conversion]],"m")</f>
        <v>0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Kickstarter[[#This Row],[pledged]]/Kickstarter[[#This Row],[goal]]</f>
        <v>1.0394285714285714</v>
      </c>
      <c r="P356" s="13">
        <f>IF(Kickstarter[[#This Row],[backers_count]], Kickstarter[[#This Row],[pledged]]/Kickstarter[[#This Row],[backers_count]], 0)</f>
        <v>125.44827586206897</v>
      </c>
      <c r="Q356" t="str">
        <f>LEFT(Kickstarter[[#This Row],[Category and Sub-Category]], SEARCH("/", Kickstarter[[#This Row],[Category and Sub-Category]])-1)</f>
        <v>film &amp; video</v>
      </c>
      <c r="R356" t="str">
        <f>RIGHT(Kickstarter[[#This Row],[Category and Sub-Category]], LEN(Kickstarter[[#This Row],[Category and Sub-Category]])-SEARCH("/",Kickstarter[[#This Row],[Category and Sub-Category]]))</f>
        <v>documentary</v>
      </c>
      <c r="S356" s="10">
        <f>(Kickstarter[[#This Row],[launched_at]]/86400) + 25569 + (-6/24)</f>
        <v>42438.577789351853</v>
      </c>
      <c r="T356" s="10">
        <f>(Kickstarter[[#This Row],[deadline]]/86400) + 25569 + (-6/24)</f>
        <v>42468.536122685182</v>
      </c>
      <c r="U356" s="6">
        <f>YEAR(Kickstarter[[#This Row],[Date Created Conversion]])</f>
        <v>2016</v>
      </c>
      <c r="V356" s="6" t="str">
        <f>TEXT(Kickstarter[[#This Row],[Date Created Conversion]], "mmm")</f>
        <v>Mar</v>
      </c>
      <c r="W356" s="6">
        <f>DATEDIF(Kickstarter[[#This Row],[Date Created Conversion]],Kickstarter[[#This Row],[Date Ended Conversion]],"m")</f>
        <v>0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Kickstarter[[#This Row],[pledged]]/Kickstarter[[#This Row],[goal]]</f>
        <v>1.1625714285714286</v>
      </c>
      <c r="P357" s="13">
        <f>IF(Kickstarter[[#This Row],[backers_count]], Kickstarter[[#This Row],[pledged]]/Kickstarter[[#This Row],[backers_count]], 0)</f>
        <v>246.60606060606059</v>
      </c>
      <c r="Q357" t="str">
        <f>LEFT(Kickstarter[[#This Row],[Category and Sub-Category]], SEARCH("/", Kickstarter[[#This Row],[Category and Sub-Category]])-1)</f>
        <v>film &amp; video</v>
      </c>
      <c r="R357" t="str">
        <f>RIGHT(Kickstarter[[#This Row],[Category and Sub-Category]], LEN(Kickstarter[[#This Row],[Category and Sub-Category]])-SEARCH("/",Kickstarter[[#This Row],[Category and Sub-Category]]))</f>
        <v>documentary</v>
      </c>
      <c r="S357" s="10">
        <f>(Kickstarter[[#This Row],[launched_at]]/86400) + 25569 + (-6/24)</f>
        <v>41943.043912037036</v>
      </c>
      <c r="T357" s="10">
        <f>(Kickstarter[[#This Row],[deadline]]/86400) + 25569 + (-6/24)</f>
        <v>41974.0855787037</v>
      </c>
      <c r="U357" s="6">
        <f>YEAR(Kickstarter[[#This Row],[Date Created Conversion]])</f>
        <v>2014</v>
      </c>
      <c r="V357" s="6" t="str">
        <f>TEXT(Kickstarter[[#This Row],[Date Created Conversion]], "mmm")</f>
        <v>Oct</v>
      </c>
      <c r="W357" s="6">
        <f>DATEDIF(Kickstarter[[#This Row],[Date Created Conversion]],Kickstarter[[#This Row],[Date Ended Conversion]],"m")</f>
        <v>1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Kickstarter[[#This Row],[pledged]]/Kickstarter[[#This Row],[goal]]</f>
        <v>1.0269239999999999</v>
      </c>
      <c r="P358" s="13">
        <f>IF(Kickstarter[[#This Row],[backers_count]], Kickstarter[[#This Row],[pledged]]/Kickstarter[[#This Row],[backers_count]], 0)</f>
        <v>79.401340206185566</v>
      </c>
      <c r="Q358" t="str">
        <f>LEFT(Kickstarter[[#This Row],[Category and Sub-Category]], SEARCH("/", Kickstarter[[#This Row],[Category and Sub-Category]])-1)</f>
        <v>film &amp; video</v>
      </c>
      <c r="R358" t="str">
        <f>RIGHT(Kickstarter[[#This Row],[Category and Sub-Category]], LEN(Kickstarter[[#This Row],[Category and Sub-Category]])-SEARCH("/",Kickstarter[[#This Row],[Category and Sub-Category]]))</f>
        <v>documentary</v>
      </c>
      <c r="S358" s="10">
        <f>(Kickstarter[[#This Row],[launched_at]]/86400) + 25569 + (-6/24)</f>
        <v>42415.553159722222</v>
      </c>
      <c r="T358" s="10">
        <f>(Kickstarter[[#This Row],[deadline]]/86400) + 25569 + (-6/24)</f>
        <v>42445.511493055557</v>
      </c>
      <c r="U358" s="6">
        <f>YEAR(Kickstarter[[#This Row],[Date Created Conversion]])</f>
        <v>2016</v>
      </c>
      <c r="V358" s="6" t="str">
        <f>TEXT(Kickstarter[[#This Row],[Date Created Conversion]], "mmm")</f>
        <v>Feb</v>
      </c>
      <c r="W358" s="6">
        <f>DATEDIF(Kickstarter[[#This Row],[Date Created Conversion]],Kickstarter[[#This Row],[Date Ended Conversion]],"m")</f>
        <v>1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Kickstarter[[#This Row],[pledged]]/Kickstarter[[#This Row],[goal]]</f>
        <v>1.74</v>
      </c>
      <c r="P359" s="13">
        <f>IF(Kickstarter[[#This Row],[backers_count]], Kickstarter[[#This Row],[pledged]]/Kickstarter[[#This Row],[backers_count]], 0)</f>
        <v>86.138613861386133</v>
      </c>
      <c r="Q359" t="str">
        <f>LEFT(Kickstarter[[#This Row],[Category and Sub-Category]], SEARCH("/", Kickstarter[[#This Row],[Category and Sub-Category]])-1)</f>
        <v>film &amp; video</v>
      </c>
      <c r="R359" t="str">
        <f>RIGHT(Kickstarter[[#This Row],[Category and Sub-Category]], LEN(Kickstarter[[#This Row],[Category and Sub-Category]])-SEARCH("/",Kickstarter[[#This Row],[Category and Sub-Category]]))</f>
        <v>documentary</v>
      </c>
      <c r="S359" s="10">
        <f>(Kickstarter[[#This Row],[launched_at]]/86400) + 25569 + (-6/24)</f>
        <v>42077.972187499996</v>
      </c>
      <c r="T359" s="10">
        <f>(Kickstarter[[#This Row],[deadline]]/86400) + 25569 + (-6/24)</f>
        <v>42117.972187499996</v>
      </c>
      <c r="U359" s="6">
        <f>YEAR(Kickstarter[[#This Row],[Date Created Conversion]])</f>
        <v>2015</v>
      </c>
      <c r="V359" s="6" t="str">
        <f>TEXT(Kickstarter[[#This Row],[Date Created Conversion]], "mmm")</f>
        <v>Mar</v>
      </c>
      <c r="W359" s="6">
        <f>DATEDIF(Kickstarter[[#This Row],[Date Created Conversion]],Kickstarter[[#This Row],[Date Ended Conversion]],"m")</f>
        <v>1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Kickstarter[[#This Row],[pledged]]/Kickstarter[[#This Row],[goal]]</f>
        <v>1.03088</v>
      </c>
      <c r="P360" s="13">
        <f>IF(Kickstarter[[#This Row],[backers_count]], Kickstarter[[#This Row],[pledged]]/Kickstarter[[#This Row],[backers_count]], 0)</f>
        <v>193.04868913857678</v>
      </c>
      <c r="Q360" t="str">
        <f>LEFT(Kickstarter[[#This Row],[Category and Sub-Category]], SEARCH("/", Kickstarter[[#This Row],[Category and Sub-Category]])-1)</f>
        <v>film &amp; video</v>
      </c>
      <c r="R360" t="str">
        <f>RIGHT(Kickstarter[[#This Row],[Category and Sub-Category]], LEN(Kickstarter[[#This Row],[Category and Sub-Category]])-SEARCH("/",Kickstarter[[#This Row],[Category and Sub-Category]]))</f>
        <v>documentary</v>
      </c>
      <c r="S360" s="10">
        <f>(Kickstarter[[#This Row],[launched_at]]/86400) + 25569 + (-6/24)</f>
        <v>42507.610196759255</v>
      </c>
      <c r="T360" s="10">
        <f>(Kickstarter[[#This Row],[deadline]]/86400) + 25569 + (-6/24)</f>
        <v>42536.375</v>
      </c>
      <c r="U360" s="6">
        <f>YEAR(Kickstarter[[#This Row],[Date Created Conversion]])</f>
        <v>2016</v>
      </c>
      <c r="V360" s="6" t="str">
        <f>TEXT(Kickstarter[[#This Row],[Date Created Conversion]], "mmm")</f>
        <v>May</v>
      </c>
      <c r="W360" s="6">
        <f>DATEDIF(Kickstarter[[#This Row],[Date Created Conversion]],Kickstarter[[#This Row],[Date Ended Conversion]],"m")</f>
        <v>0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Kickstarter[[#This Row],[pledged]]/Kickstarter[[#This Row],[goal]]</f>
        <v>1.0485537190082646</v>
      </c>
      <c r="P361" s="13">
        <f>IF(Kickstarter[[#This Row],[backers_count]], Kickstarter[[#This Row],[pledged]]/Kickstarter[[#This Row],[backers_count]], 0)</f>
        <v>84.023178807947019</v>
      </c>
      <c r="Q361" t="str">
        <f>LEFT(Kickstarter[[#This Row],[Category and Sub-Category]], SEARCH("/", Kickstarter[[#This Row],[Category and Sub-Category]])-1)</f>
        <v>film &amp; video</v>
      </c>
      <c r="R361" t="str">
        <f>RIGHT(Kickstarter[[#This Row],[Category and Sub-Category]], LEN(Kickstarter[[#This Row],[Category and Sub-Category]])-SEARCH("/",Kickstarter[[#This Row],[Category and Sub-Category]]))</f>
        <v>documentary</v>
      </c>
      <c r="S361" s="10">
        <f>(Kickstarter[[#This Row],[launched_at]]/86400) + 25569 + (-6/24)</f>
        <v>41934.820486111115</v>
      </c>
      <c r="T361" s="10">
        <f>(Kickstarter[[#This Row],[deadline]]/86400) + 25569 + (-6/24)</f>
        <v>41956.966666666667</v>
      </c>
      <c r="U361" s="6">
        <f>YEAR(Kickstarter[[#This Row],[Date Created Conversion]])</f>
        <v>2014</v>
      </c>
      <c r="V361" s="6" t="str">
        <f>TEXT(Kickstarter[[#This Row],[Date Created Conversion]], "mmm")</f>
        <v>Oct</v>
      </c>
      <c r="W361" s="6">
        <f>DATEDIF(Kickstarter[[#This Row],[Date Created Conversion]],Kickstarter[[#This Row],[Date Ended Conversion]],"m")</f>
        <v>0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Kickstarter[[#This Row],[pledged]]/Kickstarter[[#This Row],[goal]]</f>
        <v>1.0137499999999999</v>
      </c>
      <c r="P362" s="13">
        <f>IF(Kickstarter[[#This Row],[backers_count]], Kickstarter[[#This Row],[pledged]]/Kickstarter[[#This Row],[backers_count]], 0)</f>
        <v>139.82758620689654</v>
      </c>
      <c r="Q362" t="str">
        <f>LEFT(Kickstarter[[#This Row],[Category and Sub-Category]], SEARCH("/", Kickstarter[[#This Row],[Category and Sub-Category]])-1)</f>
        <v>film &amp; video</v>
      </c>
      <c r="R362" t="str">
        <f>RIGHT(Kickstarter[[#This Row],[Category and Sub-Category]], LEN(Kickstarter[[#This Row],[Category and Sub-Category]])-SEARCH("/",Kickstarter[[#This Row],[Category and Sub-Category]]))</f>
        <v>documentary</v>
      </c>
      <c r="S362" s="10">
        <f>(Kickstarter[[#This Row],[launched_at]]/86400) + 25569 + (-6/24)</f>
        <v>42163.647916666669</v>
      </c>
      <c r="T362" s="10">
        <f>(Kickstarter[[#This Row],[deadline]]/86400) + 25569 + (-6/24)</f>
        <v>42207.882638888885</v>
      </c>
      <c r="U362" s="6">
        <f>YEAR(Kickstarter[[#This Row],[Date Created Conversion]])</f>
        <v>2015</v>
      </c>
      <c r="V362" s="6" t="str">
        <f>TEXT(Kickstarter[[#This Row],[Date Created Conversion]], "mmm")</f>
        <v>Jun</v>
      </c>
      <c r="W362" s="6">
        <f>DATEDIF(Kickstarter[[#This Row],[Date Created Conversion]],Kickstarter[[#This Row],[Date Ended Conversion]],"m")</f>
        <v>1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Kickstarter[[#This Row],[pledged]]/Kickstarter[[#This Row],[goal]]</f>
        <v>1.1107699999999998</v>
      </c>
      <c r="P363" s="13">
        <f>IF(Kickstarter[[#This Row],[backers_count]], Kickstarter[[#This Row],[pledged]]/Kickstarter[[#This Row],[backers_count]], 0)</f>
        <v>109.82189265536722</v>
      </c>
      <c r="Q363" t="str">
        <f>LEFT(Kickstarter[[#This Row],[Category and Sub-Category]], SEARCH("/", Kickstarter[[#This Row],[Category and Sub-Category]])-1)</f>
        <v>film &amp; video</v>
      </c>
      <c r="R363" t="str">
        <f>RIGHT(Kickstarter[[#This Row],[Category and Sub-Category]], LEN(Kickstarter[[#This Row],[Category and Sub-Category]])-SEARCH("/",Kickstarter[[#This Row],[Category and Sub-Category]]))</f>
        <v>documentary</v>
      </c>
      <c r="S363" s="10">
        <f>(Kickstarter[[#This Row],[launched_at]]/86400) + 25569 + (-6/24)</f>
        <v>41935.751226851848</v>
      </c>
      <c r="T363" s="10">
        <f>(Kickstarter[[#This Row],[deadline]]/86400) + 25569 + (-6/24)</f>
        <v>41965.792893518519</v>
      </c>
      <c r="U363" s="6">
        <f>YEAR(Kickstarter[[#This Row],[Date Created Conversion]])</f>
        <v>2014</v>
      </c>
      <c r="V363" s="6" t="str">
        <f>TEXT(Kickstarter[[#This Row],[Date Created Conversion]], "mmm")</f>
        <v>Oct</v>
      </c>
      <c r="W363" s="6">
        <f>DATEDIF(Kickstarter[[#This Row],[Date Created Conversion]],Kickstarter[[#This Row],[Date Ended Conversion]],"m")</f>
        <v>0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Kickstarter[[#This Row],[pledged]]/Kickstarter[[#This Row],[goal]]</f>
        <v>1.2415933781686497</v>
      </c>
      <c r="P364" s="13">
        <f>IF(Kickstarter[[#This Row],[backers_count]], Kickstarter[[#This Row],[pledged]]/Kickstarter[[#This Row],[backers_count]], 0)</f>
        <v>139.53488372093022</v>
      </c>
      <c r="Q364" t="str">
        <f>LEFT(Kickstarter[[#This Row],[Category and Sub-Category]], SEARCH("/", Kickstarter[[#This Row],[Category and Sub-Category]])-1)</f>
        <v>film &amp; video</v>
      </c>
      <c r="R364" t="str">
        <f>RIGHT(Kickstarter[[#This Row],[Category and Sub-Category]], LEN(Kickstarter[[#This Row],[Category and Sub-Category]])-SEARCH("/",Kickstarter[[#This Row],[Category and Sub-Category]]))</f>
        <v>documentary</v>
      </c>
      <c r="S364" s="10">
        <f>(Kickstarter[[#This Row],[launched_at]]/86400) + 25569 + (-6/24)</f>
        <v>41836.960543981484</v>
      </c>
      <c r="T364" s="10">
        <f>(Kickstarter[[#This Row],[deadline]]/86400) + 25569 + (-6/24)</f>
        <v>41858.75</v>
      </c>
      <c r="U364" s="6">
        <f>YEAR(Kickstarter[[#This Row],[Date Created Conversion]])</f>
        <v>2014</v>
      </c>
      <c r="V364" s="6" t="str">
        <f>TEXT(Kickstarter[[#This Row],[Date Created Conversion]], "mmm")</f>
        <v>Jul</v>
      </c>
      <c r="W364" s="6">
        <f>DATEDIF(Kickstarter[[#This Row],[Date Created Conversion]],Kickstarter[[#This Row],[Date Ended Conversion]],"m")</f>
        <v>0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Kickstarter[[#This Row],[pledged]]/Kickstarter[[#This Row],[goal]]</f>
        <v>1.0133333333333334</v>
      </c>
      <c r="P365" s="13">
        <f>IF(Kickstarter[[#This Row],[backers_count]], Kickstarter[[#This Row],[pledged]]/Kickstarter[[#This Row],[backers_count]], 0)</f>
        <v>347.84615384615387</v>
      </c>
      <c r="Q365" t="str">
        <f>LEFT(Kickstarter[[#This Row],[Category and Sub-Category]], SEARCH("/", Kickstarter[[#This Row],[Category and Sub-Category]])-1)</f>
        <v>film &amp; video</v>
      </c>
      <c r="R365" t="str">
        <f>RIGHT(Kickstarter[[#This Row],[Category and Sub-Category]], LEN(Kickstarter[[#This Row],[Category and Sub-Category]])-SEARCH("/",Kickstarter[[#This Row],[Category and Sub-Category]]))</f>
        <v>documentary</v>
      </c>
      <c r="S365" s="10">
        <f>(Kickstarter[[#This Row],[launched_at]]/86400) + 25569 + (-6/24)</f>
        <v>40255.494629629626</v>
      </c>
      <c r="T365" s="10">
        <f>(Kickstarter[[#This Row],[deadline]]/86400) + 25569 + (-6/24)</f>
        <v>40300.556944444441</v>
      </c>
      <c r="U365" s="6">
        <f>YEAR(Kickstarter[[#This Row],[Date Created Conversion]])</f>
        <v>2010</v>
      </c>
      <c r="V365" s="6" t="str">
        <f>TEXT(Kickstarter[[#This Row],[Date Created Conversion]], "mmm")</f>
        <v>Mar</v>
      </c>
      <c r="W365" s="6">
        <f>DATEDIF(Kickstarter[[#This Row],[Date Created Conversion]],Kickstarter[[#This Row],[Date Ended Conversion]],"m")</f>
        <v>1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Kickstarter[[#This Row],[pledged]]/Kickstarter[[#This Row],[goal]]</f>
        <v>1.1016142857142857</v>
      </c>
      <c r="P366" s="13">
        <f>IF(Kickstarter[[#This Row],[backers_count]], Kickstarter[[#This Row],[pledged]]/Kickstarter[[#This Row],[backers_count]], 0)</f>
        <v>68.24159292035398</v>
      </c>
      <c r="Q366" t="str">
        <f>LEFT(Kickstarter[[#This Row],[Category and Sub-Category]], SEARCH("/", Kickstarter[[#This Row],[Category and Sub-Category]])-1)</f>
        <v>film &amp; video</v>
      </c>
      <c r="R366" t="str">
        <f>RIGHT(Kickstarter[[#This Row],[Category and Sub-Category]], LEN(Kickstarter[[#This Row],[Category and Sub-Category]])-SEARCH("/",Kickstarter[[#This Row],[Category and Sub-Category]]))</f>
        <v>documentary</v>
      </c>
      <c r="S366" s="10">
        <f>(Kickstarter[[#This Row],[launched_at]]/86400) + 25569 + (-6/24)</f>
        <v>41780.609629629631</v>
      </c>
      <c r="T366" s="10">
        <f>(Kickstarter[[#This Row],[deadline]]/86400) + 25569 + (-6/24)</f>
        <v>41810.915972222225</v>
      </c>
      <c r="U366" s="6">
        <f>YEAR(Kickstarter[[#This Row],[Date Created Conversion]])</f>
        <v>2014</v>
      </c>
      <c r="V366" s="6" t="str">
        <f>TEXT(Kickstarter[[#This Row],[Date Created Conversion]], "mmm")</f>
        <v>May</v>
      </c>
      <c r="W366" s="6">
        <f>DATEDIF(Kickstarter[[#This Row],[Date Created Conversion]],Kickstarter[[#This Row],[Date Ended Conversion]],"m")</f>
        <v>0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Kickstarter[[#This Row],[pledged]]/Kickstarter[[#This Row],[goal]]</f>
        <v>1.0397333333333334</v>
      </c>
      <c r="P367" s="13">
        <f>IF(Kickstarter[[#This Row],[backers_count]], Kickstarter[[#This Row],[pledged]]/Kickstarter[[#This Row],[backers_count]], 0)</f>
        <v>239.93846153846152</v>
      </c>
      <c r="Q367" t="str">
        <f>LEFT(Kickstarter[[#This Row],[Category and Sub-Category]], SEARCH("/", Kickstarter[[#This Row],[Category and Sub-Category]])-1)</f>
        <v>film &amp; video</v>
      </c>
      <c r="R367" t="str">
        <f>RIGHT(Kickstarter[[#This Row],[Category and Sub-Category]], LEN(Kickstarter[[#This Row],[Category and Sub-Category]])-SEARCH("/",Kickstarter[[#This Row],[Category and Sub-Category]]))</f>
        <v>documentary</v>
      </c>
      <c r="S367" s="10">
        <f>(Kickstarter[[#This Row],[launched_at]]/86400) + 25569 + (-6/24)</f>
        <v>41668.356469907405</v>
      </c>
      <c r="T367" s="10">
        <f>(Kickstarter[[#This Row],[deadline]]/86400) + 25569 + (-6/24)</f>
        <v>41698.356469907405</v>
      </c>
      <c r="U367" s="6">
        <f>YEAR(Kickstarter[[#This Row],[Date Created Conversion]])</f>
        <v>2014</v>
      </c>
      <c r="V367" s="6" t="str">
        <f>TEXT(Kickstarter[[#This Row],[Date Created Conversion]], "mmm")</f>
        <v>Jan</v>
      </c>
      <c r="W367" s="6">
        <f>DATEDIF(Kickstarter[[#This Row],[Date Created Conversion]],Kickstarter[[#This Row],[Date Ended Conversion]],"m")</f>
        <v>0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Kickstarter[[#This Row],[pledged]]/Kickstarter[[#This Row],[goal]]</f>
        <v>1.013157894736842</v>
      </c>
      <c r="P368" s="13">
        <f>IF(Kickstarter[[#This Row],[backers_count]], Kickstarter[[#This Row],[pledged]]/Kickstarter[[#This Row],[backers_count]], 0)</f>
        <v>287.31343283582089</v>
      </c>
      <c r="Q368" t="str">
        <f>LEFT(Kickstarter[[#This Row],[Category and Sub-Category]], SEARCH("/", Kickstarter[[#This Row],[Category and Sub-Category]])-1)</f>
        <v>film &amp; video</v>
      </c>
      <c r="R368" t="str">
        <f>RIGHT(Kickstarter[[#This Row],[Category and Sub-Category]], LEN(Kickstarter[[#This Row],[Category and Sub-Category]])-SEARCH("/",Kickstarter[[#This Row],[Category and Sub-Category]]))</f>
        <v>documentary</v>
      </c>
      <c r="S368" s="10">
        <f>(Kickstarter[[#This Row],[launched_at]]/86400) + 25569 + (-6/24)</f>
        <v>41019.543032407411</v>
      </c>
      <c r="T368" s="10">
        <f>(Kickstarter[[#This Row],[deadline]]/86400) + 25569 + (-6/24)</f>
        <v>41049.543032407411</v>
      </c>
      <c r="U368" s="6">
        <f>YEAR(Kickstarter[[#This Row],[Date Created Conversion]])</f>
        <v>2012</v>
      </c>
      <c r="V368" s="6" t="str">
        <f>TEXT(Kickstarter[[#This Row],[Date Created Conversion]], "mmm")</f>
        <v>Apr</v>
      </c>
      <c r="W368" s="6">
        <f>DATEDIF(Kickstarter[[#This Row],[Date Created Conversion]],Kickstarter[[#This Row],[Date Ended Conversion]],"m")</f>
        <v>1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Kickstarter[[#This Row],[pledged]]/Kickstarter[[#This Row],[goal]]</f>
        <v>1.033501</v>
      </c>
      <c r="P369" s="13">
        <f>IF(Kickstarter[[#This Row],[backers_count]], Kickstarter[[#This Row],[pledged]]/Kickstarter[[#This Row],[backers_count]], 0)</f>
        <v>86.84882352941176</v>
      </c>
      <c r="Q369" t="str">
        <f>LEFT(Kickstarter[[#This Row],[Category and Sub-Category]], SEARCH("/", Kickstarter[[#This Row],[Category and Sub-Category]])-1)</f>
        <v>film &amp; video</v>
      </c>
      <c r="R369" t="str">
        <f>RIGHT(Kickstarter[[#This Row],[Category and Sub-Category]], LEN(Kickstarter[[#This Row],[Category and Sub-Category]])-SEARCH("/",Kickstarter[[#This Row],[Category and Sub-Category]]))</f>
        <v>documentary</v>
      </c>
      <c r="S369" s="10">
        <f>(Kickstarter[[#This Row],[launched_at]]/86400) + 25569 + (-6/24)</f>
        <v>41355.327291666668</v>
      </c>
      <c r="T369" s="10">
        <f>(Kickstarter[[#This Row],[deadline]]/86400) + 25569 + (-6/24)</f>
        <v>41394.957638888889</v>
      </c>
      <c r="U369" s="6">
        <f>YEAR(Kickstarter[[#This Row],[Date Created Conversion]])</f>
        <v>2013</v>
      </c>
      <c r="V369" s="6" t="str">
        <f>TEXT(Kickstarter[[#This Row],[Date Created Conversion]], "mmm")</f>
        <v>Mar</v>
      </c>
      <c r="W369" s="6">
        <f>DATEDIF(Kickstarter[[#This Row],[Date Created Conversion]],Kickstarter[[#This Row],[Date Ended Conversion]],"m")</f>
        <v>1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Kickstarter[[#This Row],[pledged]]/Kickstarter[[#This Row],[goal]]</f>
        <v>1.04112</v>
      </c>
      <c r="P370" s="13">
        <f>IF(Kickstarter[[#This Row],[backers_count]], Kickstarter[[#This Row],[pledged]]/Kickstarter[[#This Row],[backers_count]], 0)</f>
        <v>81.84905660377359</v>
      </c>
      <c r="Q370" t="str">
        <f>LEFT(Kickstarter[[#This Row],[Category and Sub-Category]], SEARCH("/", Kickstarter[[#This Row],[Category and Sub-Category]])-1)</f>
        <v>film &amp; video</v>
      </c>
      <c r="R370" t="str">
        <f>RIGHT(Kickstarter[[#This Row],[Category and Sub-Category]], LEN(Kickstarter[[#This Row],[Category and Sub-Category]])-SEARCH("/",Kickstarter[[#This Row],[Category and Sub-Category]]))</f>
        <v>documentary</v>
      </c>
      <c r="S370" s="10">
        <f>(Kickstarter[[#This Row],[launched_at]]/86400) + 25569 + (-6/24)</f>
        <v>42043.355578703704</v>
      </c>
      <c r="T370" s="10">
        <f>(Kickstarter[[#This Row],[deadline]]/86400) + 25569 + (-6/24)</f>
        <v>42078.313912037032</v>
      </c>
      <c r="U370" s="6">
        <f>YEAR(Kickstarter[[#This Row],[Date Created Conversion]])</f>
        <v>2015</v>
      </c>
      <c r="V370" s="6" t="str">
        <f>TEXT(Kickstarter[[#This Row],[Date Created Conversion]], "mmm")</f>
        <v>Feb</v>
      </c>
      <c r="W370" s="6">
        <f>DATEDIF(Kickstarter[[#This Row],[Date Created Conversion]],Kickstarter[[#This Row],[Date Ended Conversion]],"m")</f>
        <v>1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Kickstarter[[#This Row],[pledged]]/Kickstarter[[#This Row],[goal]]</f>
        <v>1.1015569230769231</v>
      </c>
      <c r="P371" s="13">
        <f>IF(Kickstarter[[#This Row],[backers_count]], Kickstarter[[#This Row],[pledged]]/Kickstarter[[#This Row],[backers_count]], 0)</f>
        <v>42.874970059880241</v>
      </c>
      <c r="Q371" t="str">
        <f>LEFT(Kickstarter[[#This Row],[Category and Sub-Category]], SEARCH("/", Kickstarter[[#This Row],[Category and Sub-Category]])-1)</f>
        <v>film &amp; video</v>
      </c>
      <c r="R371" t="str">
        <f>RIGHT(Kickstarter[[#This Row],[Category and Sub-Category]], LEN(Kickstarter[[#This Row],[Category and Sub-Category]])-SEARCH("/",Kickstarter[[#This Row],[Category and Sub-Category]]))</f>
        <v>documentary</v>
      </c>
      <c r="S371" s="10">
        <f>(Kickstarter[[#This Row],[launched_at]]/86400) + 25569 + (-6/24)</f>
        <v>40893.301724537036</v>
      </c>
      <c r="T371" s="10">
        <f>(Kickstarter[[#This Row],[deadline]]/86400) + 25569 + (-6/24)</f>
        <v>40923.301724537036</v>
      </c>
      <c r="U371" s="6">
        <f>YEAR(Kickstarter[[#This Row],[Date Created Conversion]])</f>
        <v>2011</v>
      </c>
      <c r="V371" s="6" t="str">
        <f>TEXT(Kickstarter[[#This Row],[Date Created Conversion]], "mmm")</f>
        <v>Dec</v>
      </c>
      <c r="W371" s="6">
        <f>DATEDIF(Kickstarter[[#This Row],[Date Created Conversion]],Kickstarter[[#This Row],[Date Ended Conversion]],"m")</f>
        <v>0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Kickstarter[[#This Row],[pledged]]/Kickstarter[[#This Row],[goal]]</f>
        <v>1.2202</v>
      </c>
      <c r="P372" s="13">
        <f>IF(Kickstarter[[#This Row],[backers_count]], Kickstarter[[#This Row],[pledged]]/Kickstarter[[#This Row],[backers_count]], 0)</f>
        <v>709.41860465116281</v>
      </c>
      <c r="Q372" t="str">
        <f>LEFT(Kickstarter[[#This Row],[Category and Sub-Category]], SEARCH("/", Kickstarter[[#This Row],[Category and Sub-Category]])-1)</f>
        <v>film &amp; video</v>
      </c>
      <c r="R372" t="str">
        <f>RIGHT(Kickstarter[[#This Row],[Category and Sub-Category]], LEN(Kickstarter[[#This Row],[Category and Sub-Category]])-SEARCH("/",Kickstarter[[#This Row],[Category and Sub-Category]]))</f>
        <v>documentary</v>
      </c>
      <c r="S372" s="10">
        <f>(Kickstarter[[#This Row],[launched_at]]/86400) + 25569 + (-6/24)</f>
        <v>42711.545138888891</v>
      </c>
      <c r="T372" s="10">
        <f>(Kickstarter[[#This Row],[deadline]]/86400) + 25569 + (-6/24)</f>
        <v>42741.545138888891</v>
      </c>
      <c r="U372" s="6">
        <f>YEAR(Kickstarter[[#This Row],[Date Created Conversion]])</f>
        <v>2016</v>
      </c>
      <c r="V372" s="6" t="str">
        <f>TEXT(Kickstarter[[#This Row],[Date Created Conversion]], "mmm")</f>
        <v>Dec</v>
      </c>
      <c r="W372" s="6">
        <f>DATEDIF(Kickstarter[[#This Row],[Date Created Conversion]],Kickstarter[[#This Row],[Date Ended Conversion]],"m")</f>
        <v>0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Kickstarter[[#This Row],[pledged]]/Kickstarter[[#This Row],[goal]]</f>
        <v>1.1416866666666667</v>
      </c>
      <c r="P373" s="13">
        <f>IF(Kickstarter[[#This Row],[backers_count]], Kickstarter[[#This Row],[pledged]]/Kickstarter[[#This Row],[backers_count]], 0)</f>
        <v>161.25517890772127</v>
      </c>
      <c r="Q373" t="str">
        <f>LEFT(Kickstarter[[#This Row],[Category and Sub-Category]], SEARCH("/", Kickstarter[[#This Row],[Category and Sub-Category]])-1)</f>
        <v>film &amp; video</v>
      </c>
      <c r="R373" t="str">
        <f>RIGHT(Kickstarter[[#This Row],[Category and Sub-Category]], LEN(Kickstarter[[#This Row],[Category and Sub-Category]])-SEARCH("/",Kickstarter[[#This Row],[Category and Sub-Category]]))</f>
        <v>documentary</v>
      </c>
      <c r="S373" s="10">
        <f>(Kickstarter[[#This Row],[launched_at]]/86400) + 25569 + (-6/24)</f>
        <v>41261.517812500002</v>
      </c>
      <c r="T373" s="10">
        <f>(Kickstarter[[#This Row],[deadline]]/86400) + 25569 + (-6/24)</f>
        <v>41306.517812500002</v>
      </c>
      <c r="U373" s="6">
        <f>YEAR(Kickstarter[[#This Row],[Date Created Conversion]])</f>
        <v>2012</v>
      </c>
      <c r="V373" s="6" t="str">
        <f>TEXT(Kickstarter[[#This Row],[Date Created Conversion]], "mmm")</f>
        <v>Dec</v>
      </c>
      <c r="W373" s="6">
        <f>DATEDIF(Kickstarter[[#This Row],[Date Created Conversion]],Kickstarter[[#This Row],[Date Ended Conversion]],"m")</f>
        <v>1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Kickstarter[[#This Row],[pledged]]/Kickstarter[[#This Row],[goal]]</f>
        <v>1.2533333333333334</v>
      </c>
      <c r="P374" s="13">
        <f>IF(Kickstarter[[#This Row],[backers_count]], Kickstarter[[#This Row],[pledged]]/Kickstarter[[#This Row],[backers_count]], 0)</f>
        <v>41.777777777777779</v>
      </c>
      <c r="Q374" t="str">
        <f>LEFT(Kickstarter[[#This Row],[Category and Sub-Category]], SEARCH("/", Kickstarter[[#This Row],[Category and Sub-Category]])-1)</f>
        <v>film &amp; video</v>
      </c>
      <c r="R374" t="str">
        <f>RIGHT(Kickstarter[[#This Row],[Category and Sub-Category]], LEN(Kickstarter[[#This Row],[Category and Sub-Category]])-SEARCH("/",Kickstarter[[#This Row],[Category and Sub-Category]]))</f>
        <v>documentary</v>
      </c>
      <c r="S374" s="10">
        <f>(Kickstarter[[#This Row],[launched_at]]/86400) + 25569 + (-6/24)</f>
        <v>42425.326898148152</v>
      </c>
      <c r="T374" s="10">
        <f>(Kickstarter[[#This Row],[deadline]]/86400) + 25569 + (-6/24)</f>
        <v>42465.416666666672</v>
      </c>
      <c r="U374" s="6">
        <f>YEAR(Kickstarter[[#This Row],[Date Created Conversion]])</f>
        <v>2016</v>
      </c>
      <c r="V374" s="6" t="str">
        <f>TEXT(Kickstarter[[#This Row],[Date Created Conversion]], "mmm")</f>
        <v>Feb</v>
      </c>
      <c r="W374" s="6">
        <f>DATEDIF(Kickstarter[[#This Row],[Date Created Conversion]],Kickstarter[[#This Row],[Date Ended Conversion]],"m")</f>
        <v>1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Kickstarter[[#This Row],[pledged]]/Kickstarter[[#This Row],[goal]]</f>
        <v>1.0666666666666667</v>
      </c>
      <c r="P375" s="13">
        <f>IF(Kickstarter[[#This Row],[backers_count]], Kickstarter[[#This Row],[pledged]]/Kickstarter[[#This Row],[backers_count]], 0)</f>
        <v>89.887640449438209</v>
      </c>
      <c r="Q375" t="str">
        <f>LEFT(Kickstarter[[#This Row],[Category and Sub-Category]], SEARCH("/", Kickstarter[[#This Row],[Category and Sub-Category]])-1)</f>
        <v>film &amp; video</v>
      </c>
      <c r="R375" t="str">
        <f>RIGHT(Kickstarter[[#This Row],[Category and Sub-Category]], LEN(Kickstarter[[#This Row],[Category and Sub-Category]])-SEARCH("/",Kickstarter[[#This Row],[Category and Sub-Category]]))</f>
        <v>documentary</v>
      </c>
      <c r="S375" s="10">
        <f>(Kickstarter[[#This Row],[launched_at]]/86400) + 25569 + (-6/24)</f>
        <v>41078.66201388889</v>
      </c>
      <c r="T375" s="10">
        <f>(Kickstarter[[#This Row],[deadline]]/86400) + 25569 + (-6/24)</f>
        <v>41108.66201388889</v>
      </c>
      <c r="U375" s="6">
        <f>YEAR(Kickstarter[[#This Row],[Date Created Conversion]])</f>
        <v>2012</v>
      </c>
      <c r="V375" s="6" t="str">
        <f>TEXT(Kickstarter[[#This Row],[Date Created Conversion]], "mmm")</f>
        <v>Jun</v>
      </c>
      <c r="W375" s="6">
        <f>DATEDIF(Kickstarter[[#This Row],[Date Created Conversion]],Kickstarter[[#This Row],[Date Ended Conversion]],"m")</f>
        <v>1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Kickstarter[[#This Row],[pledged]]/Kickstarter[[#This Row],[goal]]</f>
        <v>1.3065</v>
      </c>
      <c r="P376" s="13">
        <f>IF(Kickstarter[[#This Row],[backers_count]], Kickstarter[[#This Row],[pledged]]/Kickstarter[[#This Row],[backers_count]], 0)</f>
        <v>45.051724137931032</v>
      </c>
      <c r="Q376" t="str">
        <f>LEFT(Kickstarter[[#This Row],[Category and Sub-Category]], SEARCH("/", Kickstarter[[#This Row],[Category and Sub-Category]])-1)</f>
        <v>film &amp; video</v>
      </c>
      <c r="R376" t="str">
        <f>RIGHT(Kickstarter[[#This Row],[Category and Sub-Category]], LEN(Kickstarter[[#This Row],[Category and Sub-Category]])-SEARCH("/",Kickstarter[[#This Row],[Category and Sub-Category]]))</f>
        <v>documentary</v>
      </c>
      <c r="S376" s="10">
        <f>(Kickstarter[[#This Row],[launched_at]]/86400) + 25569 + (-6/24)</f>
        <v>40757.639247685183</v>
      </c>
      <c r="T376" s="10">
        <f>(Kickstarter[[#This Row],[deadline]]/86400) + 25569 + (-6/24)</f>
        <v>40802.639247685183</v>
      </c>
      <c r="U376" s="6">
        <f>YEAR(Kickstarter[[#This Row],[Date Created Conversion]])</f>
        <v>2011</v>
      </c>
      <c r="V376" s="6" t="str">
        <f>TEXT(Kickstarter[[#This Row],[Date Created Conversion]], "mmm")</f>
        <v>Aug</v>
      </c>
      <c r="W376" s="6">
        <f>DATEDIF(Kickstarter[[#This Row],[Date Created Conversion]],Kickstarter[[#This Row],[Date Ended Conversion]],"m")</f>
        <v>1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Kickstarter[[#This Row],[pledged]]/Kickstarter[[#This Row],[goal]]</f>
        <v>1.2</v>
      </c>
      <c r="P377" s="13">
        <f>IF(Kickstarter[[#This Row],[backers_count]], Kickstarter[[#This Row],[pledged]]/Kickstarter[[#This Row],[backers_count]], 0)</f>
        <v>42.857142857142854</v>
      </c>
      <c r="Q377" t="str">
        <f>LEFT(Kickstarter[[#This Row],[Category and Sub-Category]], SEARCH("/", Kickstarter[[#This Row],[Category and Sub-Category]])-1)</f>
        <v>film &amp; video</v>
      </c>
      <c r="R377" t="str">
        <f>RIGHT(Kickstarter[[#This Row],[Category and Sub-Category]], LEN(Kickstarter[[#This Row],[Category and Sub-Category]])-SEARCH("/",Kickstarter[[#This Row],[Category and Sub-Category]]))</f>
        <v>documentary</v>
      </c>
      <c r="S377" s="10">
        <f>(Kickstarter[[#This Row],[launched_at]]/86400) + 25569 + (-6/24)</f>
        <v>41657.735081018516</v>
      </c>
      <c r="T377" s="10">
        <f>(Kickstarter[[#This Row],[deadline]]/86400) + 25569 + (-6/24)</f>
        <v>41699.470833333333</v>
      </c>
      <c r="U377" s="6">
        <f>YEAR(Kickstarter[[#This Row],[Date Created Conversion]])</f>
        <v>2014</v>
      </c>
      <c r="V377" s="6" t="str">
        <f>TEXT(Kickstarter[[#This Row],[Date Created Conversion]], "mmm")</f>
        <v>Jan</v>
      </c>
      <c r="W377" s="6">
        <f>DATEDIF(Kickstarter[[#This Row],[Date Created Conversion]],Kickstarter[[#This Row],[Date Ended Conversion]],"m")</f>
        <v>1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Kickstarter[[#This Row],[pledged]]/Kickstarter[[#This Row],[goal]]</f>
        <v>1.0595918367346939</v>
      </c>
      <c r="P378" s="13">
        <f>IF(Kickstarter[[#This Row],[backers_count]], Kickstarter[[#This Row],[pledged]]/Kickstarter[[#This Row],[backers_count]], 0)</f>
        <v>54.083333333333336</v>
      </c>
      <c r="Q378" t="str">
        <f>LEFT(Kickstarter[[#This Row],[Category and Sub-Category]], SEARCH("/", Kickstarter[[#This Row],[Category and Sub-Category]])-1)</f>
        <v>film &amp; video</v>
      </c>
      <c r="R378" t="str">
        <f>RIGHT(Kickstarter[[#This Row],[Category and Sub-Category]], LEN(Kickstarter[[#This Row],[Category and Sub-Category]])-SEARCH("/",Kickstarter[[#This Row],[Category and Sub-Category]]))</f>
        <v>documentary</v>
      </c>
      <c r="S378" s="10">
        <f>(Kickstarter[[#This Row],[launched_at]]/86400) + 25569 + (-6/24)</f>
        <v>42576.202731481477</v>
      </c>
      <c r="T378" s="10">
        <f>(Kickstarter[[#This Row],[deadline]]/86400) + 25569 + (-6/24)</f>
        <v>42607.202731481477</v>
      </c>
      <c r="U378" s="6">
        <f>YEAR(Kickstarter[[#This Row],[Date Created Conversion]])</f>
        <v>2016</v>
      </c>
      <c r="V378" s="6" t="str">
        <f>TEXT(Kickstarter[[#This Row],[Date Created Conversion]], "mmm")</f>
        <v>Jul</v>
      </c>
      <c r="W378" s="6">
        <f>DATEDIF(Kickstarter[[#This Row],[Date Created Conversion]],Kickstarter[[#This Row],[Date Ended Conversion]],"m")</f>
        <v>1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Kickstarter[[#This Row],[pledged]]/Kickstarter[[#This Row],[goal]]</f>
        <v>1.1439999999999999</v>
      </c>
      <c r="P379" s="13">
        <f>IF(Kickstarter[[#This Row],[backers_count]], Kickstarter[[#This Row],[pledged]]/Kickstarter[[#This Row],[backers_count]], 0)</f>
        <v>103.21804511278195</v>
      </c>
      <c r="Q379" t="str">
        <f>LEFT(Kickstarter[[#This Row],[Category and Sub-Category]], SEARCH("/", Kickstarter[[#This Row],[Category and Sub-Category]])-1)</f>
        <v>film &amp; video</v>
      </c>
      <c r="R379" t="str">
        <f>RIGHT(Kickstarter[[#This Row],[Category and Sub-Category]], LEN(Kickstarter[[#This Row],[Category and Sub-Category]])-SEARCH("/",Kickstarter[[#This Row],[Category and Sub-Category]]))</f>
        <v>documentary</v>
      </c>
      <c r="S379" s="10">
        <f>(Kickstarter[[#This Row],[launched_at]]/86400) + 25569 + (-6/24)</f>
        <v>42292.000787037032</v>
      </c>
      <c r="T379" s="10">
        <f>(Kickstarter[[#This Row],[deadline]]/86400) + 25569 + (-6/24)</f>
        <v>42322.042361111111</v>
      </c>
      <c r="U379" s="6">
        <f>YEAR(Kickstarter[[#This Row],[Date Created Conversion]])</f>
        <v>2015</v>
      </c>
      <c r="V379" s="6" t="str">
        <f>TEXT(Kickstarter[[#This Row],[Date Created Conversion]], "mmm")</f>
        <v>Oct</v>
      </c>
      <c r="W379" s="6">
        <f>DATEDIF(Kickstarter[[#This Row],[Date Created Conversion]],Kickstarter[[#This Row],[Date Ended Conversion]],"m")</f>
        <v>0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Kickstarter[[#This Row],[pledged]]/Kickstarter[[#This Row],[goal]]</f>
        <v>1.1176666666666666</v>
      </c>
      <c r="P380" s="13">
        <f>IF(Kickstarter[[#This Row],[backers_count]], Kickstarter[[#This Row],[pledged]]/Kickstarter[[#This Row],[backers_count]], 0)</f>
        <v>40.397590361445786</v>
      </c>
      <c r="Q380" t="str">
        <f>LEFT(Kickstarter[[#This Row],[Category and Sub-Category]], SEARCH("/", Kickstarter[[#This Row],[Category and Sub-Category]])-1)</f>
        <v>film &amp; video</v>
      </c>
      <c r="R380" t="str">
        <f>RIGHT(Kickstarter[[#This Row],[Category and Sub-Category]], LEN(Kickstarter[[#This Row],[Category and Sub-Category]])-SEARCH("/",Kickstarter[[#This Row],[Category and Sub-Category]]))</f>
        <v>documentary</v>
      </c>
      <c r="S380" s="10">
        <f>(Kickstarter[[#This Row],[launched_at]]/86400) + 25569 + (-6/24)</f>
        <v>42370.321851851855</v>
      </c>
      <c r="T380" s="10">
        <f>(Kickstarter[[#This Row],[deadline]]/86400) + 25569 + (-6/24)</f>
        <v>42394.744444444441</v>
      </c>
      <c r="U380" s="6">
        <f>YEAR(Kickstarter[[#This Row],[Date Created Conversion]])</f>
        <v>2016</v>
      </c>
      <c r="V380" s="6" t="str">
        <f>TEXT(Kickstarter[[#This Row],[Date Created Conversion]], "mmm")</f>
        <v>Jan</v>
      </c>
      <c r="W380" s="6">
        <f>DATEDIF(Kickstarter[[#This Row],[Date Created Conversion]],Kickstarter[[#This Row],[Date Ended Conversion]],"m")</f>
        <v>0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Kickstarter[[#This Row],[pledged]]/Kickstarter[[#This Row],[goal]]</f>
        <v>1.1608000000000001</v>
      </c>
      <c r="P381" s="13">
        <f>IF(Kickstarter[[#This Row],[backers_count]], Kickstarter[[#This Row],[pledged]]/Kickstarter[[#This Row],[backers_count]], 0)</f>
        <v>116.85906040268456</v>
      </c>
      <c r="Q381" t="str">
        <f>LEFT(Kickstarter[[#This Row],[Category and Sub-Category]], SEARCH("/", Kickstarter[[#This Row],[Category and Sub-Category]])-1)</f>
        <v>film &amp; video</v>
      </c>
      <c r="R381" t="str">
        <f>RIGHT(Kickstarter[[#This Row],[Category and Sub-Category]], LEN(Kickstarter[[#This Row],[Category and Sub-Category]])-SEARCH("/",Kickstarter[[#This Row],[Category and Sub-Category]]))</f>
        <v>documentary</v>
      </c>
      <c r="S381" s="10">
        <f>(Kickstarter[[#This Row],[launched_at]]/86400) + 25569 + (-6/24)</f>
        <v>40987.438333333332</v>
      </c>
      <c r="T381" s="10">
        <f>(Kickstarter[[#This Row],[deadline]]/86400) + 25569 + (-6/24)</f>
        <v>41032.438333333332</v>
      </c>
      <c r="U381" s="6">
        <f>YEAR(Kickstarter[[#This Row],[Date Created Conversion]])</f>
        <v>2012</v>
      </c>
      <c r="V381" s="6" t="str">
        <f>TEXT(Kickstarter[[#This Row],[Date Created Conversion]], "mmm")</f>
        <v>Mar</v>
      </c>
      <c r="W381" s="6">
        <f>DATEDIF(Kickstarter[[#This Row],[Date Created Conversion]],Kickstarter[[#This Row],[Date Ended Conversion]],"m")</f>
        <v>1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Kickstarter[[#This Row],[pledged]]/Kickstarter[[#This Row],[goal]]</f>
        <v>1.415</v>
      </c>
      <c r="P382" s="13">
        <f>IF(Kickstarter[[#This Row],[backers_count]], Kickstarter[[#This Row],[pledged]]/Kickstarter[[#This Row],[backers_count]], 0)</f>
        <v>115.51020408163265</v>
      </c>
      <c r="Q382" t="str">
        <f>LEFT(Kickstarter[[#This Row],[Category and Sub-Category]], SEARCH("/", Kickstarter[[#This Row],[Category and Sub-Category]])-1)</f>
        <v>film &amp; video</v>
      </c>
      <c r="R382" t="str">
        <f>RIGHT(Kickstarter[[#This Row],[Category and Sub-Category]], LEN(Kickstarter[[#This Row],[Category and Sub-Category]])-SEARCH("/",Kickstarter[[#This Row],[Category and Sub-Category]]))</f>
        <v>documentary</v>
      </c>
      <c r="S382" s="10">
        <f>(Kickstarter[[#This Row],[launched_at]]/86400) + 25569 + (-6/24)</f>
        <v>42367.469814814816</v>
      </c>
      <c r="T382" s="10">
        <f>(Kickstarter[[#This Row],[deadline]]/86400) + 25569 + (-6/24)</f>
        <v>42392.469814814816</v>
      </c>
      <c r="U382" s="6">
        <f>YEAR(Kickstarter[[#This Row],[Date Created Conversion]])</f>
        <v>2015</v>
      </c>
      <c r="V382" s="6" t="str">
        <f>TEXT(Kickstarter[[#This Row],[Date Created Conversion]], "mmm")</f>
        <v>Dec</v>
      </c>
      <c r="W382" s="6">
        <f>DATEDIF(Kickstarter[[#This Row],[Date Created Conversion]],Kickstarter[[#This Row],[Date Ended Conversion]],"m")</f>
        <v>0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Kickstarter[[#This Row],[pledged]]/Kickstarter[[#This Row],[goal]]</f>
        <v>1.0472999999999999</v>
      </c>
      <c r="P383" s="13">
        <f>IF(Kickstarter[[#This Row],[backers_count]], Kickstarter[[#This Row],[pledged]]/Kickstarter[[#This Row],[backers_count]], 0)</f>
        <v>104.31274900398407</v>
      </c>
      <c r="Q383" t="str">
        <f>LEFT(Kickstarter[[#This Row],[Category and Sub-Category]], SEARCH("/", Kickstarter[[#This Row],[Category and Sub-Category]])-1)</f>
        <v>film &amp; video</v>
      </c>
      <c r="R383" t="str">
        <f>RIGHT(Kickstarter[[#This Row],[Category and Sub-Category]], LEN(Kickstarter[[#This Row],[Category and Sub-Category]])-SEARCH("/",Kickstarter[[#This Row],[Category and Sub-Category]]))</f>
        <v>documentary</v>
      </c>
      <c r="S383" s="10">
        <f>(Kickstarter[[#This Row],[launched_at]]/86400) + 25569 + (-6/24)</f>
        <v>41085.448113425926</v>
      </c>
      <c r="T383" s="10">
        <f>(Kickstarter[[#This Row],[deadline]]/86400) + 25569 + (-6/24)</f>
        <v>41119.958333333336</v>
      </c>
      <c r="U383" s="6">
        <f>YEAR(Kickstarter[[#This Row],[Date Created Conversion]])</f>
        <v>2012</v>
      </c>
      <c r="V383" s="6" t="str">
        <f>TEXT(Kickstarter[[#This Row],[Date Created Conversion]], "mmm")</f>
        <v>Jun</v>
      </c>
      <c r="W383" s="6">
        <f>DATEDIF(Kickstarter[[#This Row],[Date Created Conversion]],Kickstarter[[#This Row],[Date Ended Conversion]],"m")</f>
        <v>1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Kickstarter[[#This Row],[pledged]]/Kickstarter[[#This Row],[goal]]</f>
        <v>2.5583333333333331</v>
      </c>
      <c r="P384" s="13">
        <f>IF(Kickstarter[[#This Row],[backers_count]], Kickstarter[[#This Row],[pledged]]/Kickstarter[[#This Row],[backers_count]], 0)</f>
        <v>69.772727272727266</v>
      </c>
      <c r="Q384" t="str">
        <f>LEFT(Kickstarter[[#This Row],[Category and Sub-Category]], SEARCH("/", Kickstarter[[#This Row],[Category and Sub-Category]])-1)</f>
        <v>film &amp; video</v>
      </c>
      <c r="R384" t="str">
        <f>RIGHT(Kickstarter[[#This Row],[Category and Sub-Category]], LEN(Kickstarter[[#This Row],[Category and Sub-Category]])-SEARCH("/",Kickstarter[[#This Row],[Category and Sub-Category]]))</f>
        <v>documentary</v>
      </c>
      <c r="S384" s="10">
        <f>(Kickstarter[[#This Row],[launched_at]]/86400) + 25569 + (-6/24)</f>
        <v>41144.459490740745</v>
      </c>
      <c r="T384" s="10">
        <f>(Kickstarter[[#This Row],[deadline]]/86400) + 25569 + (-6/24)</f>
        <v>41158.459490740745</v>
      </c>
      <c r="U384" s="6">
        <f>YEAR(Kickstarter[[#This Row],[Date Created Conversion]])</f>
        <v>2012</v>
      </c>
      <c r="V384" s="6" t="str">
        <f>TEXT(Kickstarter[[#This Row],[Date Created Conversion]], "mmm")</f>
        <v>Aug</v>
      </c>
      <c r="W384" s="6">
        <f>DATEDIF(Kickstarter[[#This Row],[Date Created Conversion]],Kickstarter[[#This Row],[Date Ended Conversion]],"m")</f>
        <v>0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Kickstarter[[#This Row],[pledged]]/Kickstarter[[#This Row],[goal]]</f>
        <v>2.0670670670670672</v>
      </c>
      <c r="P385" s="13">
        <f>IF(Kickstarter[[#This Row],[backers_count]], Kickstarter[[#This Row],[pledged]]/Kickstarter[[#This Row],[backers_count]], 0)</f>
        <v>43.020833333333336</v>
      </c>
      <c r="Q385" t="str">
        <f>LEFT(Kickstarter[[#This Row],[Category and Sub-Category]], SEARCH("/", Kickstarter[[#This Row],[Category and Sub-Category]])-1)</f>
        <v>film &amp; video</v>
      </c>
      <c r="R385" t="str">
        <f>RIGHT(Kickstarter[[#This Row],[Category and Sub-Category]], LEN(Kickstarter[[#This Row],[Category and Sub-Category]])-SEARCH("/",Kickstarter[[#This Row],[Category and Sub-Category]]))</f>
        <v>documentary</v>
      </c>
      <c r="S385" s="10">
        <f>(Kickstarter[[#This Row],[launched_at]]/86400) + 25569 + (-6/24)</f>
        <v>41754.867581018516</v>
      </c>
      <c r="T385" s="10">
        <f>(Kickstarter[[#This Row],[deadline]]/86400) + 25569 + (-6/24)</f>
        <v>41777.867581018516</v>
      </c>
      <c r="U385" s="6">
        <f>YEAR(Kickstarter[[#This Row],[Date Created Conversion]])</f>
        <v>2014</v>
      </c>
      <c r="V385" s="6" t="str">
        <f>TEXT(Kickstarter[[#This Row],[Date Created Conversion]], "mmm")</f>
        <v>Apr</v>
      </c>
      <c r="W385" s="6">
        <f>DATEDIF(Kickstarter[[#This Row],[Date Created Conversion]],Kickstarter[[#This Row],[Date Ended Conversion]],"m")</f>
        <v>0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Kickstarter[[#This Row],[pledged]]/Kickstarter[[#This Row],[goal]]</f>
        <v>1.1210500000000001</v>
      </c>
      <c r="P386" s="13">
        <f>IF(Kickstarter[[#This Row],[backers_count]], Kickstarter[[#This Row],[pledged]]/Kickstarter[[#This Row],[backers_count]], 0)</f>
        <v>58.540469973890339</v>
      </c>
      <c r="Q386" t="str">
        <f>LEFT(Kickstarter[[#This Row],[Category and Sub-Category]], SEARCH("/", Kickstarter[[#This Row],[Category and Sub-Category]])-1)</f>
        <v>film &amp; video</v>
      </c>
      <c r="R386" t="str">
        <f>RIGHT(Kickstarter[[#This Row],[Category and Sub-Category]], LEN(Kickstarter[[#This Row],[Category and Sub-Category]])-SEARCH("/",Kickstarter[[#This Row],[Category and Sub-Category]]))</f>
        <v>documentary</v>
      </c>
      <c r="S386" s="10">
        <f>(Kickstarter[[#This Row],[launched_at]]/86400) + 25569 + (-6/24)</f>
        <v>41980.531793981485</v>
      </c>
      <c r="T386" s="10">
        <f>(Kickstarter[[#This Row],[deadline]]/86400) + 25569 + (-6/24)</f>
        <v>42010.531793981485</v>
      </c>
      <c r="U386" s="6">
        <f>YEAR(Kickstarter[[#This Row],[Date Created Conversion]])</f>
        <v>2014</v>
      </c>
      <c r="V386" s="6" t="str">
        <f>TEXT(Kickstarter[[#This Row],[Date Created Conversion]], "mmm")</f>
        <v>Dec</v>
      </c>
      <c r="W386" s="6">
        <f>DATEDIF(Kickstarter[[#This Row],[Date Created Conversion]],Kickstarter[[#This Row],[Date Ended Conversion]],"m")</f>
        <v>0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Kickstarter[[#This Row],[pledged]]/Kickstarter[[#This Row],[goal]]</f>
        <v>1.05982</v>
      </c>
      <c r="P387" s="13">
        <f>IF(Kickstarter[[#This Row],[backers_count]], Kickstarter[[#This Row],[pledged]]/Kickstarter[[#This Row],[backers_count]], 0)</f>
        <v>111.79535864978902</v>
      </c>
      <c r="Q387" t="str">
        <f>LEFT(Kickstarter[[#This Row],[Category and Sub-Category]], SEARCH("/", Kickstarter[[#This Row],[Category and Sub-Category]])-1)</f>
        <v>film &amp; video</v>
      </c>
      <c r="R387" t="str">
        <f>RIGHT(Kickstarter[[#This Row],[Category and Sub-Category]], LEN(Kickstarter[[#This Row],[Category and Sub-Category]])-SEARCH("/",Kickstarter[[#This Row],[Category and Sub-Category]]))</f>
        <v>documentary</v>
      </c>
      <c r="S387" s="10">
        <f>(Kickstarter[[#This Row],[launched_at]]/86400) + 25569 + (-6/24)</f>
        <v>41934.334502314814</v>
      </c>
      <c r="T387" s="10">
        <f>(Kickstarter[[#This Row],[deadline]]/86400) + 25569 + (-6/24)</f>
        <v>41964.376168981486</v>
      </c>
      <c r="U387" s="6">
        <f>YEAR(Kickstarter[[#This Row],[Date Created Conversion]])</f>
        <v>2014</v>
      </c>
      <c r="V387" s="6" t="str">
        <f>TEXT(Kickstarter[[#This Row],[Date Created Conversion]], "mmm")</f>
        <v>Oct</v>
      </c>
      <c r="W387" s="6">
        <f>DATEDIF(Kickstarter[[#This Row],[Date Created Conversion]],Kickstarter[[#This Row],[Date Ended Conversion]],"m")</f>
        <v>0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Kickstarter[[#This Row],[pledged]]/Kickstarter[[#This Row],[goal]]</f>
        <v>1.0016666666666667</v>
      </c>
      <c r="P388" s="13">
        <f>IF(Kickstarter[[#This Row],[backers_count]], Kickstarter[[#This Row],[pledged]]/Kickstarter[[#This Row],[backers_count]], 0)</f>
        <v>46.230769230769234</v>
      </c>
      <c r="Q388" t="str">
        <f>LEFT(Kickstarter[[#This Row],[Category and Sub-Category]], SEARCH("/", Kickstarter[[#This Row],[Category and Sub-Category]])-1)</f>
        <v>film &amp; video</v>
      </c>
      <c r="R388" t="str">
        <f>RIGHT(Kickstarter[[#This Row],[Category and Sub-Category]], LEN(Kickstarter[[#This Row],[Category and Sub-Category]])-SEARCH("/",Kickstarter[[#This Row],[Category and Sub-Category]]))</f>
        <v>documentary</v>
      </c>
      <c r="S388" s="10">
        <f>(Kickstarter[[#This Row],[launched_at]]/86400) + 25569 + (-6/24)</f>
        <v>42211.701284722221</v>
      </c>
      <c r="T388" s="10">
        <f>(Kickstarter[[#This Row],[deadline]]/86400) + 25569 + (-6/24)</f>
        <v>42226.701284722221</v>
      </c>
      <c r="U388" s="6">
        <f>YEAR(Kickstarter[[#This Row],[Date Created Conversion]])</f>
        <v>2015</v>
      </c>
      <c r="V388" s="6" t="str">
        <f>TEXT(Kickstarter[[#This Row],[Date Created Conversion]], "mmm")</f>
        <v>Jul</v>
      </c>
      <c r="W388" s="6">
        <f>DATEDIF(Kickstarter[[#This Row],[Date Created Conversion]],Kickstarter[[#This Row],[Date Ended Conversion]],"m")</f>
        <v>0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Kickstarter[[#This Row],[pledged]]/Kickstarter[[#This Row],[goal]]</f>
        <v>2.1398947368421051</v>
      </c>
      <c r="P389" s="13">
        <f>IF(Kickstarter[[#This Row],[backers_count]], Kickstarter[[#This Row],[pledged]]/Kickstarter[[#This Row],[backers_count]], 0)</f>
        <v>144.69039145907473</v>
      </c>
      <c r="Q389" t="str">
        <f>LEFT(Kickstarter[[#This Row],[Category and Sub-Category]], SEARCH("/", Kickstarter[[#This Row],[Category and Sub-Category]])-1)</f>
        <v>film &amp; video</v>
      </c>
      <c r="R389" t="str">
        <f>RIGHT(Kickstarter[[#This Row],[Category and Sub-Category]], LEN(Kickstarter[[#This Row],[Category and Sub-Category]])-SEARCH("/",Kickstarter[[#This Row],[Category and Sub-Category]]))</f>
        <v>documentary</v>
      </c>
      <c r="S389" s="10">
        <f>(Kickstarter[[#This Row],[launched_at]]/86400) + 25569 + (-6/24)</f>
        <v>42200.42659722222</v>
      </c>
      <c r="T389" s="10">
        <f>(Kickstarter[[#This Row],[deadline]]/86400) + 25569 + (-6/24)</f>
        <v>42231</v>
      </c>
      <c r="U389" s="6">
        <f>YEAR(Kickstarter[[#This Row],[Date Created Conversion]])</f>
        <v>2015</v>
      </c>
      <c r="V389" s="6" t="str">
        <f>TEXT(Kickstarter[[#This Row],[Date Created Conversion]], "mmm")</f>
        <v>Jul</v>
      </c>
      <c r="W389" s="6">
        <f>DATEDIF(Kickstarter[[#This Row],[Date Created Conversion]],Kickstarter[[#This Row],[Date Ended Conversion]],"m")</f>
        <v>1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Kickstarter[[#This Row],[pledged]]/Kickstarter[[#This Row],[goal]]</f>
        <v>1.2616000000000001</v>
      </c>
      <c r="P390" s="13">
        <f>IF(Kickstarter[[#This Row],[backers_count]], Kickstarter[[#This Row],[pledged]]/Kickstarter[[#This Row],[backers_count]], 0)</f>
        <v>88.845070422535215</v>
      </c>
      <c r="Q390" t="str">
        <f>LEFT(Kickstarter[[#This Row],[Category and Sub-Category]], SEARCH("/", Kickstarter[[#This Row],[Category and Sub-Category]])-1)</f>
        <v>film &amp; video</v>
      </c>
      <c r="R390" t="str">
        <f>RIGHT(Kickstarter[[#This Row],[Category and Sub-Category]], LEN(Kickstarter[[#This Row],[Category and Sub-Category]])-SEARCH("/",Kickstarter[[#This Row],[Category and Sub-Category]]))</f>
        <v>documentary</v>
      </c>
      <c r="S390" s="10">
        <f>(Kickstarter[[#This Row],[launched_at]]/86400) + 25569 + (-6/24)</f>
        <v>42548.826157407406</v>
      </c>
      <c r="T390" s="10">
        <f>(Kickstarter[[#This Row],[deadline]]/86400) + 25569 + (-6/24)</f>
        <v>42578.826157407406</v>
      </c>
      <c r="U390" s="6">
        <f>YEAR(Kickstarter[[#This Row],[Date Created Conversion]])</f>
        <v>2016</v>
      </c>
      <c r="V390" s="6" t="str">
        <f>TEXT(Kickstarter[[#This Row],[Date Created Conversion]], "mmm")</f>
        <v>Jun</v>
      </c>
      <c r="W390" s="6">
        <f>DATEDIF(Kickstarter[[#This Row],[Date Created Conversion]],Kickstarter[[#This Row],[Date Ended Conversion]],"m")</f>
        <v>1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Kickstarter[[#This Row],[pledged]]/Kickstarter[[#This Row],[goal]]</f>
        <v>1.8153547058823529</v>
      </c>
      <c r="P391" s="13">
        <f>IF(Kickstarter[[#This Row],[backers_count]], Kickstarter[[#This Row],[pledged]]/Kickstarter[[#This Row],[backers_count]], 0)</f>
        <v>81.75107284768211</v>
      </c>
      <c r="Q391" t="str">
        <f>LEFT(Kickstarter[[#This Row],[Category and Sub-Category]], SEARCH("/", Kickstarter[[#This Row],[Category and Sub-Category]])-1)</f>
        <v>film &amp; video</v>
      </c>
      <c r="R391" t="str">
        <f>RIGHT(Kickstarter[[#This Row],[Category and Sub-Category]], LEN(Kickstarter[[#This Row],[Category and Sub-Category]])-SEARCH("/",Kickstarter[[#This Row],[Category and Sub-Category]]))</f>
        <v>documentary</v>
      </c>
      <c r="S391" s="10">
        <f>(Kickstarter[[#This Row],[launched_at]]/86400) + 25569 + (-6/24)</f>
        <v>41673.813078703708</v>
      </c>
      <c r="T391" s="10">
        <f>(Kickstarter[[#This Row],[deadline]]/86400) + 25569 + (-6/24)</f>
        <v>41705.707638888889</v>
      </c>
      <c r="U391" s="6">
        <f>YEAR(Kickstarter[[#This Row],[Date Created Conversion]])</f>
        <v>2014</v>
      </c>
      <c r="V391" s="6" t="str">
        <f>TEXT(Kickstarter[[#This Row],[Date Created Conversion]], "mmm")</f>
        <v>Feb</v>
      </c>
      <c r="W391" s="6">
        <f>DATEDIF(Kickstarter[[#This Row],[Date Created Conversion]],Kickstarter[[#This Row],[Date Ended Conversion]],"m")</f>
        <v>1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Kickstarter[[#This Row],[pledged]]/Kickstarter[[#This Row],[goal]]</f>
        <v>1</v>
      </c>
      <c r="P392" s="13">
        <f>IF(Kickstarter[[#This Row],[backers_count]], Kickstarter[[#This Row],[pledged]]/Kickstarter[[#This Row],[backers_count]], 0)</f>
        <v>71.428571428571431</v>
      </c>
      <c r="Q392" t="str">
        <f>LEFT(Kickstarter[[#This Row],[Category and Sub-Category]], SEARCH("/", Kickstarter[[#This Row],[Category and Sub-Category]])-1)</f>
        <v>film &amp; video</v>
      </c>
      <c r="R392" t="str">
        <f>RIGHT(Kickstarter[[#This Row],[Category and Sub-Category]], LEN(Kickstarter[[#This Row],[Category and Sub-Category]])-SEARCH("/",Kickstarter[[#This Row],[Category and Sub-Category]]))</f>
        <v>documentary</v>
      </c>
      <c r="S392" s="10">
        <f>(Kickstarter[[#This Row],[launched_at]]/86400) + 25569 + (-6/24)</f>
        <v>42111.786712962959</v>
      </c>
      <c r="T392" s="10">
        <f>(Kickstarter[[#This Row],[deadline]]/86400) + 25569 + (-6/24)</f>
        <v>42131.786712962959</v>
      </c>
      <c r="U392" s="6">
        <f>YEAR(Kickstarter[[#This Row],[Date Created Conversion]])</f>
        <v>2015</v>
      </c>
      <c r="V392" s="6" t="str">
        <f>TEXT(Kickstarter[[#This Row],[Date Created Conversion]], "mmm")</f>
        <v>Apr</v>
      </c>
      <c r="W392" s="6">
        <f>DATEDIF(Kickstarter[[#This Row],[Date Created Conversion]],Kickstarter[[#This Row],[Date Ended Conversion]],"m")</f>
        <v>0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Kickstarter[[#This Row],[pledged]]/Kickstarter[[#This Row],[goal]]</f>
        <v>1.0061</v>
      </c>
      <c r="P393" s="13">
        <f>IF(Kickstarter[[#This Row],[backers_count]], Kickstarter[[#This Row],[pledged]]/Kickstarter[[#This Row],[backers_count]], 0)</f>
        <v>104.25906735751295</v>
      </c>
      <c r="Q393" t="str">
        <f>LEFT(Kickstarter[[#This Row],[Category and Sub-Category]], SEARCH("/", Kickstarter[[#This Row],[Category and Sub-Category]])-1)</f>
        <v>film &amp; video</v>
      </c>
      <c r="R393" t="str">
        <f>RIGHT(Kickstarter[[#This Row],[Category and Sub-Category]], LEN(Kickstarter[[#This Row],[Category and Sub-Category]])-SEARCH("/",Kickstarter[[#This Row],[Category and Sub-Category]]))</f>
        <v>documentary</v>
      </c>
      <c r="S393" s="10">
        <f>(Kickstarter[[#This Row],[launched_at]]/86400) + 25569 + (-6/24)</f>
        <v>40864.792256944442</v>
      </c>
      <c r="T393" s="10">
        <f>(Kickstarter[[#This Row],[deadline]]/86400) + 25569 + (-6/24)</f>
        <v>40894.790972222225</v>
      </c>
      <c r="U393" s="6">
        <f>YEAR(Kickstarter[[#This Row],[Date Created Conversion]])</f>
        <v>2011</v>
      </c>
      <c r="V393" s="6" t="str">
        <f>TEXT(Kickstarter[[#This Row],[Date Created Conversion]], "mmm")</f>
        <v>Nov</v>
      </c>
      <c r="W393" s="6">
        <f>DATEDIF(Kickstarter[[#This Row],[Date Created Conversion]],Kickstarter[[#This Row],[Date Ended Conversion]],"m")</f>
        <v>1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Kickstarter[[#This Row],[pledged]]/Kickstarter[[#This Row],[goal]]</f>
        <v>1.009027027027027</v>
      </c>
      <c r="P394" s="13">
        <f>IF(Kickstarter[[#This Row],[backers_count]], Kickstarter[[#This Row],[pledged]]/Kickstarter[[#This Row],[backers_count]], 0)</f>
        <v>90.616504854368927</v>
      </c>
      <c r="Q394" t="str">
        <f>LEFT(Kickstarter[[#This Row],[Category and Sub-Category]], SEARCH("/", Kickstarter[[#This Row],[Category and Sub-Category]])-1)</f>
        <v>film &amp; video</v>
      </c>
      <c r="R394" t="str">
        <f>RIGHT(Kickstarter[[#This Row],[Category and Sub-Category]], LEN(Kickstarter[[#This Row],[Category and Sub-Category]])-SEARCH("/",Kickstarter[[#This Row],[Category and Sub-Category]]))</f>
        <v>documentary</v>
      </c>
      <c r="S394" s="10">
        <f>(Kickstarter[[#This Row],[launched_at]]/86400) + 25569 + (-6/24)</f>
        <v>40763.467256944445</v>
      </c>
      <c r="T394" s="10">
        <f>(Kickstarter[[#This Row],[deadline]]/86400) + 25569 + (-6/24)</f>
        <v>40793.875</v>
      </c>
      <c r="U394" s="6">
        <f>YEAR(Kickstarter[[#This Row],[Date Created Conversion]])</f>
        <v>2011</v>
      </c>
      <c r="V394" s="6" t="str">
        <f>TEXT(Kickstarter[[#This Row],[Date Created Conversion]], "mmm")</f>
        <v>Aug</v>
      </c>
      <c r="W394" s="6">
        <f>DATEDIF(Kickstarter[[#This Row],[Date Created Conversion]],Kickstarter[[#This Row],[Date Ended Conversion]],"m")</f>
        <v>0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Kickstarter[[#This Row],[pledged]]/Kickstarter[[#This Row],[goal]]</f>
        <v>1.10446</v>
      </c>
      <c r="P395" s="13">
        <f>IF(Kickstarter[[#This Row],[backers_count]], Kickstarter[[#This Row],[pledged]]/Kickstarter[[#This Row],[backers_count]], 0)</f>
        <v>157.33048433048432</v>
      </c>
      <c r="Q395" t="str">
        <f>LEFT(Kickstarter[[#This Row],[Category and Sub-Category]], SEARCH("/", Kickstarter[[#This Row],[Category and Sub-Category]])-1)</f>
        <v>film &amp; video</v>
      </c>
      <c r="R395" t="str">
        <f>RIGHT(Kickstarter[[#This Row],[Category and Sub-Category]], LEN(Kickstarter[[#This Row],[Category and Sub-Category]])-SEARCH("/",Kickstarter[[#This Row],[Category and Sub-Category]]))</f>
        <v>documentary</v>
      </c>
      <c r="S395" s="10">
        <f>(Kickstarter[[#This Row],[launched_at]]/86400) + 25569 + (-6/24)</f>
        <v>41526.458935185183</v>
      </c>
      <c r="T395" s="10">
        <f>(Kickstarter[[#This Row],[deadline]]/86400) + 25569 + (-6/24)</f>
        <v>41557.458935185183</v>
      </c>
      <c r="U395" s="6">
        <f>YEAR(Kickstarter[[#This Row],[Date Created Conversion]])</f>
        <v>2013</v>
      </c>
      <c r="V395" s="6" t="str">
        <f>TEXT(Kickstarter[[#This Row],[Date Created Conversion]], "mmm")</f>
        <v>Sep</v>
      </c>
      <c r="W395" s="6">
        <f>DATEDIF(Kickstarter[[#This Row],[Date Created Conversion]],Kickstarter[[#This Row],[Date Ended Conversion]],"m")</f>
        <v>1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Kickstarter[[#This Row],[pledged]]/Kickstarter[[#This Row],[goal]]</f>
        <v>1.118936170212766</v>
      </c>
      <c r="P396" s="13">
        <f>IF(Kickstarter[[#This Row],[backers_count]], Kickstarter[[#This Row],[pledged]]/Kickstarter[[#This Row],[backers_count]], 0)</f>
        <v>105.18</v>
      </c>
      <c r="Q396" t="str">
        <f>LEFT(Kickstarter[[#This Row],[Category and Sub-Category]], SEARCH("/", Kickstarter[[#This Row],[Category and Sub-Category]])-1)</f>
        <v>film &amp; video</v>
      </c>
      <c r="R396" t="str">
        <f>RIGHT(Kickstarter[[#This Row],[Category and Sub-Category]], LEN(Kickstarter[[#This Row],[Category and Sub-Category]])-SEARCH("/",Kickstarter[[#This Row],[Category and Sub-Category]]))</f>
        <v>documentary</v>
      </c>
      <c r="S396" s="10">
        <f>(Kickstarter[[#This Row],[launched_at]]/86400) + 25569 + (-6/24)</f>
        <v>42417.568078703705</v>
      </c>
      <c r="T396" s="10">
        <f>(Kickstarter[[#This Row],[deadline]]/86400) + 25569 + (-6/24)</f>
        <v>42477.526412037041</v>
      </c>
      <c r="U396" s="6">
        <f>YEAR(Kickstarter[[#This Row],[Date Created Conversion]])</f>
        <v>2016</v>
      </c>
      <c r="V396" s="6" t="str">
        <f>TEXT(Kickstarter[[#This Row],[Date Created Conversion]], "mmm")</f>
        <v>Feb</v>
      </c>
      <c r="W396" s="6">
        <f>DATEDIF(Kickstarter[[#This Row],[Date Created Conversion]],Kickstarter[[#This Row],[Date Ended Conversion]],"m")</f>
        <v>2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Kickstarter[[#This Row],[pledged]]/Kickstarter[[#This Row],[goal]]</f>
        <v>1.0804450000000001</v>
      </c>
      <c r="P397" s="13">
        <f>IF(Kickstarter[[#This Row],[backers_count]], Kickstarter[[#This Row],[pledged]]/Kickstarter[[#This Row],[backers_count]], 0)</f>
        <v>58.719836956521746</v>
      </c>
      <c r="Q397" t="str">
        <f>LEFT(Kickstarter[[#This Row],[Category and Sub-Category]], SEARCH("/", Kickstarter[[#This Row],[Category and Sub-Category]])-1)</f>
        <v>film &amp; video</v>
      </c>
      <c r="R397" t="str">
        <f>RIGHT(Kickstarter[[#This Row],[Category and Sub-Category]], LEN(Kickstarter[[#This Row],[Category and Sub-Category]])-SEARCH("/",Kickstarter[[#This Row],[Category and Sub-Category]]))</f>
        <v>documentary</v>
      </c>
      <c r="S397" s="10">
        <f>(Kickstarter[[#This Row],[launched_at]]/86400) + 25569 + (-6/24)</f>
        <v>40990.659259259257</v>
      </c>
      <c r="T397" s="10">
        <f>(Kickstarter[[#This Row],[deadline]]/86400) + 25569 + (-6/24)</f>
        <v>41026.647222222222</v>
      </c>
      <c r="U397" s="6">
        <f>YEAR(Kickstarter[[#This Row],[Date Created Conversion]])</f>
        <v>2012</v>
      </c>
      <c r="V397" s="6" t="str">
        <f>TEXT(Kickstarter[[#This Row],[Date Created Conversion]], "mmm")</f>
        <v>Mar</v>
      </c>
      <c r="W397" s="6">
        <f>DATEDIF(Kickstarter[[#This Row],[Date Created Conversion]],Kickstarter[[#This Row],[Date Ended Conversion]],"m")</f>
        <v>1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Kickstarter[[#This Row],[pledged]]/Kickstarter[[#This Row],[goal]]</f>
        <v>1.0666666666666667</v>
      </c>
      <c r="P398" s="13">
        <f>IF(Kickstarter[[#This Row],[backers_count]], Kickstarter[[#This Row],[pledged]]/Kickstarter[[#This Row],[backers_count]], 0)</f>
        <v>81.632653061224488</v>
      </c>
      <c r="Q398" t="str">
        <f>LEFT(Kickstarter[[#This Row],[Category and Sub-Category]], SEARCH("/", Kickstarter[[#This Row],[Category and Sub-Category]])-1)</f>
        <v>film &amp; video</v>
      </c>
      <c r="R398" t="str">
        <f>RIGHT(Kickstarter[[#This Row],[Category and Sub-Category]], LEN(Kickstarter[[#This Row],[Category and Sub-Category]])-SEARCH("/",Kickstarter[[#This Row],[Category and Sub-Category]]))</f>
        <v>documentary</v>
      </c>
      <c r="S398" s="10">
        <f>(Kickstarter[[#This Row],[launched_at]]/86400) + 25569 + (-6/24)</f>
        <v>41082.314884259264</v>
      </c>
      <c r="T398" s="10">
        <f>(Kickstarter[[#This Row],[deadline]]/86400) + 25569 + (-6/24)</f>
        <v>41097.314884259264</v>
      </c>
      <c r="U398" s="6">
        <f>YEAR(Kickstarter[[#This Row],[Date Created Conversion]])</f>
        <v>2012</v>
      </c>
      <c r="V398" s="6" t="str">
        <f>TEXT(Kickstarter[[#This Row],[Date Created Conversion]], "mmm")</f>
        <v>Jun</v>
      </c>
      <c r="W398" s="6">
        <f>DATEDIF(Kickstarter[[#This Row],[Date Created Conversion]],Kickstarter[[#This Row],[Date Ended Conversion]],"m")</f>
        <v>0</v>
      </c>
    </row>
    <row r="399" spans="1:23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Kickstarter[[#This Row],[pledged]]/Kickstarter[[#This Row],[goal]]</f>
        <v>1.0390027322404372</v>
      </c>
      <c r="P399" s="13">
        <f>IF(Kickstarter[[#This Row],[backers_count]], Kickstarter[[#This Row],[pledged]]/Kickstarter[[#This Row],[backers_count]], 0)</f>
        <v>56.460043668122275</v>
      </c>
      <c r="Q399" t="str">
        <f>LEFT(Kickstarter[[#This Row],[Category and Sub-Category]], SEARCH("/", Kickstarter[[#This Row],[Category and Sub-Category]])-1)</f>
        <v>film &amp; video</v>
      </c>
      <c r="R399" t="str">
        <f>RIGHT(Kickstarter[[#This Row],[Category and Sub-Category]], LEN(Kickstarter[[#This Row],[Category and Sub-Category]])-SEARCH("/",Kickstarter[[#This Row],[Category and Sub-Category]]))</f>
        <v>documentary</v>
      </c>
      <c r="S399" s="10">
        <f>(Kickstarter[[#This Row],[launched_at]]/86400) + 25569 + (-6/24)</f>
        <v>40379.526435185187</v>
      </c>
      <c r="T399" s="10">
        <f>(Kickstarter[[#This Row],[deadline]]/86400) + 25569 + (-6/24)</f>
        <v>40421.905555555553</v>
      </c>
      <c r="U399" s="6">
        <f>YEAR(Kickstarter[[#This Row],[Date Created Conversion]])</f>
        <v>2010</v>
      </c>
      <c r="V399" s="6" t="str">
        <f>TEXT(Kickstarter[[#This Row],[Date Created Conversion]], "mmm")</f>
        <v>Jul</v>
      </c>
      <c r="W399" s="6">
        <f>DATEDIF(Kickstarter[[#This Row],[Date Created Conversion]],Kickstarter[[#This Row],[Date Ended Conversion]],"m")</f>
        <v>1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Kickstarter[[#This Row],[pledged]]/Kickstarter[[#This Row],[goal]]</f>
        <v>1.2516</v>
      </c>
      <c r="P400" s="13">
        <f>IF(Kickstarter[[#This Row],[backers_count]], Kickstarter[[#This Row],[pledged]]/Kickstarter[[#This Row],[backers_count]], 0)</f>
        <v>140.1044776119403</v>
      </c>
      <c r="Q400" t="str">
        <f>LEFT(Kickstarter[[#This Row],[Category and Sub-Category]], SEARCH("/", Kickstarter[[#This Row],[Category and Sub-Category]])-1)</f>
        <v>film &amp; video</v>
      </c>
      <c r="R400" t="str">
        <f>RIGHT(Kickstarter[[#This Row],[Category and Sub-Category]], LEN(Kickstarter[[#This Row],[Category and Sub-Category]])-SEARCH("/",Kickstarter[[#This Row],[Category and Sub-Category]]))</f>
        <v>documentary</v>
      </c>
      <c r="S400" s="10">
        <f>(Kickstarter[[#This Row],[launched_at]]/86400) + 25569 + (-6/24)</f>
        <v>42078.543124999997</v>
      </c>
      <c r="T400" s="10">
        <f>(Kickstarter[[#This Row],[deadline]]/86400) + 25569 + (-6/24)</f>
        <v>42123.543124999997</v>
      </c>
      <c r="U400" s="6">
        <f>YEAR(Kickstarter[[#This Row],[Date Created Conversion]])</f>
        <v>2015</v>
      </c>
      <c r="V400" s="6" t="str">
        <f>TEXT(Kickstarter[[#This Row],[Date Created Conversion]], "mmm")</f>
        <v>Mar</v>
      </c>
      <c r="W400" s="6">
        <f>DATEDIF(Kickstarter[[#This Row],[Date Created Conversion]],Kickstarter[[#This Row],[Date Ended Conversion]],"m")</f>
        <v>1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Kickstarter[[#This Row],[pledged]]/Kickstarter[[#This Row],[goal]]</f>
        <v>1.0680499999999999</v>
      </c>
      <c r="P401" s="13">
        <f>IF(Kickstarter[[#This Row],[backers_count]], Kickstarter[[#This Row],[pledged]]/Kickstarter[[#This Row],[backers_count]], 0)</f>
        <v>224.85263157894738</v>
      </c>
      <c r="Q401" t="str">
        <f>LEFT(Kickstarter[[#This Row],[Category and Sub-Category]], SEARCH("/", Kickstarter[[#This Row],[Category and Sub-Category]])-1)</f>
        <v>film &amp; video</v>
      </c>
      <c r="R401" t="str">
        <f>RIGHT(Kickstarter[[#This Row],[Category and Sub-Category]], LEN(Kickstarter[[#This Row],[Category and Sub-Category]])-SEARCH("/",Kickstarter[[#This Row],[Category and Sub-Category]]))</f>
        <v>documentary</v>
      </c>
      <c r="S401" s="10">
        <f>(Kickstarter[[#This Row],[launched_at]]/86400) + 25569 + (-6/24)</f>
        <v>42687.625775462962</v>
      </c>
      <c r="T401" s="10">
        <f>(Kickstarter[[#This Row],[deadline]]/86400) + 25569 + (-6/24)</f>
        <v>42718.25</v>
      </c>
      <c r="U401" s="6">
        <f>YEAR(Kickstarter[[#This Row],[Date Created Conversion]])</f>
        <v>2016</v>
      </c>
      <c r="V401" s="6" t="str">
        <f>TEXT(Kickstarter[[#This Row],[Date Created Conversion]], "mmm")</f>
        <v>Nov</v>
      </c>
      <c r="W401" s="6">
        <f>DATEDIF(Kickstarter[[#This Row],[Date Created Conversion]],Kickstarter[[#This Row],[Date Ended Conversion]],"m")</f>
        <v>1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Kickstarter[[#This Row],[pledged]]/Kickstarter[[#This Row],[goal]]</f>
        <v>1.1230249999999999</v>
      </c>
      <c r="P402" s="13">
        <f>IF(Kickstarter[[#This Row],[backers_count]], Kickstarter[[#This Row],[pledged]]/Kickstarter[[#This Row],[backers_count]], 0)</f>
        <v>181.13306451612902</v>
      </c>
      <c r="Q402" t="str">
        <f>LEFT(Kickstarter[[#This Row],[Category and Sub-Category]], SEARCH("/", Kickstarter[[#This Row],[Category and Sub-Category]])-1)</f>
        <v>film &amp; video</v>
      </c>
      <c r="R402" t="str">
        <f>RIGHT(Kickstarter[[#This Row],[Category and Sub-Category]], LEN(Kickstarter[[#This Row],[Category and Sub-Category]])-SEARCH("/",Kickstarter[[#This Row],[Category and Sub-Category]]))</f>
        <v>documentary</v>
      </c>
      <c r="S402" s="10">
        <f>(Kickstarter[[#This Row],[launched_at]]/86400) + 25569 + (-6/24)</f>
        <v>41745.385960648149</v>
      </c>
      <c r="T402" s="10">
        <f>(Kickstarter[[#This Row],[deadline]]/86400) + 25569 + (-6/24)</f>
        <v>41775.895833333336</v>
      </c>
      <c r="U402" s="6">
        <f>YEAR(Kickstarter[[#This Row],[Date Created Conversion]])</f>
        <v>2014</v>
      </c>
      <c r="V402" s="6" t="str">
        <f>TEXT(Kickstarter[[#This Row],[Date Created Conversion]], "mmm")</f>
        <v>Apr</v>
      </c>
      <c r="W402" s="6">
        <f>DATEDIF(Kickstarter[[#This Row],[Date Created Conversion]],Kickstarter[[#This Row],[Date Ended Conversion]],"m")</f>
        <v>1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Kickstarter[[#This Row],[pledged]]/Kickstarter[[#This Row],[goal]]</f>
        <v>1.0381199999999999</v>
      </c>
      <c r="P403" s="13">
        <f>IF(Kickstarter[[#This Row],[backers_count]], Kickstarter[[#This Row],[pledged]]/Kickstarter[[#This Row],[backers_count]], 0)</f>
        <v>711.04109589041093</v>
      </c>
      <c r="Q403" t="str">
        <f>LEFT(Kickstarter[[#This Row],[Category and Sub-Category]], SEARCH("/", Kickstarter[[#This Row],[Category and Sub-Category]])-1)</f>
        <v>film &amp; video</v>
      </c>
      <c r="R403" t="str">
        <f>RIGHT(Kickstarter[[#This Row],[Category and Sub-Category]], LEN(Kickstarter[[#This Row],[Category and Sub-Category]])-SEARCH("/",Kickstarter[[#This Row],[Category and Sub-Category]]))</f>
        <v>documentary</v>
      </c>
      <c r="S403" s="10">
        <f>(Kickstarter[[#This Row],[launched_at]]/86400) + 25569 + (-6/24)</f>
        <v>40732.592245370368</v>
      </c>
      <c r="T403" s="10">
        <f>(Kickstarter[[#This Row],[deadline]]/86400) + 25569 + (-6/24)</f>
        <v>40762.592245370368</v>
      </c>
      <c r="U403" s="6">
        <f>YEAR(Kickstarter[[#This Row],[Date Created Conversion]])</f>
        <v>2011</v>
      </c>
      <c r="V403" s="6" t="str">
        <f>TEXT(Kickstarter[[#This Row],[Date Created Conversion]], "mmm")</f>
        <v>Jul</v>
      </c>
      <c r="W403" s="6">
        <f>DATEDIF(Kickstarter[[#This Row],[Date Created Conversion]],Kickstarter[[#This Row],[Date Ended Conversion]],"m")</f>
        <v>0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Kickstarter[[#This Row],[pledged]]/Kickstarter[[#This Row],[goal]]</f>
        <v>1.4165000000000001</v>
      </c>
      <c r="P404" s="13">
        <f>IF(Kickstarter[[#This Row],[backers_count]], Kickstarter[[#This Row],[pledged]]/Kickstarter[[#This Row],[backers_count]], 0)</f>
        <v>65.883720930232556</v>
      </c>
      <c r="Q404" t="str">
        <f>LEFT(Kickstarter[[#This Row],[Category and Sub-Category]], SEARCH("/", Kickstarter[[#This Row],[Category and Sub-Category]])-1)</f>
        <v>film &amp; video</v>
      </c>
      <c r="R404" t="str">
        <f>RIGHT(Kickstarter[[#This Row],[Category and Sub-Category]], LEN(Kickstarter[[#This Row],[Category and Sub-Category]])-SEARCH("/",Kickstarter[[#This Row],[Category and Sub-Category]]))</f>
        <v>documentary</v>
      </c>
      <c r="S404" s="10">
        <f>(Kickstarter[[#This Row],[launched_at]]/86400) + 25569 + (-6/24)</f>
        <v>42292.289548611108</v>
      </c>
      <c r="T404" s="10">
        <f>(Kickstarter[[#This Row],[deadline]]/86400) + 25569 + (-6/24)</f>
        <v>42313.33121527778</v>
      </c>
      <c r="U404" s="6">
        <f>YEAR(Kickstarter[[#This Row],[Date Created Conversion]])</f>
        <v>2015</v>
      </c>
      <c r="V404" s="6" t="str">
        <f>TEXT(Kickstarter[[#This Row],[Date Created Conversion]], "mmm")</f>
        <v>Oct</v>
      </c>
      <c r="W404" s="6">
        <f>DATEDIF(Kickstarter[[#This Row],[Date Created Conversion]],Kickstarter[[#This Row],[Date Ended Conversion]],"m")</f>
        <v>0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Kickstarter[[#This Row],[pledged]]/Kickstarter[[#This Row],[goal]]</f>
        <v>1.0526</v>
      </c>
      <c r="P405" s="13">
        <f>IF(Kickstarter[[#This Row],[backers_count]], Kickstarter[[#This Row],[pledged]]/Kickstarter[[#This Row],[backers_count]], 0)</f>
        <v>75.185714285714283</v>
      </c>
      <c r="Q405" t="str">
        <f>LEFT(Kickstarter[[#This Row],[Category and Sub-Category]], SEARCH("/", Kickstarter[[#This Row],[Category and Sub-Category]])-1)</f>
        <v>film &amp; video</v>
      </c>
      <c r="R405" t="str">
        <f>RIGHT(Kickstarter[[#This Row],[Category and Sub-Category]], LEN(Kickstarter[[#This Row],[Category and Sub-Category]])-SEARCH("/",Kickstarter[[#This Row],[Category and Sub-Category]]))</f>
        <v>documentary</v>
      </c>
      <c r="S405" s="10">
        <f>(Kickstarter[[#This Row],[launched_at]]/86400) + 25569 + (-6/24)</f>
        <v>40718.060659722221</v>
      </c>
      <c r="T405" s="10">
        <f>(Kickstarter[[#This Row],[deadline]]/86400) + 25569 + (-6/24)</f>
        <v>40765.047222222223</v>
      </c>
      <c r="U405" s="6">
        <f>YEAR(Kickstarter[[#This Row],[Date Created Conversion]])</f>
        <v>2011</v>
      </c>
      <c r="V405" s="6" t="str">
        <f>TEXT(Kickstarter[[#This Row],[Date Created Conversion]], "mmm")</f>
        <v>Jun</v>
      </c>
      <c r="W405" s="6">
        <f>DATEDIF(Kickstarter[[#This Row],[Date Created Conversion]],Kickstarter[[#This Row],[Date Ended Conversion]],"m")</f>
        <v>1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Kickstarter[[#This Row],[pledged]]/Kickstarter[[#This Row],[goal]]</f>
        <v>1.0309142857142857</v>
      </c>
      <c r="P406" s="13">
        <f>IF(Kickstarter[[#This Row],[backers_count]], Kickstarter[[#This Row],[pledged]]/Kickstarter[[#This Row],[backers_count]], 0)</f>
        <v>133.14391143911439</v>
      </c>
      <c r="Q406" t="str">
        <f>LEFT(Kickstarter[[#This Row],[Category and Sub-Category]], SEARCH("/", Kickstarter[[#This Row],[Category and Sub-Category]])-1)</f>
        <v>film &amp; video</v>
      </c>
      <c r="R406" t="str">
        <f>RIGHT(Kickstarter[[#This Row],[Category and Sub-Category]], LEN(Kickstarter[[#This Row],[Category and Sub-Category]])-SEARCH("/",Kickstarter[[#This Row],[Category and Sub-Category]]))</f>
        <v>documentary</v>
      </c>
      <c r="S406" s="10">
        <f>(Kickstarter[[#This Row],[launched_at]]/86400) + 25569 + (-6/24)</f>
        <v>41646.378032407403</v>
      </c>
      <c r="T406" s="10">
        <f>(Kickstarter[[#This Row],[deadline]]/86400) + 25569 + (-6/24)</f>
        <v>41675.711111111115</v>
      </c>
      <c r="U406" s="6">
        <f>YEAR(Kickstarter[[#This Row],[Date Created Conversion]])</f>
        <v>2014</v>
      </c>
      <c r="V406" s="6" t="str">
        <f>TEXT(Kickstarter[[#This Row],[Date Created Conversion]], "mmm")</f>
        <v>Jan</v>
      </c>
      <c r="W406" s="6">
        <f>DATEDIF(Kickstarter[[#This Row],[Date Created Conversion]],Kickstarter[[#This Row],[Date Ended Conversion]],"m")</f>
        <v>0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Kickstarter[[#This Row],[pledged]]/Kickstarter[[#This Row],[goal]]</f>
        <v>1.0765957446808512</v>
      </c>
      <c r="P407" s="13">
        <f>IF(Kickstarter[[#This Row],[backers_count]], Kickstarter[[#This Row],[pledged]]/Kickstarter[[#This Row],[backers_count]], 0)</f>
        <v>55.2</v>
      </c>
      <c r="Q407" t="str">
        <f>LEFT(Kickstarter[[#This Row],[Category and Sub-Category]], SEARCH("/", Kickstarter[[#This Row],[Category and Sub-Category]])-1)</f>
        <v>film &amp; video</v>
      </c>
      <c r="R407" t="str">
        <f>RIGHT(Kickstarter[[#This Row],[Category and Sub-Category]], LEN(Kickstarter[[#This Row],[Category and Sub-Category]])-SEARCH("/",Kickstarter[[#This Row],[Category and Sub-Category]]))</f>
        <v>documentary</v>
      </c>
      <c r="S407" s="10">
        <f>(Kickstarter[[#This Row],[launched_at]]/86400) + 25569 + (-6/24)</f>
        <v>41673.83494212963</v>
      </c>
      <c r="T407" s="10">
        <f>(Kickstarter[[#This Row],[deadline]]/86400) + 25569 + (-6/24)</f>
        <v>41703.83494212963</v>
      </c>
      <c r="U407" s="6">
        <f>YEAR(Kickstarter[[#This Row],[Date Created Conversion]])</f>
        <v>2014</v>
      </c>
      <c r="V407" s="6" t="str">
        <f>TEXT(Kickstarter[[#This Row],[Date Created Conversion]], "mmm")</f>
        <v>Feb</v>
      </c>
      <c r="W407" s="6">
        <f>DATEDIF(Kickstarter[[#This Row],[Date Created Conversion]],Kickstarter[[#This Row],[Date Ended Conversion]],"m")</f>
        <v>1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Kickstarter[[#This Row],[pledged]]/Kickstarter[[#This Row],[goal]]</f>
        <v>1.0770464285714285</v>
      </c>
      <c r="P408" s="13">
        <f>IF(Kickstarter[[#This Row],[backers_count]], Kickstarter[[#This Row],[pledged]]/Kickstarter[[#This Row],[backers_count]], 0)</f>
        <v>86.163714285714292</v>
      </c>
      <c r="Q408" t="str">
        <f>LEFT(Kickstarter[[#This Row],[Category and Sub-Category]], SEARCH("/", Kickstarter[[#This Row],[Category and Sub-Category]])-1)</f>
        <v>film &amp; video</v>
      </c>
      <c r="R408" t="str">
        <f>RIGHT(Kickstarter[[#This Row],[Category and Sub-Category]], LEN(Kickstarter[[#This Row],[Category and Sub-Category]])-SEARCH("/",Kickstarter[[#This Row],[Category and Sub-Category]]))</f>
        <v>documentary</v>
      </c>
      <c r="S408" s="10">
        <f>(Kickstarter[[#This Row],[launched_at]]/86400) + 25569 + (-6/24)</f>
        <v>40637.912465277775</v>
      </c>
      <c r="T408" s="10">
        <f>(Kickstarter[[#This Row],[deadline]]/86400) + 25569 + (-6/24)</f>
        <v>40671.999305555553</v>
      </c>
      <c r="U408" s="6">
        <f>YEAR(Kickstarter[[#This Row],[Date Created Conversion]])</f>
        <v>2011</v>
      </c>
      <c r="V408" s="6" t="str">
        <f>TEXT(Kickstarter[[#This Row],[Date Created Conversion]], "mmm")</f>
        <v>Apr</v>
      </c>
      <c r="W408" s="6">
        <f>DATEDIF(Kickstarter[[#This Row],[Date Created Conversion]],Kickstarter[[#This Row],[Date Ended Conversion]],"m")</f>
        <v>1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Kickstarter[[#This Row],[pledged]]/Kickstarter[[#This Row],[goal]]</f>
        <v>1.0155000000000001</v>
      </c>
      <c r="P409" s="13">
        <f>IF(Kickstarter[[#This Row],[backers_count]], Kickstarter[[#This Row],[pledged]]/Kickstarter[[#This Row],[backers_count]], 0)</f>
        <v>92.318181818181813</v>
      </c>
      <c r="Q409" t="str">
        <f>LEFT(Kickstarter[[#This Row],[Category and Sub-Category]], SEARCH("/", Kickstarter[[#This Row],[Category and Sub-Category]])-1)</f>
        <v>film &amp; video</v>
      </c>
      <c r="R409" t="str">
        <f>RIGHT(Kickstarter[[#This Row],[Category and Sub-Category]], LEN(Kickstarter[[#This Row],[Category and Sub-Category]])-SEARCH("/",Kickstarter[[#This Row],[Category and Sub-Category]]))</f>
        <v>documentary</v>
      </c>
      <c r="S409" s="10">
        <f>(Kickstarter[[#This Row],[launched_at]]/86400) + 25569 + (-6/24)</f>
        <v>40806.620949074073</v>
      </c>
      <c r="T409" s="10">
        <f>(Kickstarter[[#This Row],[deadline]]/86400) + 25569 + (-6/24)</f>
        <v>40866.662615740745</v>
      </c>
      <c r="U409" s="6">
        <f>YEAR(Kickstarter[[#This Row],[Date Created Conversion]])</f>
        <v>2011</v>
      </c>
      <c r="V409" s="6" t="str">
        <f>TEXT(Kickstarter[[#This Row],[Date Created Conversion]], "mmm")</f>
        <v>Sep</v>
      </c>
      <c r="W409" s="6">
        <f>DATEDIF(Kickstarter[[#This Row],[Date Created Conversion]],Kickstarter[[#This Row],[Date Ended Conversion]],"m")</f>
        <v>1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Kickstarter[[#This Row],[pledged]]/Kickstarter[[#This Row],[goal]]</f>
        <v>1.0143766666666667</v>
      </c>
      <c r="P410" s="13">
        <f>IF(Kickstarter[[#This Row],[backers_count]], Kickstarter[[#This Row],[pledged]]/Kickstarter[[#This Row],[backers_count]], 0)</f>
        <v>160.16473684210527</v>
      </c>
      <c r="Q410" t="str">
        <f>LEFT(Kickstarter[[#This Row],[Category and Sub-Category]], SEARCH("/", Kickstarter[[#This Row],[Category and Sub-Category]])-1)</f>
        <v>film &amp; video</v>
      </c>
      <c r="R410" t="str">
        <f>RIGHT(Kickstarter[[#This Row],[Category and Sub-Category]], LEN(Kickstarter[[#This Row],[Category and Sub-Category]])-SEARCH("/",Kickstarter[[#This Row],[Category and Sub-Category]]))</f>
        <v>documentary</v>
      </c>
      <c r="S410" s="10">
        <f>(Kickstarter[[#This Row],[launched_at]]/86400) + 25569 + (-6/24)</f>
        <v>41543.485995370371</v>
      </c>
      <c r="T410" s="10">
        <f>(Kickstarter[[#This Row],[deadline]]/86400) + 25569 + (-6/24)</f>
        <v>41583.527662037035</v>
      </c>
      <c r="U410" s="6">
        <f>YEAR(Kickstarter[[#This Row],[Date Created Conversion]])</f>
        <v>2013</v>
      </c>
      <c r="V410" s="6" t="str">
        <f>TEXT(Kickstarter[[#This Row],[Date Created Conversion]], "mmm")</f>
        <v>Sep</v>
      </c>
      <c r="W410" s="6">
        <f>DATEDIF(Kickstarter[[#This Row],[Date Created Conversion]],Kickstarter[[#This Row],[Date Ended Conversion]],"m")</f>
        <v>1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Kickstarter[[#This Row],[pledged]]/Kickstarter[[#This Row],[goal]]</f>
        <v>1.3680000000000001</v>
      </c>
      <c r="P411" s="13">
        <f>IF(Kickstarter[[#This Row],[backers_count]], Kickstarter[[#This Row],[pledged]]/Kickstarter[[#This Row],[backers_count]], 0)</f>
        <v>45.6</v>
      </c>
      <c r="Q411" t="str">
        <f>LEFT(Kickstarter[[#This Row],[Category and Sub-Category]], SEARCH("/", Kickstarter[[#This Row],[Category and Sub-Category]])-1)</f>
        <v>film &amp; video</v>
      </c>
      <c r="R411" t="str">
        <f>RIGHT(Kickstarter[[#This Row],[Category and Sub-Category]], LEN(Kickstarter[[#This Row],[Category and Sub-Category]])-SEARCH("/",Kickstarter[[#This Row],[Category and Sub-Category]]))</f>
        <v>documentary</v>
      </c>
      <c r="S411" s="10">
        <f>(Kickstarter[[#This Row],[launched_at]]/86400) + 25569 + (-6/24)</f>
        <v>42543.612777777773</v>
      </c>
      <c r="T411" s="10">
        <f>(Kickstarter[[#This Row],[deadline]]/86400) + 25569 + (-6/24)</f>
        <v>42573.612777777773</v>
      </c>
      <c r="U411" s="6">
        <f>YEAR(Kickstarter[[#This Row],[Date Created Conversion]])</f>
        <v>2016</v>
      </c>
      <c r="V411" s="6" t="str">
        <f>TEXT(Kickstarter[[#This Row],[Date Created Conversion]], "mmm")</f>
        <v>Jun</v>
      </c>
      <c r="W411" s="6">
        <f>DATEDIF(Kickstarter[[#This Row],[Date Created Conversion]],Kickstarter[[#This Row],[Date Ended Conversion]],"m")</f>
        <v>1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Kickstarter[[#This Row],[pledged]]/Kickstarter[[#This Row],[goal]]</f>
        <v>1.2829999999999999</v>
      </c>
      <c r="P412" s="13">
        <f>IF(Kickstarter[[#This Row],[backers_count]], Kickstarter[[#This Row],[pledged]]/Kickstarter[[#This Row],[backers_count]], 0)</f>
        <v>183.28571428571428</v>
      </c>
      <c r="Q412" t="str">
        <f>LEFT(Kickstarter[[#This Row],[Category and Sub-Category]], SEARCH("/", Kickstarter[[#This Row],[Category and Sub-Category]])-1)</f>
        <v>film &amp; video</v>
      </c>
      <c r="R412" t="str">
        <f>RIGHT(Kickstarter[[#This Row],[Category and Sub-Category]], LEN(Kickstarter[[#This Row],[Category and Sub-Category]])-SEARCH("/",Kickstarter[[#This Row],[Category and Sub-Category]]))</f>
        <v>documentary</v>
      </c>
      <c r="S412" s="10">
        <f>(Kickstarter[[#This Row],[launched_at]]/86400) + 25569 + (-6/24)</f>
        <v>42113.731446759259</v>
      </c>
      <c r="T412" s="10">
        <f>(Kickstarter[[#This Row],[deadline]]/86400) + 25569 + (-6/24)</f>
        <v>42173.731446759259</v>
      </c>
      <c r="U412" s="6">
        <f>YEAR(Kickstarter[[#This Row],[Date Created Conversion]])</f>
        <v>2015</v>
      </c>
      <c r="V412" s="6" t="str">
        <f>TEXT(Kickstarter[[#This Row],[Date Created Conversion]], "mmm")</f>
        <v>Apr</v>
      </c>
      <c r="W412" s="6">
        <f>DATEDIF(Kickstarter[[#This Row],[Date Created Conversion]],Kickstarter[[#This Row],[Date Ended Conversion]],"m")</f>
        <v>1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Kickstarter[[#This Row],[pledged]]/Kickstarter[[#This Row],[goal]]</f>
        <v>1.0105</v>
      </c>
      <c r="P413" s="13">
        <f>IF(Kickstarter[[#This Row],[backers_count]], Kickstarter[[#This Row],[pledged]]/Kickstarter[[#This Row],[backers_count]], 0)</f>
        <v>125.78838174273859</v>
      </c>
      <c r="Q413" t="str">
        <f>LEFT(Kickstarter[[#This Row],[Category and Sub-Category]], SEARCH("/", Kickstarter[[#This Row],[Category and Sub-Category]])-1)</f>
        <v>film &amp; video</v>
      </c>
      <c r="R413" t="str">
        <f>RIGHT(Kickstarter[[#This Row],[Category and Sub-Category]], LEN(Kickstarter[[#This Row],[Category and Sub-Category]])-SEARCH("/",Kickstarter[[#This Row],[Category and Sub-Category]]))</f>
        <v>documentary</v>
      </c>
      <c r="S413" s="10">
        <f>(Kickstarter[[#This Row],[launched_at]]/86400) + 25569 + (-6/24)</f>
        <v>41597.92597222222</v>
      </c>
      <c r="T413" s="10">
        <f>(Kickstarter[[#This Row],[deadline]]/86400) + 25569 + (-6/24)</f>
        <v>41629.958333333336</v>
      </c>
      <c r="U413" s="6">
        <f>YEAR(Kickstarter[[#This Row],[Date Created Conversion]])</f>
        <v>2013</v>
      </c>
      <c r="V413" s="6" t="str">
        <f>TEXT(Kickstarter[[#This Row],[Date Created Conversion]], "mmm")</f>
        <v>Nov</v>
      </c>
      <c r="W413" s="6">
        <f>DATEDIF(Kickstarter[[#This Row],[Date Created Conversion]],Kickstarter[[#This Row],[Date Ended Conversion]],"m")</f>
        <v>1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Kickstarter[[#This Row],[pledged]]/Kickstarter[[#This Row],[goal]]</f>
        <v>1.2684</v>
      </c>
      <c r="P414" s="13">
        <f>IF(Kickstarter[[#This Row],[backers_count]], Kickstarter[[#This Row],[pledged]]/Kickstarter[[#This Row],[backers_count]], 0)</f>
        <v>57.654545454545456</v>
      </c>
      <c r="Q414" t="str">
        <f>LEFT(Kickstarter[[#This Row],[Category and Sub-Category]], SEARCH("/", Kickstarter[[#This Row],[Category and Sub-Category]])-1)</f>
        <v>film &amp; video</v>
      </c>
      <c r="R414" t="str">
        <f>RIGHT(Kickstarter[[#This Row],[Category and Sub-Category]], LEN(Kickstarter[[#This Row],[Category and Sub-Category]])-SEARCH("/",Kickstarter[[#This Row],[Category and Sub-Category]]))</f>
        <v>documentary</v>
      </c>
      <c r="S414" s="10">
        <f>(Kickstarter[[#This Row],[launched_at]]/86400) + 25569 + (-6/24)</f>
        <v>41099.492800925924</v>
      </c>
      <c r="T414" s="10">
        <f>(Kickstarter[[#This Row],[deadline]]/86400) + 25569 + (-6/24)</f>
        <v>41115.492800925924</v>
      </c>
      <c r="U414" s="6">
        <f>YEAR(Kickstarter[[#This Row],[Date Created Conversion]])</f>
        <v>2012</v>
      </c>
      <c r="V414" s="6" t="str">
        <f>TEXT(Kickstarter[[#This Row],[Date Created Conversion]], "mmm")</f>
        <v>Jul</v>
      </c>
      <c r="W414" s="6">
        <f>DATEDIF(Kickstarter[[#This Row],[Date Created Conversion]],Kickstarter[[#This Row],[Date Ended Conversion]],"m")</f>
        <v>0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Kickstarter[[#This Row],[pledged]]/Kickstarter[[#This Row],[goal]]</f>
        <v>1.0508593749999999</v>
      </c>
      <c r="P415" s="13">
        <f>IF(Kickstarter[[#This Row],[backers_count]], Kickstarter[[#This Row],[pledged]]/Kickstarter[[#This Row],[backers_count]], 0)</f>
        <v>78.660818713450297</v>
      </c>
      <c r="Q415" t="str">
        <f>LEFT(Kickstarter[[#This Row],[Category and Sub-Category]], SEARCH("/", Kickstarter[[#This Row],[Category and Sub-Category]])-1)</f>
        <v>film &amp; video</v>
      </c>
      <c r="R415" t="str">
        <f>RIGHT(Kickstarter[[#This Row],[Category and Sub-Category]], LEN(Kickstarter[[#This Row],[Category and Sub-Category]])-SEARCH("/",Kickstarter[[#This Row],[Category and Sub-Category]]))</f>
        <v>documentary</v>
      </c>
      <c r="S415" s="10">
        <f>(Kickstarter[[#This Row],[launched_at]]/86400) + 25569 + (-6/24)</f>
        <v>41079.627442129626</v>
      </c>
      <c r="T415" s="10">
        <f>(Kickstarter[[#This Row],[deadline]]/86400) + 25569 + (-6/24)</f>
        <v>41109.627442129626</v>
      </c>
      <c r="U415" s="6">
        <f>YEAR(Kickstarter[[#This Row],[Date Created Conversion]])</f>
        <v>2012</v>
      </c>
      <c r="V415" s="6" t="str">
        <f>TEXT(Kickstarter[[#This Row],[Date Created Conversion]], "mmm")</f>
        <v>Jun</v>
      </c>
      <c r="W415" s="6">
        <f>DATEDIF(Kickstarter[[#This Row],[Date Created Conversion]],Kickstarter[[#This Row],[Date Ended Conversion]],"m")</f>
        <v>1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Kickstarter[[#This Row],[pledged]]/Kickstarter[[#This Row],[goal]]</f>
        <v>1.0285405405405406</v>
      </c>
      <c r="P416" s="13">
        <f>IF(Kickstarter[[#This Row],[backers_count]], Kickstarter[[#This Row],[pledged]]/Kickstarter[[#This Row],[backers_count]], 0)</f>
        <v>91.480769230769226</v>
      </c>
      <c r="Q416" t="str">
        <f>LEFT(Kickstarter[[#This Row],[Category and Sub-Category]], SEARCH("/", Kickstarter[[#This Row],[Category and Sub-Category]])-1)</f>
        <v>film &amp; video</v>
      </c>
      <c r="R416" t="str">
        <f>RIGHT(Kickstarter[[#This Row],[Category and Sub-Category]], LEN(Kickstarter[[#This Row],[Category and Sub-Category]])-SEARCH("/",Kickstarter[[#This Row],[Category and Sub-Category]]))</f>
        <v>documentary</v>
      </c>
      <c r="S416" s="10">
        <f>(Kickstarter[[#This Row],[launched_at]]/86400) + 25569 + (-6/24)</f>
        <v>41528.813252314816</v>
      </c>
      <c r="T416" s="10">
        <f>(Kickstarter[[#This Row],[deadline]]/86400) + 25569 + (-6/24)</f>
        <v>41558.813252314816</v>
      </c>
      <c r="U416" s="6">
        <f>YEAR(Kickstarter[[#This Row],[Date Created Conversion]])</f>
        <v>2013</v>
      </c>
      <c r="V416" s="6" t="str">
        <f>TEXT(Kickstarter[[#This Row],[Date Created Conversion]], "mmm")</f>
        <v>Sep</v>
      </c>
      <c r="W416" s="6">
        <f>DATEDIF(Kickstarter[[#This Row],[Date Created Conversion]],Kickstarter[[#This Row],[Date Ended Conversion]],"m")</f>
        <v>1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Kickstarter[[#This Row],[pledged]]/Kickstarter[[#This Row],[goal]]</f>
        <v>1.0214714285714286</v>
      </c>
      <c r="P417" s="13">
        <f>IF(Kickstarter[[#This Row],[backers_count]], Kickstarter[[#This Row],[pledged]]/Kickstarter[[#This Row],[backers_count]], 0)</f>
        <v>68.09809523809524</v>
      </c>
      <c r="Q417" t="str">
        <f>LEFT(Kickstarter[[#This Row],[Category and Sub-Category]], SEARCH("/", Kickstarter[[#This Row],[Category and Sub-Category]])-1)</f>
        <v>film &amp; video</v>
      </c>
      <c r="R417" t="str">
        <f>RIGHT(Kickstarter[[#This Row],[Category and Sub-Category]], LEN(Kickstarter[[#This Row],[Category and Sub-Category]])-SEARCH("/",Kickstarter[[#This Row],[Category and Sub-Category]]))</f>
        <v>documentary</v>
      </c>
      <c r="S417" s="10">
        <f>(Kickstarter[[#This Row],[launched_at]]/86400) + 25569 + (-6/24)</f>
        <v>41904.601875</v>
      </c>
      <c r="T417" s="10">
        <f>(Kickstarter[[#This Row],[deadline]]/86400) + 25569 + (-6/24)</f>
        <v>41929.25</v>
      </c>
      <c r="U417" s="6">
        <f>YEAR(Kickstarter[[#This Row],[Date Created Conversion]])</f>
        <v>2014</v>
      </c>
      <c r="V417" s="6" t="str">
        <f>TEXT(Kickstarter[[#This Row],[Date Created Conversion]], "mmm")</f>
        <v>Sep</v>
      </c>
      <c r="W417" s="6">
        <f>DATEDIF(Kickstarter[[#This Row],[Date Created Conversion]],Kickstarter[[#This Row],[Date Ended Conversion]],"m")</f>
        <v>0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Kickstarter[[#This Row],[pledged]]/Kickstarter[[#This Row],[goal]]</f>
        <v>1.2021700000000002</v>
      </c>
      <c r="P418" s="13">
        <f>IF(Kickstarter[[#This Row],[backers_count]], Kickstarter[[#This Row],[pledged]]/Kickstarter[[#This Row],[backers_count]], 0)</f>
        <v>48.086800000000004</v>
      </c>
      <c r="Q418" t="str">
        <f>LEFT(Kickstarter[[#This Row],[Category and Sub-Category]], SEARCH("/", Kickstarter[[#This Row],[Category and Sub-Category]])-1)</f>
        <v>film &amp; video</v>
      </c>
      <c r="R418" t="str">
        <f>RIGHT(Kickstarter[[#This Row],[Category and Sub-Category]], LEN(Kickstarter[[#This Row],[Category and Sub-Category]])-SEARCH("/",Kickstarter[[#This Row],[Category and Sub-Category]]))</f>
        <v>documentary</v>
      </c>
      <c r="S418" s="10">
        <f>(Kickstarter[[#This Row],[launched_at]]/86400) + 25569 + (-6/24)</f>
        <v>41648.146192129629</v>
      </c>
      <c r="T418" s="10">
        <f>(Kickstarter[[#This Row],[deadline]]/86400) + 25569 + (-6/24)</f>
        <v>41678.146192129629</v>
      </c>
      <c r="U418" s="6">
        <f>YEAR(Kickstarter[[#This Row],[Date Created Conversion]])</f>
        <v>2014</v>
      </c>
      <c r="V418" s="6" t="str">
        <f>TEXT(Kickstarter[[#This Row],[Date Created Conversion]], "mmm")</f>
        <v>Jan</v>
      </c>
      <c r="W418" s="6">
        <f>DATEDIF(Kickstarter[[#This Row],[Date Created Conversion]],Kickstarter[[#This Row],[Date Ended Conversion]],"m")</f>
        <v>0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Kickstarter[[#This Row],[pledged]]/Kickstarter[[#This Row],[goal]]</f>
        <v>1.0024761904761905</v>
      </c>
      <c r="P419" s="13">
        <f>IF(Kickstarter[[#This Row],[backers_count]], Kickstarter[[#This Row],[pledged]]/Kickstarter[[#This Row],[backers_count]], 0)</f>
        <v>202.42307692307693</v>
      </c>
      <c r="Q419" t="str">
        <f>LEFT(Kickstarter[[#This Row],[Category and Sub-Category]], SEARCH("/", Kickstarter[[#This Row],[Category and Sub-Category]])-1)</f>
        <v>film &amp; video</v>
      </c>
      <c r="R419" t="str">
        <f>RIGHT(Kickstarter[[#This Row],[Category and Sub-Category]], LEN(Kickstarter[[#This Row],[Category and Sub-Category]])-SEARCH("/",Kickstarter[[#This Row],[Category and Sub-Category]]))</f>
        <v>documentary</v>
      </c>
      <c r="S419" s="10">
        <f>(Kickstarter[[#This Row],[launched_at]]/86400) + 25569 + (-6/24)</f>
        <v>41360.720601851848</v>
      </c>
      <c r="T419" s="10">
        <f>(Kickstarter[[#This Row],[deadline]]/86400) + 25569 + (-6/24)</f>
        <v>41371.939583333333</v>
      </c>
      <c r="U419" s="6">
        <f>YEAR(Kickstarter[[#This Row],[Date Created Conversion]])</f>
        <v>2013</v>
      </c>
      <c r="V419" s="6" t="str">
        <f>TEXT(Kickstarter[[#This Row],[Date Created Conversion]], "mmm")</f>
        <v>Mar</v>
      </c>
      <c r="W419" s="6">
        <f>DATEDIF(Kickstarter[[#This Row],[Date Created Conversion]],Kickstarter[[#This Row],[Date Ended Conversion]],"m")</f>
        <v>0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Kickstarter[[#This Row],[pledged]]/Kickstarter[[#This Row],[goal]]</f>
        <v>1.0063392857142857</v>
      </c>
      <c r="P420" s="13">
        <f>IF(Kickstarter[[#This Row],[backers_count]], Kickstarter[[#This Row],[pledged]]/Kickstarter[[#This Row],[backers_count]], 0)</f>
        <v>216.75</v>
      </c>
      <c r="Q420" t="str">
        <f>LEFT(Kickstarter[[#This Row],[Category and Sub-Category]], SEARCH("/", Kickstarter[[#This Row],[Category and Sub-Category]])-1)</f>
        <v>film &amp; video</v>
      </c>
      <c r="R420" t="str">
        <f>RIGHT(Kickstarter[[#This Row],[Category and Sub-Category]], LEN(Kickstarter[[#This Row],[Category and Sub-Category]])-SEARCH("/",Kickstarter[[#This Row],[Category and Sub-Category]]))</f>
        <v>documentary</v>
      </c>
      <c r="S420" s="10">
        <f>(Kickstarter[[#This Row],[launched_at]]/86400) + 25569 + (-6/24)</f>
        <v>42178.032372685186</v>
      </c>
      <c r="T420" s="10">
        <f>(Kickstarter[[#This Row],[deadline]]/86400) + 25569 + (-6/24)</f>
        <v>42208.032372685186</v>
      </c>
      <c r="U420" s="6">
        <f>YEAR(Kickstarter[[#This Row],[Date Created Conversion]])</f>
        <v>2015</v>
      </c>
      <c r="V420" s="6" t="str">
        <f>TEXT(Kickstarter[[#This Row],[Date Created Conversion]], "mmm")</f>
        <v>Jun</v>
      </c>
      <c r="W420" s="6">
        <f>DATEDIF(Kickstarter[[#This Row],[Date Created Conversion]],Kickstarter[[#This Row],[Date Ended Conversion]],"m")</f>
        <v>1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Kickstarter[[#This Row],[pledged]]/Kickstarter[[#This Row],[goal]]</f>
        <v>1.004375</v>
      </c>
      <c r="P421" s="13">
        <f>IF(Kickstarter[[#This Row],[backers_count]], Kickstarter[[#This Row],[pledged]]/Kickstarter[[#This Row],[backers_count]], 0)</f>
        <v>110.06849315068493</v>
      </c>
      <c r="Q421" t="str">
        <f>LEFT(Kickstarter[[#This Row],[Category and Sub-Category]], SEARCH("/", Kickstarter[[#This Row],[Category and Sub-Category]])-1)</f>
        <v>film &amp; video</v>
      </c>
      <c r="R421" t="str">
        <f>RIGHT(Kickstarter[[#This Row],[Category and Sub-Category]], LEN(Kickstarter[[#This Row],[Category and Sub-Category]])-SEARCH("/",Kickstarter[[#This Row],[Category and Sub-Category]]))</f>
        <v>documentary</v>
      </c>
      <c r="S421" s="10">
        <f>(Kickstarter[[#This Row],[launched_at]]/86400) + 25569 + (-6/24)</f>
        <v>41394.592442129629</v>
      </c>
      <c r="T421" s="10">
        <f>(Kickstarter[[#This Row],[deadline]]/86400) + 25569 + (-6/24)</f>
        <v>41454.592442129629</v>
      </c>
      <c r="U421" s="6">
        <f>YEAR(Kickstarter[[#This Row],[Date Created Conversion]])</f>
        <v>2013</v>
      </c>
      <c r="V421" s="6" t="str">
        <f>TEXT(Kickstarter[[#This Row],[Date Created Conversion]], "mmm")</f>
        <v>Apr</v>
      </c>
      <c r="W421" s="6">
        <f>DATEDIF(Kickstarter[[#This Row],[Date Created Conversion]],Kickstarter[[#This Row],[Date Ended Conversion]],"m")</f>
        <v>1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Kickstarter[[#This Row],[pledged]]/Kickstarter[[#This Row],[goal]]</f>
        <v>4.3939393939393936E-3</v>
      </c>
      <c r="P422" s="13">
        <f>IF(Kickstarter[[#This Row],[backers_count]], Kickstarter[[#This Row],[pledged]]/Kickstarter[[#This Row],[backers_count]], 0)</f>
        <v>4.833333333333333</v>
      </c>
      <c r="Q422" t="str">
        <f>LEFT(Kickstarter[[#This Row],[Category and Sub-Category]], SEARCH("/", Kickstarter[[#This Row],[Category and Sub-Category]])-1)</f>
        <v>film &amp; video</v>
      </c>
      <c r="R422" t="str">
        <f>RIGHT(Kickstarter[[#This Row],[Category and Sub-Category]], LEN(Kickstarter[[#This Row],[Category and Sub-Category]])-SEARCH("/",Kickstarter[[#This Row],[Category and Sub-Category]]))</f>
        <v>animation</v>
      </c>
      <c r="S422" s="10">
        <f>(Kickstarter[[#This Row],[launched_at]]/86400) + 25569 + (-6/24)</f>
        <v>41681.98646990741</v>
      </c>
      <c r="T422" s="10">
        <f>(Kickstarter[[#This Row],[deadline]]/86400) + 25569 + (-6/24)</f>
        <v>41711.944803240738</v>
      </c>
      <c r="U422" s="6">
        <f>YEAR(Kickstarter[[#This Row],[Date Created Conversion]])</f>
        <v>2014</v>
      </c>
      <c r="V422" s="6" t="str">
        <f>TEXT(Kickstarter[[#This Row],[Date Created Conversion]], "mmm")</f>
        <v>Feb</v>
      </c>
      <c r="W422" s="6">
        <f>DATEDIF(Kickstarter[[#This Row],[Date Created Conversion]],Kickstarter[[#This Row],[Date Ended Conversion]],"m")</f>
        <v>1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Kickstarter[[#This Row],[pledged]]/Kickstarter[[#This Row],[goal]]</f>
        <v>2.0066666666666667E-2</v>
      </c>
      <c r="P423" s="13">
        <f>IF(Kickstarter[[#This Row],[backers_count]], Kickstarter[[#This Row],[pledged]]/Kickstarter[[#This Row],[backers_count]], 0)</f>
        <v>50.166666666666664</v>
      </c>
      <c r="Q423" t="str">
        <f>LEFT(Kickstarter[[#This Row],[Category and Sub-Category]], SEARCH("/", Kickstarter[[#This Row],[Category and Sub-Category]])-1)</f>
        <v>film &amp; video</v>
      </c>
      <c r="R423" t="str">
        <f>RIGHT(Kickstarter[[#This Row],[Category and Sub-Category]], LEN(Kickstarter[[#This Row],[Category and Sub-Category]])-SEARCH("/",Kickstarter[[#This Row],[Category and Sub-Category]]))</f>
        <v>animation</v>
      </c>
      <c r="S423" s="10">
        <f>(Kickstarter[[#This Row],[launched_at]]/86400) + 25569 + (-6/24)</f>
        <v>42177.241388888884</v>
      </c>
      <c r="T423" s="10">
        <f>(Kickstarter[[#This Row],[deadline]]/86400) + 25569 + (-6/24)</f>
        <v>42237.241388888884</v>
      </c>
      <c r="U423" s="6">
        <f>YEAR(Kickstarter[[#This Row],[Date Created Conversion]])</f>
        <v>2015</v>
      </c>
      <c r="V423" s="6" t="str">
        <f>TEXT(Kickstarter[[#This Row],[Date Created Conversion]], "mmm")</f>
        <v>Jun</v>
      </c>
      <c r="W423" s="6">
        <f>DATEDIF(Kickstarter[[#This Row],[Date Created Conversion]],Kickstarter[[#This Row],[Date Ended Conversion]],"m")</f>
        <v>1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Kickstarter[[#This Row],[pledged]]/Kickstarter[[#This Row],[goal]]</f>
        <v>1.0749999999999999E-2</v>
      </c>
      <c r="P424" s="13">
        <f>IF(Kickstarter[[#This Row],[backers_count]], Kickstarter[[#This Row],[pledged]]/Kickstarter[[#This Row],[backers_count]], 0)</f>
        <v>35.833333333333336</v>
      </c>
      <c r="Q424" t="str">
        <f>LEFT(Kickstarter[[#This Row],[Category and Sub-Category]], SEARCH("/", Kickstarter[[#This Row],[Category and Sub-Category]])-1)</f>
        <v>film &amp; video</v>
      </c>
      <c r="R424" t="str">
        <f>RIGHT(Kickstarter[[#This Row],[Category and Sub-Category]], LEN(Kickstarter[[#This Row],[Category and Sub-Category]])-SEARCH("/",Kickstarter[[#This Row],[Category and Sub-Category]]))</f>
        <v>animation</v>
      </c>
      <c r="S424" s="10">
        <f>(Kickstarter[[#This Row],[launched_at]]/86400) + 25569 + (-6/24)</f>
        <v>41863.010381944448</v>
      </c>
      <c r="T424" s="10">
        <f>(Kickstarter[[#This Row],[deadline]]/86400) + 25569 + (-6/24)</f>
        <v>41893.010381944448</v>
      </c>
      <c r="U424" s="6">
        <f>YEAR(Kickstarter[[#This Row],[Date Created Conversion]])</f>
        <v>2014</v>
      </c>
      <c r="V424" s="6" t="str">
        <f>TEXT(Kickstarter[[#This Row],[Date Created Conversion]], "mmm")</f>
        <v>Aug</v>
      </c>
      <c r="W424" s="6">
        <f>DATEDIF(Kickstarter[[#This Row],[Date Created Conversion]],Kickstarter[[#This Row],[Date Ended Conversion]],"m")</f>
        <v>0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Kickstarter[[#This Row],[pledged]]/Kickstarter[[#This Row],[goal]]</f>
        <v>7.6499999999999997E-3</v>
      </c>
      <c r="P425" s="13">
        <f>IF(Kickstarter[[#This Row],[backers_count]], Kickstarter[[#This Row],[pledged]]/Kickstarter[[#This Row],[backers_count]], 0)</f>
        <v>11.76923076923077</v>
      </c>
      <c r="Q425" t="str">
        <f>LEFT(Kickstarter[[#This Row],[Category and Sub-Category]], SEARCH("/", Kickstarter[[#This Row],[Category and Sub-Category]])-1)</f>
        <v>film &amp; video</v>
      </c>
      <c r="R425" t="str">
        <f>RIGHT(Kickstarter[[#This Row],[Category and Sub-Category]], LEN(Kickstarter[[#This Row],[Category and Sub-Category]])-SEARCH("/",Kickstarter[[#This Row],[Category and Sub-Category]]))</f>
        <v>animation</v>
      </c>
      <c r="S425" s="10">
        <f>(Kickstarter[[#This Row],[launched_at]]/86400) + 25569 + (-6/24)</f>
        <v>41400.67627314815</v>
      </c>
      <c r="T425" s="10">
        <f>(Kickstarter[[#This Row],[deadline]]/86400) + 25569 + (-6/24)</f>
        <v>41430.67627314815</v>
      </c>
      <c r="U425" s="6">
        <f>YEAR(Kickstarter[[#This Row],[Date Created Conversion]])</f>
        <v>2013</v>
      </c>
      <c r="V425" s="6" t="str">
        <f>TEXT(Kickstarter[[#This Row],[Date Created Conversion]], "mmm")</f>
        <v>May</v>
      </c>
      <c r="W425" s="6">
        <f>DATEDIF(Kickstarter[[#This Row],[Date Created Conversion]],Kickstarter[[#This Row],[Date Ended Conversion]],"m")</f>
        <v>0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Kickstarter[[#This Row],[pledged]]/Kickstarter[[#This Row],[goal]]</f>
        <v>6.7966666666666675E-2</v>
      </c>
      <c r="P426" s="13">
        <f>IF(Kickstarter[[#This Row],[backers_count]], Kickstarter[[#This Row],[pledged]]/Kickstarter[[#This Row],[backers_count]], 0)</f>
        <v>40.78</v>
      </c>
      <c r="Q426" t="str">
        <f>LEFT(Kickstarter[[#This Row],[Category and Sub-Category]], SEARCH("/", Kickstarter[[#This Row],[Category and Sub-Category]])-1)</f>
        <v>film &amp; video</v>
      </c>
      <c r="R426" t="str">
        <f>RIGHT(Kickstarter[[#This Row],[Category and Sub-Category]], LEN(Kickstarter[[#This Row],[Category and Sub-Category]])-SEARCH("/",Kickstarter[[#This Row],[Category and Sub-Category]]))</f>
        <v>animation</v>
      </c>
      <c r="S426" s="10">
        <f>(Kickstarter[[#This Row],[launched_at]]/86400) + 25569 + (-6/24)</f>
        <v>40934.126145833332</v>
      </c>
      <c r="T426" s="10">
        <f>(Kickstarter[[#This Row],[deadline]]/86400) + 25569 + (-6/24)</f>
        <v>40994.084479166668</v>
      </c>
      <c r="U426" s="6">
        <f>YEAR(Kickstarter[[#This Row],[Date Created Conversion]])</f>
        <v>2012</v>
      </c>
      <c r="V426" s="6" t="str">
        <f>TEXT(Kickstarter[[#This Row],[Date Created Conversion]], "mmm")</f>
        <v>Jan</v>
      </c>
      <c r="W426" s="6">
        <f>DATEDIF(Kickstarter[[#This Row],[Date Created Conversion]],Kickstarter[[#This Row],[Date Ended Conversion]],"m")</f>
        <v>2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Kickstarter[[#This Row],[pledged]]/Kickstarter[[#This Row],[goal]]</f>
        <v>1.2E-4</v>
      </c>
      <c r="P427" s="13">
        <f>IF(Kickstarter[[#This Row],[backers_count]], Kickstarter[[#This Row],[pledged]]/Kickstarter[[#This Row],[backers_count]], 0)</f>
        <v>3</v>
      </c>
      <c r="Q427" t="str">
        <f>LEFT(Kickstarter[[#This Row],[Category and Sub-Category]], SEARCH("/", Kickstarter[[#This Row],[Category and Sub-Category]])-1)</f>
        <v>film &amp; video</v>
      </c>
      <c r="R427" t="str">
        <f>RIGHT(Kickstarter[[#This Row],[Category and Sub-Category]], LEN(Kickstarter[[#This Row],[Category and Sub-Category]])-SEARCH("/",Kickstarter[[#This Row],[Category and Sub-Category]]))</f>
        <v>animation</v>
      </c>
      <c r="S427" s="10">
        <f>(Kickstarter[[#This Row],[launched_at]]/86400) + 25569 + (-6/24)</f>
        <v>42275.611157407402</v>
      </c>
      <c r="T427" s="10">
        <f>(Kickstarter[[#This Row],[deadline]]/86400) + 25569 + (-6/24)</f>
        <v>42335.652824074074</v>
      </c>
      <c r="U427" s="6">
        <f>YEAR(Kickstarter[[#This Row],[Date Created Conversion]])</f>
        <v>2015</v>
      </c>
      <c r="V427" s="6" t="str">
        <f>TEXT(Kickstarter[[#This Row],[Date Created Conversion]], "mmm")</f>
        <v>Sep</v>
      </c>
      <c r="W427" s="6">
        <f>DATEDIF(Kickstarter[[#This Row],[Date Created Conversion]],Kickstarter[[#This Row],[Date Ended Conversion]],"m")</f>
        <v>1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Kickstarter[[#This Row],[pledged]]/Kickstarter[[#This Row],[goal]]</f>
        <v>1.3299999999999999E-2</v>
      </c>
      <c r="P428" s="13">
        <f>IF(Kickstarter[[#This Row],[backers_count]], Kickstarter[[#This Row],[pledged]]/Kickstarter[[#This Row],[backers_count]], 0)</f>
        <v>16.625</v>
      </c>
      <c r="Q428" t="str">
        <f>LEFT(Kickstarter[[#This Row],[Category and Sub-Category]], SEARCH("/", Kickstarter[[#This Row],[Category and Sub-Category]])-1)</f>
        <v>film &amp; video</v>
      </c>
      <c r="R428" t="str">
        <f>RIGHT(Kickstarter[[#This Row],[Category and Sub-Category]], LEN(Kickstarter[[#This Row],[Category and Sub-Category]])-SEARCH("/",Kickstarter[[#This Row],[Category and Sub-Category]]))</f>
        <v>animation</v>
      </c>
      <c r="S428" s="10">
        <f>(Kickstarter[[#This Row],[launched_at]]/86400) + 25569 + (-6/24)</f>
        <v>42400.461967592593</v>
      </c>
      <c r="T428" s="10">
        <f>(Kickstarter[[#This Row],[deadline]]/86400) + 25569 + (-6/24)</f>
        <v>42430.461967592593</v>
      </c>
      <c r="U428" s="6">
        <f>YEAR(Kickstarter[[#This Row],[Date Created Conversion]])</f>
        <v>2016</v>
      </c>
      <c r="V428" s="6" t="str">
        <f>TEXT(Kickstarter[[#This Row],[Date Created Conversion]], "mmm")</f>
        <v>Jan</v>
      </c>
      <c r="W428" s="6">
        <f>DATEDIF(Kickstarter[[#This Row],[Date Created Conversion]],Kickstarter[[#This Row],[Date Ended Conversion]],"m")</f>
        <v>1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Kickstarter[[#This Row],[pledged]]/Kickstarter[[#This Row],[goal]]</f>
        <v>0</v>
      </c>
      <c r="P429" s="13">
        <f>IF(Kickstarter[[#This Row],[backers_count]], Kickstarter[[#This Row],[pledged]]/Kickstarter[[#This Row],[backers_count]], 0)</f>
        <v>0</v>
      </c>
      <c r="Q429" t="str">
        <f>LEFT(Kickstarter[[#This Row],[Category and Sub-Category]], SEARCH("/", Kickstarter[[#This Row],[Category and Sub-Category]])-1)</f>
        <v>film &amp; video</v>
      </c>
      <c r="R429" t="str">
        <f>RIGHT(Kickstarter[[#This Row],[Category and Sub-Category]], LEN(Kickstarter[[#This Row],[Category and Sub-Category]])-SEARCH("/",Kickstarter[[#This Row],[Category and Sub-Category]]))</f>
        <v>animation</v>
      </c>
      <c r="S429" s="10">
        <f>(Kickstarter[[#This Row],[launched_at]]/86400) + 25569 + (-6/24)</f>
        <v>42285.65902777778</v>
      </c>
      <c r="T429" s="10">
        <f>(Kickstarter[[#This Row],[deadline]]/86400) + 25569 + (-6/24)</f>
        <v>42299.540972222225</v>
      </c>
      <c r="U429" s="6">
        <f>YEAR(Kickstarter[[#This Row],[Date Created Conversion]])</f>
        <v>2015</v>
      </c>
      <c r="V429" s="6" t="str">
        <f>TEXT(Kickstarter[[#This Row],[Date Created Conversion]], "mmm")</f>
        <v>Oct</v>
      </c>
      <c r="W429" s="6">
        <f>DATEDIF(Kickstarter[[#This Row],[Date Created Conversion]],Kickstarter[[#This Row],[Date Ended Conversion]],"m")</f>
        <v>0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Kickstarter[[#This Row],[pledged]]/Kickstarter[[#This Row],[goal]]</f>
        <v>5.6333333333333332E-2</v>
      </c>
      <c r="P430" s="13">
        <f>IF(Kickstarter[[#This Row],[backers_count]], Kickstarter[[#This Row],[pledged]]/Kickstarter[[#This Row],[backers_count]], 0)</f>
        <v>52</v>
      </c>
      <c r="Q430" t="str">
        <f>LEFT(Kickstarter[[#This Row],[Category and Sub-Category]], SEARCH("/", Kickstarter[[#This Row],[Category and Sub-Category]])-1)</f>
        <v>film &amp; video</v>
      </c>
      <c r="R430" t="str">
        <f>RIGHT(Kickstarter[[#This Row],[Category and Sub-Category]], LEN(Kickstarter[[#This Row],[Category and Sub-Category]])-SEARCH("/",Kickstarter[[#This Row],[Category and Sub-Category]]))</f>
        <v>animation</v>
      </c>
      <c r="S430" s="10">
        <f>(Kickstarter[[#This Row],[launched_at]]/86400) + 25569 + (-6/24)</f>
        <v>41778.516724537039</v>
      </c>
      <c r="T430" s="10">
        <f>(Kickstarter[[#This Row],[deadline]]/86400) + 25569 + (-6/24)</f>
        <v>41806.666666666664</v>
      </c>
      <c r="U430" s="6">
        <f>YEAR(Kickstarter[[#This Row],[Date Created Conversion]])</f>
        <v>2014</v>
      </c>
      <c r="V430" s="6" t="str">
        <f>TEXT(Kickstarter[[#This Row],[Date Created Conversion]], "mmm")</f>
        <v>May</v>
      </c>
      <c r="W430" s="6">
        <f>DATEDIF(Kickstarter[[#This Row],[Date Created Conversion]],Kickstarter[[#This Row],[Date Ended Conversion]],"m")</f>
        <v>0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Kickstarter[[#This Row],[pledged]]/Kickstarter[[#This Row],[goal]]</f>
        <v>0</v>
      </c>
      <c r="P431" s="13">
        <f>IF(Kickstarter[[#This Row],[backers_count]], Kickstarter[[#This Row],[pledged]]/Kickstarter[[#This Row],[backers_count]], 0)</f>
        <v>0</v>
      </c>
      <c r="Q431" t="str">
        <f>LEFT(Kickstarter[[#This Row],[Category and Sub-Category]], SEARCH("/", Kickstarter[[#This Row],[Category and Sub-Category]])-1)</f>
        <v>film &amp; video</v>
      </c>
      <c r="R431" t="str">
        <f>RIGHT(Kickstarter[[#This Row],[Category and Sub-Category]], LEN(Kickstarter[[#This Row],[Category and Sub-Category]])-SEARCH("/",Kickstarter[[#This Row],[Category and Sub-Category]]))</f>
        <v>animation</v>
      </c>
      <c r="S431" s="10">
        <f>(Kickstarter[[#This Row],[launched_at]]/86400) + 25569 + (-6/24)</f>
        <v>40070.651412037041</v>
      </c>
      <c r="T431" s="10">
        <f>(Kickstarter[[#This Row],[deadline]]/86400) + 25569 + (-6/24)</f>
        <v>40143.957638888889</v>
      </c>
      <c r="U431" s="6">
        <f>YEAR(Kickstarter[[#This Row],[Date Created Conversion]])</f>
        <v>2009</v>
      </c>
      <c r="V431" s="6" t="str">
        <f>TEXT(Kickstarter[[#This Row],[Date Created Conversion]], "mmm")</f>
        <v>Sep</v>
      </c>
      <c r="W431" s="6">
        <f>DATEDIF(Kickstarter[[#This Row],[Date Created Conversion]],Kickstarter[[#This Row],[Date Ended Conversion]],"m")</f>
        <v>2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Kickstarter[[#This Row],[pledged]]/Kickstarter[[#This Row],[goal]]</f>
        <v>2.4E-2</v>
      </c>
      <c r="P432" s="13">
        <f>IF(Kickstarter[[#This Row],[backers_count]], Kickstarter[[#This Row],[pledged]]/Kickstarter[[#This Row],[backers_count]], 0)</f>
        <v>4.8</v>
      </c>
      <c r="Q432" t="str">
        <f>LEFT(Kickstarter[[#This Row],[Category and Sub-Category]], SEARCH("/", Kickstarter[[#This Row],[Category and Sub-Category]])-1)</f>
        <v>film &amp; video</v>
      </c>
      <c r="R432" t="str">
        <f>RIGHT(Kickstarter[[#This Row],[Category and Sub-Category]], LEN(Kickstarter[[#This Row],[Category and Sub-Category]])-SEARCH("/",Kickstarter[[#This Row],[Category and Sub-Category]]))</f>
        <v>animation</v>
      </c>
      <c r="S432" s="10">
        <f>(Kickstarter[[#This Row],[launched_at]]/86400) + 25569 + (-6/24)</f>
        <v>41512.857256944444</v>
      </c>
      <c r="T432" s="10">
        <f>(Kickstarter[[#This Row],[deadline]]/86400) + 25569 + (-6/24)</f>
        <v>41527.857256944444</v>
      </c>
      <c r="U432" s="6">
        <f>YEAR(Kickstarter[[#This Row],[Date Created Conversion]])</f>
        <v>2013</v>
      </c>
      <c r="V432" s="6" t="str">
        <f>TEXT(Kickstarter[[#This Row],[Date Created Conversion]], "mmm")</f>
        <v>Aug</v>
      </c>
      <c r="W432" s="6">
        <f>DATEDIF(Kickstarter[[#This Row],[Date Created Conversion]],Kickstarter[[#This Row],[Date Ended Conversion]],"m")</f>
        <v>0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Kickstarter[[#This Row],[pledged]]/Kickstarter[[#This Row],[goal]]</f>
        <v>0.13833333333333334</v>
      </c>
      <c r="P433" s="13">
        <f>IF(Kickstarter[[#This Row],[backers_count]], Kickstarter[[#This Row],[pledged]]/Kickstarter[[#This Row],[backers_count]], 0)</f>
        <v>51.875</v>
      </c>
      <c r="Q433" t="str">
        <f>LEFT(Kickstarter[[#This Row],[Category and Sub-Category]], SEARCH("/", Kickstarter[[#This Row],[Category and Sub-Category]])-1)</f>
        <v>film &amp; video</v>
      </c>
      <c r="R433" t="str">
        <f>RIGHT(Kickstarter[[#This Row],[Category and Sub-Category]], LEN(Kickstarter[[#This Row],[Category and Sub-Category]])-SEARCH("/",Kickstarter[[#This Row],[Category and Sub-Category]]))</f>
        <v>animation</v>
      </c>
      <c r="S433" s="10">
        <f>(Kickstarter[[#This Row],[launched_at]]/86400) + 25569 + (-6/24)</f>
        <v>42526.621331018519</v>
      </c>
      <c r="T433" s="10">
        <f>(Kickstarter[[#This Row],[deadline]]/86400) + 25569 + (-6/24)</f>
        <v>42556.621331018519</v>
      </c>
      <c r="U433" s="6">
        <f>YEAR(Kickstarter[[#This Row],[Date Created Conversion]])</f>
        <v>2016</v>
      </c>
      <c r="V433" s="6" t="str">
        <f>TEXT(Kickstarter[[#This Row],[Date Created Conversion]], "mmm")</f>
        <v>Jun</v>
      </c>
      <c r="W433" s="6">
        <f>DATEDIF(Kickstarter[[#This Row],[Date Created Conversion]],Kickstarter[[#This Row],[Date Ended Conversion]],"m")</f>
        <v>1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Kickstarter[[#This Row],[pledged]]/Kickstarter[[#This Row],[goal]]</f>
        <v>9.5000000000000001E-2</v>
      </c>
      <c r="P434" s="13">
        <f>IF(Kickstarter[[#This Row],[backers_count]], Kickstarter[[#This Row],[pledged]]/Kickstarter[[#This Row],[backers_count]], 0)</f>
        <v>71.25</v>
      </c>
      <c r="Q434" t="str">
        <f>LEFT(Kickstarter[[#This Row],[Category and Sub-Category]], SEARCH("/", Kickstarter[[#This Row],[Category and Sub-Category]])-1)</f>
        <v>film &amp; video</v>
      </c>
      <c r="R434" t="str">
        <f>RIGHT(Kickstarter[[#This Row],[Category and Sub-Category]], LEN(Kickstarter[[#This Row],[Category and Sub-Category]])-SEARCH("/",Kickstarter[[#This Row],[Category and Sub-Category]]))</f>
        <v>animation</v>
      </c>
      <c r="S434" s="10">
        <f>(Kickstarter[[#This Row],[launched_at]]/86400) + 25569 + (-6/24)</f>
        <v>42238.476631944446</v>
      </c>
      <c r="T434" s="10">
        <f>(Kickstarter[[#This Row],[deadline]]/86400) + 25569 + (-6/24)</f>
        <v>42298.476631944446</v>
      </c>
      <c r="U434" s="6">
        <f>YEAR(Kickstarter[[#This Row],[Date Created Conversion]])</f>
        <v>2015</v>
      </c>
      <c r="V434" s="6" t="str">
        <f>TEXT(Kickstarter[[#This Row],[Date Created Conversion]], "mmm")</f>
        <v>Aug</v>
      </c>
      <c r="W434" s="6">
        <f>DATEDIF(Kickstarter[[#This Row],[Date Created Conversion]],Kickstarter[[#This Row],[Date Ended Conversion]],"m")</f>
        <v>1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Kickstarter[[#This Row],[pledged]]/Kickstarter[[#This Row],[goal]]</f>
        <v>0</v>
      </c>
      <c r="P435" s="13">
        <f>IF(Kickstarter[[#This Row],[backers_count]], Kickstarter[[#This Row],[pledged]]/Kickstarter[[#This Row],[backers_count]], 0)</f>
        <v>0</v>
      </c>
      <c r="Q435" t="str">
        <f>LEFT(Kickstarter[[#This Row],[Category and Sub-Category]], SEARCH("/", Kickstarter[[#This Row],[Category and Sub-Category]])-1)</f>
        <v>film &amp; video</v>
      </c>
      <c r="R435" t="str">
        <f>RIGHT(Kickstarter[[#This Row],[Category and Sub-Category]], LEN(Kickstarter[[#This Row],[Category and Sub-Category]])-SEARCH("/",Kickstarter[[#This Row],[Category and Sub-Category]]))</f>
        <v>animation</v>
      </c>
      <c r="S435" s="10">
        <f>(Kickstarter[[#This Row],[launched_at]]/86400) + 25569 + (-6/24)</f>
        <v>42228.379884259259</v>
      </c>
      <c r="T435" s="10">
        <f>(Kickstarter[[#This Row],[deadline]]/86400) + 25569 + (-6/24)</f>
        <v>42288.379884259259</v>
      </c>
      <c r="U435" s="6">
        <f>YEAR(Kickstarter[[#This Row],[Date Created Conversion]])</f>
        <v>2015</v>
      </c>
      <c r="V435" s="6" t="str">
        <f>TEXT(Kickstarter[[#This Row],[Date Created Conversion]], "mmm")</f>
        <v>Aug</v>
      </c>
      <c r="W435" s="6">
        <f>DATEDIF(Kickstarter[[#This Row],[Date Created Conversion]],Kickstarter[[#This Row],[Date Ended Conversion]],"m")</f>
        <v>1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Kickstarter[[#This Row],[pledged]]/Kickstarter[[#This Row],[goal]]</f>
        <v>0.05</v>
      </c>
      <c r="P436" s="13">
        <f>IF(Kickstarter[[#This Row],[backers_count]], Kickstarter[[#This Row],[pledged]]/Kickstarter[[#This Row],[backers_count]], 0)</f>
        <v>62.5</v>
      </c>
      <c r="Q436" t="str">
        <f>LEFT(Kickstarter[[#This Row],[Category and Sub-Category]], SEARCH("/", Kickstarter[[#This Row],[Category and Sub-Category]])-1)</f>
        <v>film &amp; video</v>
      </c>
      <c r="R436" t="str">
        <f>RIGHT(Kickstarter[[#This Row],[Category and Sub-Category]], LEN(Kickstarter[[#This Row],[Category and Sub-Category]])-SEARCH("/",Kickstarter[[#This Row],[Category and Sub-Category]]))</f>
        <v>animation</v>
      </c>
      <c r="S436" s="10">
        <f>(Kickstarter[[#This Row],[launched_at]]/86400) + 25569 + (-6/24)</f>
        <v>41576.584513888891</v>
      </c>
      <c r="T436" s="10">
        <f>(Kickstarter[[#This Row],[deadline]]/86400) + 25569 + (-6/24)</f>
        <v>41609.626180555555</v>
      </c>
      <c r="U436" s="6">
        <f>YEAR(Kickstarter[[#This Row],[Date Created Conversion]])</f>
        <v>2013</v>
      </c>
      <c r="V436" s="6" t="str">
        <f>TEXT(Kickstarter[[#This Row],[Date Created Conversion]], "mmm")</f>
        <v>Oct</v>
      </c>
      <c r="W436" s="6">
        <f>DATEDIF(Kickstarter[[#This Row],[Date Created Conversion]],Kickstarter[[#This Row],[Date Ended Conversion]],"m")</f>
        <v>1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Kickstarter[[#This Row],[pledged]]/Kickstarter[[#This Row],[goal]]</f>
        <v>2.7272727272727273E-5</v>
      </c>
      <c r="P437" s="13">
        <f>IF(Kickstarter[[#This Row],[backers_count]], Kickstarter[[#This Row],[pledged]]/Kickstarter[[#This Row],[backers_count]], 0)</f>
        <v>1</v>
      </c>
      <c r="Q437" t="str">
        <f>LEFT(Kickstarter[[#This Row],[Category and Sub-Category]], SEARCH("/", Kickstarter[[#This Row],[Category and Sub-Category]])-1)</f>
        <v>film &amp; video</v>
      </c>
      <c r="R437" t="str">
        <f>RIGHT(Kickstarter[[#This Row],[Category and Sub-Category]], LEN(Kickstarter[[#This Row],[Category and Sub-Category]])-SEARCH("/",Kickstarter[[#This Row],[Category and Sub-Category]]))</f>
        <v>animation</v>
      </c>
      <c r="S437" s="10">
        <f>(Kickstarter[[#This Row],[launched_at]]/86400) + 25569 + (-6/24)</f>
        <v>41500.497453703705</v>
      </c>
      <c r="T437" s="10">
        <f>(Kickstarter[[#This Row],[deadline]]/86400) + 25569 + (-6/24)</f>
        <v>41530.497453703705</v>
      </c>
      <c r="U437" s="6">
        <f>YEAR(Kickstarter[[#This Row],[Date Created Conversion]])</f>
        <v>2013</v>
      </c>
      <c r="V437" s="6" t="str">
        <f>TEXT(Kickstarter[[#This Row],[Date Created Conversion]], "mmm")</f>
        <v>Aug</v>
      </c>
      <c r="W437" s="6">
        <f>DATEDIF(Kickstarter[[#This Row],[Date Created Conversion]],Kickstarter[[#This Row],[Date Ended Conversion]],"m")</f>
        <v>0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Kickstarter[[#This Row],[pledged]]/Kickstarter[[#This Row],[goal]]</f>
        <v>0</v>
      </c>
      <c r="P438" s="13">
        <f>IF(Kickstarter[[#This Row],[backers_count]], Kickstarter[[#This Row],[pledged]]/Kickstarter[[#This Row],[backers_count]], 0)</f>
        <v>0</v>
      </c>
      <c r="Q438" t="str">
        <f>LEFT(Kickstarter[[#This Row],[Category and Sub-Category]], SEARCH("/", Kickstarter[[#This Row],[Category and Sub-Category]])-1)</f>
        <v>film &amp; video</v>
      </c>
      <c r="R438" t="str">
        <f>RIGHT(Kickstarter[[#This Row],[Category and Sub-Category]], LEN(Kickstarter[[#This Row],[Category and Sub-Category]])-SEARCH("/",Kickstarter[[#This Row],[Category and Sub-Category]]))</f>
        <v>animation</v>
      </c>
      <c r="S438" s="10">
        <f>(Kickstarter[[#This Row],[launched_at]]/86400) + 25569 + (-6/24)</f>
        <v>41456.11241898148</v>
      </c>
      <c r="T438" s="10">
        <f>(Kickstarter[[#This Row],[deadline]]/86400) + 25569 + (-6/24)</f>
        <v>41486.11241898148</v>
      </c>
      <c r="U438" s="6">
        <f>YEAR(Kickstarter[[#This Row],[Date Created Conversion]])</f>
        <v>2013</v>
      </c>
      <c r="V438" s="6" t="str">
        <f>TEXT(Kickstarter[[#This Row],[Date Created Conversion]], "mmm")</f>
        <v>Jul</v>
      </c>
      <c r="W438" s="6">
        <f>DATEDIF(Kickstarter[[#This Row],[Date Created Conversion]],Kickstarter[[#This Row],[Date Ended Conversion]],"m")</f>
        <v>0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Kickstarter[[#This Row],[pledged]]/Kickstarter[[#This Row],[goal]]</f>
        <v>0</v>
      </c>
      <c r="P439" s="13">
        <f>IF(Kickstarter[[#This Row],[backers_count]], Kickstarter[[#This Row],[pledged]]/Kickstarter[[#This Row],[backers_count]], 0)</f>
        <v>0</v>
      </c>
      <c r="Q439" t="str">
        <f>LEFT(Kickstarter[[#This Row],[Category and Sub-Category]], SEARCH("/", Kickstarter[[#This Row],[Category and Sub-Category]])-1)</f>
        <v>film &amp; video</v>
      </c>
      <c r="R439" t="str">
        <f>RIGHT(Kickstarter[[#This Row],[Category and Sub-Category]], LEN(Kickstarter[[#This Row],[Category and Sub-Category]])-SEARCH("/",Kickstarter[[#This Row],[Category and Sub-Category]]))</f>
        <v>animation</v>
      </c>
      <c r="S439" s="10">
        <f>(Kickstarter[[#This Row],[launched_at]]/86400) + 25569 + (-6/24)</f>
        <v>42591.06858796296</v>
      </c>
      <c r="T439" s="10">
        <f>(Kickstarter[[#This Row],[deadline]]/86400) + 25569 + (-6/24)</f>
        <v>42651.06858796296</v>
      </c>
      <c r="U439" s="6">
        <f>YEAR(Kickstarter[[#This Row],[Date Created Conversion]])</f>
        <v>2016</v>
      </c>
      <c r="V439" s="6" t="str">
        <f>TEXT(Kickstarter[[#This Row],[Date Created Conversion]], "mmm")</f>
        <v>Aug</v>
      </c>
      <c r="W439" s="6">
        <f>DATEDIF(Kickstarter[[#This Row],[Date Created Conversion]],Kickstarter[[#This Row],[Date Ended Conversion]],"m")</f>
        <v>1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Kickstarter[[#This Row],[pledged]]/Kickstarter[[#This Row],[goal]]</f>
        <v>9.3799999999999994E-2</v>
      </c>
      <c r="P440" s="13">
        <f>IF(Kickstarter[[#This Row],[backers_count]], Kickstarter[[#This Row],[pledged]]/Kickstarter[[#This Row],[backers_count]], 0)</f>
        <v>170.54545454545453</v>
      </c>
      <c r="Q440" t="str">
        <f>LEFT(Kickstarter[[#This Row],[Category and Sub-Category]], SEARCH("/", Kickstarter[[#This Row],[Category and Sub-Category]])-1)</f>
        <v>film &amp; video</v>
      </c>
      <c r="R440" t="str">
        <f>RIGHT(Kickstarter[[#This Row],[Category and Sub-Category]], LEN(Kickstarter[[#This Row],[Category and Sub-Category]])-SEARCH("/",Kickstarter[[#This Row],[Category and Sub-Category]]))</f>
        <v>animation</v>
      </c>
      <c r="S440" s="10">
        <f>(Kickstarter[[#This Row],[launched_at]]/86400) + 25569 + (-6/24)</f>
        <v>42296.011087962965</v>
      </c>
      <c r="T440" s="10">
        <f>(Kickstarter[[#This Row],[deadline]]/86400) + 25569 + (-6/24)</f>
        <v>42326.052754629629</v>
      </c>
      <c r="U440" s="6">
        <f>YEAR(Kickstarter[[#This Row],[Date Created Conversion]])</f>
        <v>2015</v>
      </c>
      <c r="V440" s="6" t="str">
        <f>TEXT(Kickstarter[[#This Row],[Date Created Conversion]], "mmm")</f>
        <v>Oct</v>
      </c>
      <c r="W440" s="6">
        <f>DATEDIF(Kickstarter[[#This Row],[Date Created Conversion]],Kickstarter[[#This Row],[Date Ended Conversion]],"m")</f>
        <v>0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Kickstarter[[#This Row],[pledged]]/Kickstarter[[#This Row],[goal]]</f>
        <v>0</v>
      </c>
      <c r="P441" s="13">
        <f>IF(Kickstarter[[#This Row],[backers_count]], Kickstarter[[#This Row],[pledged]]/Kickstarter[[#This Row],[backers_count]], 0)</f>
        <v>0</v>
      </c>
      <c r="Q441" t="str">
        <f>LEFT(Kickstarter[[#This Row],[Category and Sub-Category]], SEARCH("/", Kickstarter[[#This Row],[Category and Sub-Category]])-1)</f>
        <v>film &amp; video</v>
      </c>
      <c r="R441" t="str">
        <f>RIGHT(Kickstarter[[#This Row],[Category and Sub-Category]], LEN(Kickstarter[[#This Row],[Category and Sub-Category]])-SEARCH("/",Kickstarter[[#This Row],[Category and Sub-Category]]))</f>
        <v>animation</v>
      </c>
      <c r="S441" s="10">
        <f>(Kickstarter[[#This Row],[launched_at]]/86400) + 25569 + (-6/24)</f>
        <v>41919.511782407411</v>
      </c>
      <c r="T441" s="10">
        <f>(Kickstarter[[#This Row],[deadline]]/86400) + 25569 + (-6/24)</f>
        <v>41929.511782407411</v>
      </c>
      <c r="U441" s="6">
        <f>YEAR(Kickstarter[[#This Row],[Date Created Conversion]])</f>
        <v>2014</v>
      </c>
      <c r="V441" s="6" t="str">
        <f>TEXT(Kickstarter[[#This Row],[Date Created Conversion]], "mmm")</f>
        <v>Oct</v>
      </c>
      <c r="W441" s="6">
        <f>DATEDIF(Kickstarter[[#This Row],[Date Created Conversion]],Kickstarter[[#This Row],[Date Ended Conversion]],"m")</f>
        <v>0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Kickstarter[[#This Row],[pledged]]/Kickstarter[[#This Row],[goal]]</f>
        <v>1E-3</v>
      </c>
      <c r="P442" s="13">
        <f>IF(Kickstarter[[#This Row],[backers_count]], Kickstarter[[#This Row],[pledged]]/Kickstarter[[#This Row],[backers_count]], 0)</f>
        <v>5</v>
      </c>
      <c r="Q442" t="str">
        <f>LEFT(Kickstarter[[#This Row],[Category and Sub-Category]], SEARCH("/", Kickstarter[[#This Row],[Category and Sub-Category]])-1)</f>
        <v>film &amp; video</v>
      </c>
      <c r="R442" t="str">
        <f>RIGHT(Kickstarter[[#This Row],[Category and Sub-Category]], LEN(Kickstarter[[#This Row],[Category and Sub-Category]])-SEARCH("/",Kickstarter[[#This Row],[Category and Sub-Category]]))</f>
        <v>animation</v>
      </c>
      <c r="S442" s="10">
        <f>(Kickstarter[[#This Row],[launched_at]]/86400) + 25569 + (-6/24)</f>
        <v>42423.735567129625</v>
      </c>
      <c r="T442" s="10">
        <f>(Kickstarter[[#This Row],[deadline]]/86400) + 25569 + (-6/24)</f>
        <v>42453.693900462968</v>
      </c>
      <c r="U442" s="6">
        <f>YEAR(Kickstarter[[#This Row],[Date Created Conversion]])</f>
        <v>2016</v>
      </c>
      <c r="V442" s="6" t="str">
        <f>TEXT(Kickstarter[[#This Row],[Date Created Conversion]], "mmm")</f>
        <v>Feb</v>
      </c>
      <c r="W442" s="6">
        <f>DATEDIF(Kickstarter[[#This Row],[Date Created Conversion]],Kickstarter[[#This Row],[Date Ended Conversion]],"m")</f>
        <v>1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Kickstarter[[#This Row],[pledged]]/Kickstarter[[#This Row],[goal]]</f>
        <v>0</v>
      </c>
      <c r="P443" s="13">
        <f>IF(Kickstarter[[#This Row],[backers_count]], Kickstarter[[#This Row],[pledged]]/Kickstarter[[#This Row],[backers_count]], 0)</f>
        <v>0</v>
      </c>
      <c r="Q443" t="str">
        <f>LEFT(Kickstarter[[#This Row],[Category and Sub-Category]], SEARCH("/", Kickstarter[[#This Row],[Category and Sub-Category]])-1)</f>
        <v>film &amp; video</v>
      </c>
      <c r="R443" t="str">
        <f>RIGHT(Kickstarter[[#This Row],[Category and Sub-Category]], LEN(Kickstarter[[#This Row],[Category and Sub-Category]])-SEARCH("/",Kickstarter[[#This Row],[Category and Sub-Category]]))</f>
        <v>animation</v>
      </c>
      <c r="S443" s="10">
        <f>(Kickstarter[[#This Row],[launched_at]]/86400) + 25569 + (-6/24)</f>
        <v>41550.543935185182</v>
      </c>
      <c r="T443" s="10">
        <f>(Kickstarter[[#This Row],[deadline]]/86400) + 25569 + (-6/24)</f>
        <v>41580.543935185182</v>
      </c>
      <c r="U443" s="6">
        <f>YEAR(Kickstarter[[#This Row],[Date Created Conversion]])</f>
        <v>2013</v>
      </c>
      <c r="V443" s="6" t="str">
        <f>TEXT(Kickstarter[[#This Row],[Date Created Conversion]], "mmm")</f>
        <v>Oct</v>
      </c>
      <c r="W443" s="6">
        <f>DATEDIF(Kickstarter[[#This Row],[Date Created Conversion]],Kickstarter[[#This Row],[Date Ended Conversion]],"m")</f>
        <v>0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Kickstarter[[#This Row],[pledged]]/Kickstarter[[#This Row],[goal]]</f>
        <v>0.39358823529411763</v>
      </c>
      <c r="P444" s="13">
        <f>IF(Kickstarter[[#This Row],[backers_count]], Kickstarter[[#This Row],[pledged]]/Kickstarter[[#This Row],[backers_count]], 0)</f>
        <v>393.58823529411762</v>
      </c>
      <c r="Q444" t="str">
        <f>LEFT(Kickstarter[[#This Row],[Category and Sub-Category]], SEARCH("/", Kickstarter[[#This Row],[Category and Sub-Category]])-1)</f>
        <v>film &amp; video</v>
      </c>
      <c r="R444" t="str">
        <f>RIGHT(Kickstarter[[#This Row],[Category and Sub-Category]], LEN(Kickstarter[[#This Row],[Category and Sub-Category]])-SEARCH("/",Kickstarter[[#This Row],[Category and Sub-Category]]))</f>
        <v>animation</v>
      </c>
      <c r="S444" s="10">
        <f>(Kickstarter[[#This Row],[launched_at]]/86400) + 25569 + (-6/24)</f>
        <v>42024.638692129629</v>
      </c>
      <c r="T444" s="10">
        <f>(Kickstarter[[#This Row],[deadline]]/86400) + 25569 + (-6/24)</f>
        <v>42054.638692129629</v>
      </c>
      <c r="U444" s="6">
        <f>YEAR(Kickstarter[[#This Row],[Date Created Conversion]])</f>
        <v>2015</v>
      </c>
      <c r="V444" s="6" t="str">
        <f>TEXT(Kickstarter[[#This Row],[Date Created Conversion]], "mmm")</f>
        <v>Jan</v>
      </c>
      <c r="W444" s="6">
        <f>DATEDIF(Kickstarter[[#This Row],[Date Created Conversion]],Kickstarter[[#This Row],[Date Ended Conversion]],"m")</f>
        <v>0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Kickstarter[[#This Row],[pledged]]/Kickstarter[[#This Row],[goal]]</f>
        <v>1E-3</v>
      </c>
      <c r="P445" s="13">
        <f>IF(Kickstarter[[#This Row],[backers_count]], Kickstarter[[#This Row],[pledged]]/Kickstarter[[#This Row],[backers_count]], 0)</f>
        <v>5</v>
      </c>
      <c r="Q445" t="str">
        <f>LEFT(Kickstarter[[#This Row],[Category and Sub-Category]], SEARCH("/", Kickstarter[[#This Row],[Category and Sub-Category]])-1)</f>
        <v>film &amp; video</v>
      </c>
      <c r="R445" t="str">
        <f>RIGHT(Kickstarter[[#This Row],[Category and Sub-Category]], LEN(Kickstarter[[#This Row],[Category and Sub-Category]])-SEARCH("/",Kickstarter[[#This Row],[Category and Sub-Category]]))</f>
        <v>animation</v>
      </c>
      <c r="S445" s="10">
        <f>(Kickstarter[[#This Row],[launched_at]]/86400) + 25569 + (-6/24)</f>
        <v>41649.765057870369</v>
      </c>
      <c r="T445" s="10">
        <f>(Kickstarter[[#This Row],[deadline]]/86400) + 25569 + (-6/24)</f>
        <v>41679.765057870369</v>
      </c>
      <c r="U445" s="6">
        <f>YEAR(Kickstarter[[#This Row],[Date Created Conversion]])</f>
        <v>2014</v>
      </c>
      <c r="V445" s="6" t="str">
        <f>TEXT(Kickstarter[[#This Row],[Date Created Conversion]], "mmm")</f>
        <v>Jan</v>
      </c>
      <c r="W445" s="6">
        <f>DATEDIF(Kickstarter[[#This Row],[Date Created Conversion]],Kickstarter[[#This Row],[Date Ended Conversion]],"m")</f>
        <v>0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Kickstarter[[#This Row],[pledged]]/Kickstarter[[#This Row],[goal]]</f>
        <v>0.05</v>
      </c>
      <c r="P446" s="13">
        <f>IF(Kickstarter[[#This Row],[backers_count]], Kickstarter[[#This Row],[pledged]]/Kickstarter[[#This Row],[backers_count]], 0)</f>
        <v>50</v>
      </c>
      <c r="Q446" t="str">
        <f>LEFT(Kickstarter[[#This Row],[Category and Sub-Category]], SEARCH("/", Kickstarter[[#This Row],[Category and Sub-Category]])-1)</f>
        <v>film &amp; video</v>
      </c>
      <c r="R446" t="str">
        <f>RIGHT(Kickstarter[[#This Row],[Category and Sub-Category]], LEN(Kickstarter[[#This Row],[Category and Sub-Category]])-SEARCH("/",Kickstarter[[#This Row],[Category and Sub-Category]]))</f>
        <v>animation</v>
      </c>
      <c r="S446" s="10">
        <f>(Kickstarter[[#This Row],[launched_at]]/86400) + 25569 + (-6/24)</f>
        <v>40894.656956018516</v>
      </c>
      <c r="T446" s="10">
        <f>(Kickstarter[[#This Row],[deadline]]/86400) + 25569 + (-6/24)</f>
        <v>40954.656956018516</v>
      </c>
      <c r="U446" s="6">
        <f>YEAR(Kickstarter[[#This Row],[Date Created Conversion]])</f>
        <v>2011</v>
      </c>
      <c r="V446" s="6" t="str">
        <f>TEXT(Kickstarter[[#This Row],[Date Created Conversion]], "mmm")</f>
        <v>Dec</v>
      </c>
      <c r="W446" s="6">
        <f>DATEDIF(Kickstarter[[#This Row],[Date Created Conversion]],Kickstarter[[#This Row],[Date Ended Conversion]],"m")</f>
        <v>1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Kickstarter[[#This Row],[pledged]]/Kickstarter[[#This Row],[goal]]</f>
        <v>3.3333333333333335E-5</v>
      </c>
      <c r="P447" s="13">
        <f>IF(Kickstarter[[#This Row],[backers_count]], Kickstarter[[#This Row],[pledged]]/Kickstarter[[#This Row],[backers_count]], 0)</f>
        <v>1</v>
      </c>
      <c r="Q447" t="str">
        <f>LEFT(Kickstarter[[#This Row],[Category and Sub-Category]], SEARCH("/", Kickstarter[[#This Row],[Category and Sub-Category]])-1)</f>
        <v>film &amp; video</v>
      </c>
      <c r="R447" t="str">
        <f>RIGHT(Kickstarter[[#This Row],[Category and Sub-Category]], LEN(Kickstarter[[#This Row],[Category and Sub-Category]])-SEARCH("/",Kickstarter[[#This Row],[Category and Sub-Category]]))</f>
        <v>animation</v>
      </c>
      <c r="S447" s="10">
        <f>(Kickstarter[[#This Row],[launched_at]]/86400) + 25569 + (-6/24)</f>
        <v>42130.085358796292</v>
      </c>
      <c r="T447" s="10">
        <f>(Kickstarter[[#This Row],[deadline]]/86400) + 25569 + (-6/24)</f>
        <v>42145.085358796292</v>
      </c>
      <c r="U447" s="6">
        <f>YEAR(Kickstarter[[#This Row],[Date Created Conversion]])</f>
        <v>2015</v>
      </c>
      <c r="V447" s="6" t="str">
        <f>TEXT(Kickstarter[[#This Row],[Date Created Conversion]], "mmm")</f>
        <v>May</v>
      </c>
      <c r="W447" s="6">
        <f>DATEDIF(Kickstarter[[#This Row],[Date Created Conversion]],Kickstarter[[#This Row],[Date Ended Conversion]],"m")</f>
        <v>0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Kickstarter[[#This Row],[pledged]]/Kickstarter[[#This Row],[goal]]</f>
        <v>7.2952380952380949E-2</v>
      </c>
      <c r="P448" s="13">
        <f>IF(Kickstarter[[#This Row],[backers_count]], Kickstarter[[#This Row],[pledged]]/Kickstarter[[#This Row],[backers_count]], 0)</f>
        <v>47.875</v>
      </c>
      <c r="Q448" t="str">
        <f>LEFT(Kickstarter[[#This Row],[Category and Sub-Category]], SEARCH("/", Kickstarter[[#This Row],[Category and Sub-Category]])-1)</f>
        <v>film &amp; video</v>
      </c>
      <c r="R448" t="str">
        <f>RIGHT(Kickstarter[[#This Row],[Category and Sub-Category]], LEN(Kickstarter[[#This Row],[Category and Sub-Category]])-SEARCH("/",Kickstarter[[#This Row],[Category and Sub-Category]]))</f>
        <v>animation</v>
      </c>
      <c r="S448" s="10">
        <f>(Kickstarter[[#This Row],[launched_at]]/86400) + 25569 + (-6/24)</f>
        <v>42036.833564814813</v>
      </c>
      <c r="T448" s="10">
        <f>(Kickstarter[[#This Row],[deadline]]/86400) + 25569 + (-6/24)</f>
        <v>42066.833564814813</v>
      </c>
      <c r="U448" s="6">
        <f>YEAR(Kickstarter[[#This Row],[Date Created Conversion]])</f>
        <v>2015</v>
      </c>
      <c r="V448" s="6" t="str">
        <f>TEXT(Kickstarter[[#This Row],[Date Created Conversion]], "mmm")</f>
        <v>Feb</v>
      </c>
      <c r="W448" s="6">
        <f>DATEDIF(Kickstarter[[#This Row],[Date Created Conversion]],Kickstarter[[#This Row],[Date Ended Conversion]],"m")</f>
        <v>1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Kickstarter[[#This Row],[pledged]]/Kickstarter[[#This Row],[goal]]</f>
        <v>1.6666666666666666E-4</v>
      </c>
      <c r="P449" s="13">
        <f>IF(Kickstarter[[#This Row],[backers_count]], Kickstarter[[#This Row],[pledged]]/Kickstarter[[#This Row],[backers_count]], 0)</f>
        <v>5</v>
      </c>
      <c r="Q449" t="str">
        <f>LEFT(Kickstarter[[#This Row],[Category and Sub-Category]], SEARCH("/", Kickstarter[[#This Row],[Category and Sub-Category]])-1)</f>
        <v>film &amp; video</v>
      </c>
      <c r="R449" t="str">
        <f>RIGHT(Kickstarter[[#This Row],[Category and Sub-Category]], LEN(Kickstarter[[#This Row],[Category and Sub-Category]])-SEARCH("/",Kickstarter[[#This Row],[Category and Sub-Category]]))</f>
        <v>animation</v>
      </c>
      <c r="S449" s="10">
        <f>(Kickstarter[[#This Row],[launched_at]]/86400) + 25569 + (-6/24)</f>
        <v>41331.305127314816</v>
      </c>
      <c r="T449" s="10">
        <f>(Kickstarter[[#This Row],[deadline]]/86400) + 25569 + (-6/24)</f>
        <v>41356.263460648144</v>
      </c>
      <c r="U449" s="6">
        <f>YEAR(Kickstarter[[#This Row],[Date Created Conversion]])</f>
        <v>2013</v>
      </c>
      <c r="V449" s="6" t="str">
        <f>TEXT(Kickstarter[[#This Row],[Date Created Conversion]], "mmm")</f>
        <v>Feb</v>
      </c>
      <c r="W449" s="6">
        <f>DATEDIF(Kickstarter[[#This Row],[Date Created Conversion]],Kickstarter[[#This Row],[Date Ended Conversion]],"m")</f>
        <v>0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Kickstarter[[#This Row],[pledged]]/Kickstarter[[#This Row],[goal]]</f>
        <v>3.2804E-2</v>
      </c>
      <c r="P450" s="13">
        <f>IF(Kickstarter[[#This Row],[backers_count]], Kickstarter[[#This Row],[pledged]]/Kickstarter[[#This Row],[backers_count]], 0)</f>
        <v>20.502500000000001</v>
      </c>
      <c r="Q450" t="str">
        <f>LEFT(Kickstarter[[#This Row],[Category and Sub-Category]], SEARCH("/", Kickstarter[[#This Row],[Category and Sub-Category]])-1)</f>
        <v>film &amp; video</v>
      </c>
      <c r="R450" t="str">
        <f>RIGHT(Kickstarter[[#This Row],[Category and Sub-Category]], LEN(Kickstarter[[#This Row],[Category and Sub-Category]])-SEARCH("/",Kickstarter[[#This Row],[Category and Sub-Category]]))</f>
        <v>animation</v>
      </c>
      <c r="S450" s="10">
        <f>(Kickstarter[[#This Row],[launched_at]]/86400) + 25569 + (-6/24)</f>
        <v>41753.508043981477</v>
      </c>
      <c r="T450" s="10">
        <f>(Kickstarter[[#This Row],[deadline]]/86400) + 25569 + (-6/24)</f>
        <v>41773.508043981477</v>
      </c>
      <c r="U450" s="6">
        <f>YEAR(Kickstarter[[#This Row],[Date Created Conversion]])</f>
        <v>2014</v>
      </c>
      <c r="V450" s="6" t="str">
        <f>TEXT(Kickstarter[[#This Row],[Date Created Conversion]], "mmm")</f>
        <v>Apr</v>
      </c>
      <c r="W450" s="6">
        <f>DATEDIF(Kickstarter[[#This Row],[Date Created Conversion]],Kickstarter[[#This Row],[Date Ended Conversion]],"m")</f>
        <v>0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Kickstarter[[#This Row],[pledged]]/Kickstarter[[#This Row],[goal]]</f>
        <v>2.2499999999999999E-2</v>
      </c>
      <c r="P451" s="13">
        <f>IF(Kickstarter[[#This Row],[backers_count]], Kickstarter[[#This Row],[pledged]]/Kickstarter[[#This Row],[backers_count]], 0)</f>
        <v>9</v>
      </c>
      <c r="Q451" t="str">
        <f>LEFT(Kickstarter[[#This Row],[Category and Sub-Category]], SEARCH("/", Kickstarter[[#This Row],[Category and Sub-Category]])-1)</f>
        <v>film &amp; video</v>
      </c>
      <c r="R451" t="str">
        <f>RIGHT(Kickstarter[[#This Row],[Category and Sub-Category]], LEN(Kickstarter[[#This Row],[Category and Sub-Category]])-SEARCH("/",Kickstarter[[#This Row],[Category and Sub-Category]]))</f>
        <v>animation</v>
      </c>
      <c r="S451" s="10">
        <f>(Kickstarter[[#This Row],[launched_at]]/86400) + 25569 + (-6/24)</f>
        <v>41534.318113425928</v>
      </c>
      <c r="T451" s="10">
        <f>(Kickstarter[[#This Row],[deadline]]/86400) + 25569 + (-6/24)</f>
        <v>41564.318113425928</v>
      </c>
      <c r="U451" s="6">
        <f>YEAR(Kickstarter[[#This Row],[Date Created Conversion]])</f>
        <v>2013</v>
      </c>
      <c r="V451" s="6" t="str">
        <f>TEXT(Kickstarter[[#This Row],[Date Created Conversion]], "mmm")</f>
        <v>Sep</v>
      </c>
      <c r="W451" s="6">
        <f>DATEDIF(Kickstarter[[#This Row],[Date Created Conversion]],Kickstarter[[#This Row],[Date Ended Conversion]],"m")</f>
        <v>1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Kickstarter[[#This Row],[pledged]]/Kickstarter[[#This Row],[goal]]</f>
        <v>7.92E-3</v>
      </c>
      <c r="P452" s="13">
        <f>IF(Kickstarter[[#This Row],[backers_count]], Kickstarter[[#This Row],[pledged]]/Kickstarter[[#This Row],[backers_count]], 0)</f>
        <v>56.571428571428569</v>
      </c>
      <c r="Q452" t="str">
        <f>LEFT(Kickstarter[[#This Row],[Category and Sub-Category]], SEARCH("/", Kickstarter[[#This Row],[Category and Sub-Category]])-1)</f>
        <v>film &amp; video</v>
      </c>
      <c r="R452" t="str">
        <f>RIGHT(Kickstarter[[#This Row],[Category and Sub-Category]], LEN(Kickstarter[[#This Row],[Category and Sub-Category]])-SEARCH("/",Kickstarter[[#This Row],[Category and Sub-Category]]))</f>
        <v>animation</v>
      </c>
      <c r="S452" s="10">
        <f>(Kickstarter[[#This Row],[launched_at]]/86400) + 25569 + (-6/24)</f>
        <v>41654.696759259255</v>
      </c>
      <c r="T452" s="10">
        <f>(Kickstarter[[#This Row],[deadline]]/86400) + 25569 + (-6/24)</f>
        <v>41684.696759259255</v>
      </c>
      <c r="U452" s="6">
        <f>YEAR(Kickstarter[[#This Row],[Date Created Conversion]])</f>
        <v>2014</v>
      </c>
      <c r="V452" s="6" t="str">
        <f>TEXT(Kickstarter[[#This Row],[Date Created Conversion]], "mmm")</f>
        <v>Jan</v>
      </c>
      <c r="W452" s="6">
        <f>DATEDIF(Kickstarter[[#This Row],[Date Created Conversion]],Kickstarter[[#This Row],[Date Ended Conversion]],"m")</f>
        <v>0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Kickstarter[[#This Row],[pledged]]/Kickstarter[[#This Row],[goal]]</f>
        <v>0</v>
      </c>
      <c r="P453" s="13">
        <f>IF(Kickstarter[[#This Row],[backers_count]], Kickstarter[[#This Row],[pledged]]/Kickstarter[[#This Row],[backers_count]], 0)</f>
        <v>0</v>
      </c>
      <c r="Q453" t="str">
        <f>LEFT(Kickstarter[[#This Row],[Category and Sub-Category]], SEARCH("/", Kickstarter[[#This Row],[Category and Sub-Category]])-1)</f>
        <v>film &amp; video</v>
      </c>
      <c r="R453" t="str">
        <f>RIGHT(Kickstarter[[#This Row],[Category and Sub-Category]], LEN(Kickstarter[[#This Row],[Category and Sub-Category]])-SEARCH("/",Kickstarter[[#This Row],[Category and Sub-Category]]))</f>
        <v>animation</v>
      </c>
      <c r="S453" s="10">
        <f>(Kickstarter[[#This Row],[launched_at]]/86400) + 25569 + (-6/24)</f>
        <v>41634.465173611112</v>
      </c>
      <c r="T453" s="10">
        <f>(Kickstarter[[#This Row],[deadline]]/86400) + 25569 + (-6/24)</f>
        <v>41664.465173611112</v>
      </c>
      <c r="U453" s="6">
        <f>YEAR(Kickstarter[[#This Row],[Date Created Conversion]])</f>
        <v>2013</v>
      </c>
      <c r="V453" s="6" t="str">
        <f>TEXT(Kickstarter[[#This Row],[Date Created Conversion]], "mmm")</f>
        <v>Dec</v>
      </c>
      <c r="W453" s="6">
        <f>DATEDIF(Kickstarter[[#This Row],[Date Created Conversion]],Kickstarter[[#This Row],[Date Ended Conversion]],"m")</f>
        <v>0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Kickstarter[[#This Row],[pledged]]/Kickstarter[[#This Row],[goal]]</f>
        <v>0.64</v>
      </c>
      <c r="P454" s="13">
        <f>IF(Kickstarter[[#This Row],[backers_count]], Kickstarter[[#This Row],[pledged]]/Kickstarter[[#This Row],[backers_count]], 0)</f>
        <v>40</v>
      </c>
      <c r="Q454" t="str">
        <f>LEFT(Kickstarter[[#This Row],[Category and Sub-Category]], SEARCH("/", Kickstarter[[#This Row],[Category and Sub-Category]])-1)</f>
        <v>film &amp; video</v>
      </c>
      <c r="R454" t="str">
        <f>RIGHT(Kickstarter[[#This Row],[Category and Sub-Category]], LEN(Kickstarter[[#This Row],[Category and Sub-Category]])-SEARCH("/",Kickstarter[[#This Row],[Category and Sub-Category]]))</f>
        <v>animation</v>
      </c>
      <c r="S454" s="10">
        <f>(Kickstarter[[#This Row],[launched_at]]/86400) + 25569 + (-6/24)</f>
        <v>42107.453877314816</v>
      </c>
      <c r="T454" s="10">
        <f>(Kickstarter[[#This Row],[deadline]]/86400) + 25569 + (-6/24)</f>
        <v>42137.453877314816</v>
      </c>
      <c r="U454" s="6">
        <f>YEAR(Kickstarter[[#This Row],[Date Created Conversion]])</f>
        <v>2015</v>
      </c>
      <c r="V454" s="6" t="str">
        <f>TEXT(Kickstarter[[#This Row],[Date Created Conversion]], "mmm")</f>
        <v>Apr</v>
      </c>
      <c r="W454" s="6">
        <f>DATEDIF(Kickstarter[[#This Row],[Date Created Conversion]],Kickstarter[[#This Row],[Date Ended Conversion]],"m")</f>
        <v>1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Kickstarter[[#This Row],[pledged]]/Kickstarter[[#This Row],[goal]]</f>
        <v>2.740447957839262E-4</v>
      </c>
      <c r="P455" s="13">
        <f>IF(Kickstarter[[#This Row],[backers_count]], Kickstarter[[#This Row],[pledged]]/Kickstarter[[#This Row],[backers_count]], 0)</f>
        <v>13</v>
      </c>
      <c r="Q455" t="str">
        <f>LEFT(Kickstarter[[#This Row],[Category and Sub-Category]], SEARCH("/", Kickstarter[[#This Row],[Category and Sub-Category]])-1)</f>
        <v>film &amp; video</v>
      </c>
      <c r="R455" t="str">
        <f>RIGHT(Kickstarter[[#This Row],[Category and Sub-Category]], LEN(Kickstarter[[#This Row],[Category and Sub-Category]])-SEARCH("/",Kickstarter[[#This Row],[Category and Sub-Category]]))</f>
        <v>animation</v>
      </c>
      <c r="S455" s="10">
        <f>(Kickstarter[[#This Row],[launched_at]]/86400) + 25569 + (-6/24)</f>
        <v>42038.574988425928</v>
      </c>
      <c r="T455" s="10">
        <f>(Kickstarter[[#This Row],[deadline]]/86400) + 25569 + (-6/24)</f>
        <v>42054.574988425928</v>
      </c>
      <c r="U455" s="6">
        <f>YEAR(Kickstarter[[#This Row],[Date Created Conversion]])</f>
        <v>2015</v>
      </c>
      <c r="V455" s="6" t="str">
        <f>TEXT(Kickstarter[[#This Row],[Date Created Conversion]], "mmm")</f>
        <v>Feb</v>
      </c>
      <c r="W455" s="6">
        <f>DATEDIF(Kickstarter[[#This Row],[Date Created Conversion]],Kickstarter[[#This Row],[Date Ended Conversion]],"m")</f>
        <v>0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Kickstarter[[#This Row],[pledged]]/Kickstarter[[#This Row],[goal]]</f>
        <v>8.2000000000000007E-3</v>
      </c>
      <c r="P456" s="13">
        <f>IF(Kickstarter[[#This Row],[backers_count]], Kickstarter[[#This Row],[pledged]]/Kickstarter[[#This Row],[backers_count]], 0)</f>
        <v>16.399999999999999</v>
      </c>
      <c r="Q456" t="str">
        <f>LEFT(Kickstarter[[#This Row],[Category and Sub-Category]], SEARCH("/", Kickstarter[[#This Row],[Category and Sub-Category]])-1)</f>
        <v>film &amp; video</v>
      </c>
      <c r="R456" t="str">
        <f>RIGHT(Kickstarter[[#This Row],[Category and Sub-Category]], LEN(Kickstarter[[#This Row],[Category and Sub-Category]])-SEARCH("/",Kickstarter[[#This Row],[Category and Sub-Category]]))</f>
        <v>animation</v>
      </c>
      <c r="S456" s="10">
        <f>(Kickstarter[[#This Row],[launched_at]]/86400) + 25569 + (-6/24)</f>
        <v>41938.467256944445</v>
      </c>
      <c r="T456" s="10">
        <f>(Kickstarter[[#This Row],[deadline]]/86400) + 25569 + (-6/24)</f>
        <v>41969.301388888889</v>
      </c>
      <c r="U456" s="6">
        <f>YEAR(Kickstarter[[#This Row],[Date Created Conversion]])</f>
        <v>2014</v>
      </c>
      <c r="V456" s="6" t="str">
        <f>TEXT(Kickstarter[[#This Row],[Date Created Conversion]], "mmm")</f>
        <v>Oct</v>
      </c>
      <c r="W456" s="6">
        <f>DATEDIF(Kickstarter[[#This Row],[Date Created Conversion]],Kickstarter[[#This Row],[Date Ended Conversion]],"m")</f>
        <v>1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Kickstarter[[#This Row],[pledged]]/Kickstarter[[#This Row],[goal]]</f>
        <v>6.9230769230769226E-4</v>
      </c>
      <c r="P457" s="13">
        <f>IF(Kickstarter[[#This Row],[backers_count]], Kickstarter[[#This Row],[pledged]]/Kickstarter[[#This Row],[backers_count]], 0)</f>
        <v>22.5</v>
      </c>
      <c r="Q457" t="str">
        <f>LEFT(Kickstarter[[#This Row],[Category and Sub-Category]], SEARCH("/", Kickstarter[[#This Row],[Category and Sub-Category]])-1)</f>
        <v>film &amp; video</v>
      </c>
      <c r="R457" t="str">
        <f>RIGHT(Kickstarter[[#This Row],[Category and Sub-Category]], LEN(Kickstarter[[#This Row],[Category and Sub-Category]])-SEARCH("/",Kickstarter[[#This Row],[Category and Sub-Category]]))</f>
        <v>animation</v>
      </c>
      <c r="S457" s="10">
        <f>(Kickstarter[[#This Row],[launched_at]]/86400) + 25569 + (-6/24)</f>
        <v>40970.752569444448</v>
      </c>
      <c r="T457" s="10">
        <f>(Kickstarter[[#This Row],[deadline]]/86400) + 25569 + (-6/24)</f>
        <v>41015.771527777775</v>
      </c>
      <c r="U457" s="6">
        <f>YEAR(Kickstarter[[#This Row],[Date Created Conversion]])</f>
        <v>2012</v>
      </c>
      <c r="V457" s="6" t="str">
        <f>TEXT(Kickstarter[[#This Row],[Date Created Conversion]], "mmm")</f>
        <v>Mar</v>
      </c>
      <c r="W457" s="6">
        <f>DATEDIF(Kickstarter[[#This Row],[Date Created Conversion]],Kickstarter[[#This Row],[Date Ended Conversion]],"m")</f>
        <v>1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Kickstarter[[#This Row],[pledged]]/Kickstarter[[#This Row],[goal]]</f>
        <v>6.8631863186318634E-3</v>
      </c>
      <c r="P458" s="13">
        <f>IF(Kickstarter[[#This Row],[backers_count]], Kickstarter[[#This Row],[pledged]]/Kickstarter[[#This Row],[backers_count]], 0)</f>
        <v>20.333333333333332</v>
      </c>
      <c r="Q458" t="str">
        <f>LEFT(Kickstarter[[#This Row],[Category and Sub-Category]], SEARCH("/", Kickstarter[[#This Row],[Category and Sub-Category]])-1)</f>
        <v>film &amp; video</v>
      </c>
      <c r="R458" t="str">
        <f>RIGHT(Kickstarter[[#This Row],[Category and Sub-Category]], LEN(Kickstarter[[#This Row],[Category and Sub-Category]])-SEARCH("/",Kickstarter[[#This Row],[Category and Sub-Category]]))</f>
        <v>animation</v>
      </c>
      <c r="S458" s="10">
        <f>(Kickstarter[[#This Row],[launched_at]]/86400) + 25569 + (-6/24)</f>
        <v>41547.444456018522</v>
      </c>
      <c r="T458" s="10">
        <f>(Kickstarter[[#This Row],[deadline]]/86400) + 25569 + (-6/24)</f>
        <v>41568.915972222225</v>
      </c>
      <c r="U458" s="6">
        <f>YEAR(Kickstarter[[#This Row],[Date Created Conversion]])</f>
        <v>2013</v>
      </c>
      <c r="V458" s="6" t="str">
        <f>TEXT(Kickstarter[[#This Row],[Date Created Conversion]], "mmm")</f>
        <v>Sep</v>
      </c>
      <c r="W458" s="6">
        <f>DATEDIF(Kickstarter[[#This Row],[Date Created Conversion]],Kickstarter[[#This Row],[Date Ended Conversion]],"m")</f>
        <v>0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Kickstarter[[#This Row],[pledged]]/Kickstarter[[#This Row],[goal]]</f>
        <v>0</v>
      </c>
      <c r="P459" s="13">
        <f>IF(Kickstarter[[#This Row],[backers_count]], Kickstarter[[#This Row],[pledged]]/Kickstarter[[#This Row],[backers_count]], 0)</f>
        <v>0</v>
      </c>
      <c r="Q459" t="str">
        <f>LEFT(Kickstarter[[#This Row],[Category and Sub-Category]], SEARCH("/", Kickstarter[[#This Row],[Category and Sub-Category]])-1)</f>
        <v>film &amp; video</v>
      </c>
      <c r="R459" t="str">
        <f>RIGHT(Kickstarter[[#This Row],[Category and Sub-Category]], LEN(Kickstarter[[#This Row],[Category and Sub-Category]])-SEARCH("/",Kickstarter[[#This Row],[Category and Sub-Category]]))</f>
        <v>animation</v>
      </c>
      <c r="S459" s="10">
        <f>(Kickstarter[[#This Row],[launched_at]]/86400) + 25569 + (-6/24)</f>
        <v>41837.517500000002</v>
      </c>
      <c r="T459" s="10">
        <f>(Kickstarter[[#This Row],[deadline]]/86400) + 25569 + (-6/24)</f>
        <v>41867.517500000002</v>
      </c>
      <c r="U459" s="6">
        <f>YEAR(Kickstarter[[#This Row],[Date Created Conversion]])</f>
        <v>2014</v>
      </c>
      <c r="V459" s="6" t="str">
        <f>TEXT(Kickstarter[[#This Row],[Date Created Conversion]], "mmm")</f>
        <v>Jul</v>
      </c>
      <c r="W459" s="6">
        <f>DATEDIF(Kickstarter[[#This Row],[Date Created Conversion]],Kickstarter[[#This Row],[Date Ended Conversion]],"m")</f>
        <v>0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Kickstarter[[#This Row],[pledged]]/Kickstarter[[#This Row],[goal]]</f>
        <v>8.2100000000000006E-2</v>
      </c>
      <c r="P460" s="13">
        <f>IF(Kickstarter[[#This Row],[backers_count]], Kickstarter[[#This Row],[pledged]]/Kickstarter[[#This Row],[backers_count]], 0)</f>
        <v>16.755102040816325</v>
      </c>
      <c r="Q460" t="str">
        <f>LEFT(Kickstarter[[#This Row],[Category and Sub-Category]], SEARCH("/", Kickstarter[[#This Row],[Category and Sub-Category]])-1)</f>
        <v>film &amp; video</v>
      </c>
      <c r="R460" t="str">
        <f>RIGHT(Kickstarter[[#This Row],[Category and Sub-Category]], LEN(Kickstarter[[#This Row],[Category and Sub-Category]])-SEARCH("/",Kickstarter[[#This Row],[Category and Sub-Category]]))</f>
        <v>animation</v>
      </c>
      <c r="S460" s="10">
        <f>(Kickstarter[[#This Row],[launched_at]]/86400) + 25569 + (-6/24)</f>
        <v>41378.44976851852</v>
      </c>
      <c r="T460" s="10">
        <f>(Kickstarter[[#This Row],[deadline]]/86400) + 25569 + (-6/24)</f>
        <v>41408.44976851852</v>
      </c>
      <c r="U460" s="6">
        <f>YEAR(Kickstarter[[#This Row],[Date Created Conversion]])</f>
        <v>2013</v>
      </c>
      <c r="V460" s="6" t="str">
        <f>TEXT(Kickstarter[[#This Row],[Date Created Conversion]], "mmm")</f>
        <v>Apr</v>
      </c>
      <c r="W460" s="6">
        <f>DATEDIF(Kickstarter[[#This Row],[Date Created Conversion]],Kickstarter[[#This Row],[Date Ended Conversion]],"m")</f>
        <v>1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Kickstarter[[#This Row],[pledged]]/Kickstarter[[#This Row],[goal]]</f>
        <v>6.4102564102564103E-4</v>
      </c>
      <c r="P461" s="13">
        <f>IF(Kickstarter[[#This Row],[backers_count]], Kickstarter[[#This Row],[pledged]]/Kickstarter[[#This Row],[backers_count]], 0)</f>
        <v>25</v>
      </c>
      <c r="Q461" t="str">
        <f>LEFT(Kickstarter[[#This Row],[Category and Sub-Category]], SEARCH("/", Kickstarter[[#This Row],[Category and Sub-Category]])-1)</f>
        <v>film &amp; video</v>
      </c>
      <c r="R461" t="str">
        <f>RIGHT(Kickstarter[[#This Row],[Category and Sub-Category]], LEN(Kickstarter[[#This Row],[Category and Sub-Category]])-SEARCH("/",Kickstarter[[#This Row],[Category and Sub-Category]]))</f>
        <v>animation</v>
      </c>
      <c r="S461" s="10">
        <f>(Kickstarter[[#This Row],[launched_at]]/86400) + 25569 + (-6/24)</f>
        <v>40800.3903587963</v>
      </c>
      <c r="T461" s="10">
        <f>(Kickstarter[[#This Row],[deadline]]/86400) + 25569 + (-6/24)</f>
        <v>40860.432025462964</v>
      </c>
      <c r="U461" s="6">
        <f>YEAR(Kickstarter[[#This Row],[Date Created Conversion]])</f>
        <v>2011</v>
      </c>
      <c r="V461" s="6" t="str">
        <f>TEXT(Kickstarter[[#This Row],[Date Created Conversion]], "mmm")</f>
        <v>Sep</v>
      </c>
      <c r="W461" s="6">
        <f>DATEDIF(Kickstarter[[#This Row],[Date Created Conversion]],Kickstarter[[#This Row],[Date Ended Conversion]],"m")</f>
        <v>1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Kickstarter[[#This Row],[pledged]]/Kickstarter[[#This Row],[goal]]</f>
        <v>2.9411764705882353E-3</v>
      </c>
      <c r="P462" s="13">
        <f>IF(Kickstarter[[#This Row],[backers_count]], Kickstarter[[#This Row],[pledged]]/Kickstarter[[#This Row],[backers_count]], 0)</f>
        <v>12.5</v>
      </c>
      <c r="Q462" t="str">
        <f>LEFT(Kickstarter[[#This Row],[Category and Sub-Category]], SEARCH("/", Kickstarter[[#This Row],[Category and Sub-Category]])-1)</f>
        <v>film &amp; video</v>
      </c>
      <c r="R462" t="str">
        <f>RIGHT(Kickstarter[[#This Row],[Category and Sub-Category]], LEN(Kickstarter[[#This Row],[Category and Sub-Category]])-SEARCH("/",Kickstarter[[#This Row],[Category and Sub-Category]]))</f>
        <v>animation</v>
      </c>
      <c r="S462" s="10">
        <f>(Kickstarter[[#This Row],[launched_at]]/86400) + 25569 + (-6/24)</f>
        <v>41759.292534722219</v>
      </c>
      <c r="T462" s="10">
        <f>(Kickstarter[[#This Row],[deadline]]/86400) + 25569 + (-6/24)</f>
        <v>41790.916666666664</v>
      </c>
      <c r="U462" s="6">
        <f>YEAR(Kickstarter[[#This Row],[Date Created Conversion]])</f>
        <v>2014</v>
      </c>
      <c r="V462" s="6" t="str">
        <f>TEXT(Kickstarter[[#This Row],[Date Created Conversion]], "mmm")</f>
        <v>Apr</v>
      </c>
      <c r="W462" s="6">
        <f>DATEDIF(Kickstarter[[#This Row],[Date Created Conversion]],Kickstarter[[#This Row],[Date Ended Conversion]],"m")</f>
        <v>1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Kickstarter[[#This Row],[pledged]]/Kickstarter[[#This Row],[goal]]</f>
        <v>0</v>
      </c>
      <c r="P463" s="13">
        <f>IF(Kickstarter[[#This Row],[backers_count]], Kickstarter[[#This Row],[pledged]]/Kickstarter[[#This Row],[backers_count]], 0)</f>
        <v>0</v>
      </c>
      <c r="Q463" t="str">
        <f>LEFT(Kickstarter[[#This Row],[Category and Sub-Category]], SEARCH("/", Kickstarter[[#This Row],[Category and Sub-Category]])-1)</f>
        <v>film &amp; video</v>
      </c>
      <c r="R463" t="str">
        <f>RIGHT(Kickstarter[[#This Row],[Category and Sub-Category]], LEN(Kickstarter[[#This Row],[Category and Sub-Category]])-SEARCH("/",Kickstarter[[#This Row],[Category and Sub-Category]]))</f>
        <v>animation</v>
      </c>
      <c r="S463" s="10">
        <f>(Kickstarter[[#This Row],[launched_at]]/86400) + 25569 + (-6/24)</f>
        <v>41407.59684027778</v>
      </c>
      <c r="T463" s="10">
        <f>(Kickstarter[[#This Row],[deadline]]/86400) + 25569 + (-6/24)</f>
        <v>41427.59684027778</v>
      </c>
      <c r="U463" s="6">
        <f>YEAR(Kickstarter[[#This Row],[Date Created Conversion]])</f>
        <v>2013</v>
      </c>
      <c r="V463" s="6" t="str">
        <f>TEXT(Kickstarter[[#This Row],[Date Created Conversion]], "mmm")</f>
        <v>May</v>
      </c>
      <c r="W463" s="6">
        <f>DATEDIF(Kickstarter[[#This Row],[Date Created Conversion]],Kickstarter[[#This Row],[Date Ended Conversion]],"m")</f>
        <v>0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Kickstarter[[#This Row],[pledged]]/Kickstarter[[#This Row],[goal]]</f>
        <v>0</v>
      </c>
      <c r="P464" s="13">
        <f>IF(Kickstarter[[#This Row],[backers_count]], Kickstarter[[#This Row],[pledged]]/Kickstarter[[#This Row],[backers_count]], 0)</f>
        <v>0</v>
      </c>
      <c r="Q464" t="str">
        <f>LEFT(Kickstarter[[#This Row],[Category and Sub-Category]], SEARCH("/", Kickstarter[[#This Row],[Category and Sub-Category]])-1)</f>
        <v>film &amp; video</v>
      </c>
      <c r="R464" t="str">
        <f>RIGHT(Kickstarter[[#This Row],[Category and Sub-Category]], LEN(Kickstarter[[#This Row],[Category and Sub-Category]])-SEARCH("/",Kickstarter[[#This Row],[Category and Sub-Category]]))</f>
        <v>animation</v>
      </c>
      <c r="S464" s="10">
        <f>(Kickstarter[[#This Row],[launched_at]]/86400) + 25569 + (-6/24)</f>
        <v>40704.87663194444</v>
      </c>
      <c r="T464" s="10">
        <f>(Kickstarter[[#This Row],[deadline]]/86400) + 25569 + (-6/24)</f>
        <v>40764.87663194444</v>
      </c>
      <c r="U464" s="6">
        <f>YEAR(Kickstarter[[#This Row],[Date Created Conversion]])</f>
        <v>2011</v>
      </c>
      <c r="V464" s="6" t="str">
        <f>TEXT(Kickstarter[[#This Row],[Date Created Conversion]], "mmm")</f>
        <v>Jun</v>
      </c>
      <c r="W464" s="6">
        <f>DATEDIF(Kickstarter[[#This Row],[Date Created Conversion]],Kickstarter[[#This Row],[Date Ended Conversion]],"m")</f>
        <v>1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Kickstarter[[#This Row],[pledged]]/Kickstarter[[#This Row],[goal]]</f>
        <v>2.2727272727272728E-2</v>
      </c>
      <c r="P465" s="13">
        <f>IF(Kickstarter[[#This Row],[backers_count]], Kickstarter[[#This Row],[pledged]]/Kickstarter[[#This Row],[backers_count]], 0)</f>
        <v>113.63636363636364</v>
      </c>
      <c r="Q465" t="str">
        <f>LEFT(Kickstarter[[#This Row],[Category and Sub-Category]], SEARCH("/", Kickstarter[[#This Row],[Category and Sub-Category]])-1)</f>
        <v>film &amp; video</v>
      </c>
      <c r="R465" t="str">
        <f>RIGHT(Kickstarter[[#This Row],[Category and Sub-Category]], LEN(Kickstarter[[#This Row],[Category and Sub-Category]])-SEARCH("/",Kickstarter[[#This Row],[Category and Sub-Category]]))</f>
        <v>animation</v>
      </c>
      <c r="S465" s="10">
        <f>(Kickstarter[[#This Row],[launched_at]]/86400) + 25569 + (-6/24)</f>
        <v>40750.460104166668</v>
      </c>
      <c r="T465" s="10">
        <f>(Kickstarter[[#This Row],[deadline]]/86400) + 25569 + (-6/24)</f>
        <v>40810.460104166668</v>
      </c>
      <c r="U465" s="6">
        <f>YEAR(Kickstarter[[#This Row],[Date Created Conversion]])</f>
        <v>2011</v>
      </c>
      <c r="V465" s="6" t="str">
        <f>TEXT(Kickstarter[[#This Row],[Date Created Conversion]], "mmm")</f>
        <v>Jul</v>
      </c>
      <c r="W465" s="6">
        <f>DATEDIF(Kickstarter[[#This Row],[Date Created Conversion]],Kickstarter[[#This Row],[Date Ended Conversion]],"m")</f>
        <v>1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Kickstarter[[#This Row],[pledged]]/Kickstarter[[#This Row],[goal]]</f>
        <v>9.9009900990099011E-4</v>
      </c>
      <c r="P466" s="13">
        <f>IF(Kickstarter[[#This Row],[backers_count]], Kickstarter[[#This Row],[pledged]]/Kickstarter[[#This Row],[backers_count]], 0)</f>
        <v>1</v>
      </c>
      <c r="Q466" t="str">
        <f>LEFT(Kickstarter[[#This Row],[Category and Sub-Category]], SEARCH("/", Kickstarter[[#This Row],[Category and Sub-Category]])-1)</f>
        <v>film &amp; video</v>
      </c>
      <c r="R466" t="str">
        <f>RIGHT(Kickstarter[[#This Row],[Category and Sub-Category]], LEN(Kickstarter[[#This Row],[Category and Sub-Category]])-SEARCH("/",Kickstarter[[#This Row],[Category and Sub-Category]]))</f>
        <v>animation</v>
      </c>
      <c r="S466" s="10">
        <f>(Kickstarter[[#This Row],[launched_at]]/86400) + 25569 + (-6/24)</f>
        <v>42488.59878472222</v>
      </c>
      <c r="T466" s="10">
        <f>(Kickstarter[[#This Row],[deadline]]/86400) + 25569 + (-6/24)</f>
        <v>42508.59878472222</v>
      </c>
      <c r="U466" s="6">
        <f>YEAR(Kickstarter[[#This Row],[Date Created Conversion]])</f>
        <v>2016</v>
      </c>
      <c r="V466" s="6" t="str">
        <f>TEXT(Kickstarter[[#This Row],[Date Created Conversion]], "mmm")</f>
        <v>Apr</v>
      </c>
      <c r="W466" s="6">
        <f>DATEDIF(Kickstarter[[#This Row],[Date Created Conversion]],Kickstarter[[#This Row],[Date Ended Conversion]],"m")</f>
        <v>0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Kickstarter[[#This Row],[pledged]]/Kickstarter[[#This Row],[goal]]</f>
        <v>0.26953125</v>
      </c>
      <c r="P467" s="13">
        <f>IF(Kickstarter[[#This Row],[backers_count]], Kickstarter[[#This Row],[pledged]]/Kickstarter[[#This Row],[backers_count]], 0)</f>
        <v>17.25</v>
      </c>
      <c r="Q467" t="str">
        <f>LEFT(Kickstarter[[#This Row],[Category and Sub-Category]], SEARCH("/", Kickstarter[[#This Row],[Category and Sub-Category]])-1)</f>
        <v>film &amp; video</v>
      </c>
      <c r="R467" t="str">
        <f>RIGHT(Kickstarter[[#This Row],[Category and Sub-Category]], LEN(Kickstarter[[#This Row],[Category and Sub-Category]])-SEARCH("/",Kickstarter[[#This Row],[Category and Sub-Category]]))</f>
        <v>animation</v>
      </c>
      <c r="S467" s="10">
        <f>(Kickstarter[[#This Row],[launched_at]]/86400) + 25569 + (-6/24)</f>
        <v>41800.870069444441</v>
      </c>
      <c r="T467" s="10">
        <f>(Kickstarter[[#This Row],[deadline]]/86400) + 25569 + (-6/24)</f>
        <v>41816.870069444441</v>
      </c>
      <c r="U467" s="6">
        <f>YEAR(Kickstarter[[#This Row],[Date Created Conversion]])</f>
        <v>2014</v>
      </c>
      <c r="V467" s="6" t="str">
        <f>TEXT(Kickstarter[[#This Row],[Date Created Conversion]], "mmm")</f>
        <v>Jun</v>
      </c>
      <c r="W467" s="6">
        <f>DATEDIF(Kickstarter[[#This Row],[Date Created Conversion]],Kickstarter[[#This Row],[Date Ended Conversion]],"m")</f>
        <v>0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Kickstarter[[#This Row],[pledged]]/Kickstarter[[#This Row],[goal]]</f>
        <v>7.6E-3</v>
      </c>
      <c r="P468" s="13">
        <f>IF(Kickstarter[[#This Row],[backers_count]], Kickstarter[[#This Row],[pledged]]/Kickstarter[[#This Row],[backers_count]], 0)</f>
        <v>15.2</v>
      </c>
      <c r="Q468" t="str">
        <f>LEFT(Kickstarter[[#This Row],[Category and Sub-Category]], SEARCH("/", Kickstarter[[#This Row],[Category and Sub-Category]])-1)</f>
        <v>film &amp; video</v>
      </c>
      <c r="R468" t="str">
        <f>RIGHT(Kickstarter[[#This Row],[Category and Sub-Category]], LEN(Kickstarter[[#This Row],[Category and Sub-Category]])-SEARCH("/",Kickstarter[[#This Row],[Category and Sub-Category]]))</f>
        <v>animation</v>
      </c>
      <c r="S468" s="10">
        <f>(Kickstarter[[#This Row],[launched_at]]/86400) + 25569 + (-6/24)</f>
        <v>41129.692870370374</v>
      </c>
      <c r="T468" s="10">
        <f>(Kickstarter[[#This Row],[deadline]]/86400) + 25569 + (-6/24)</f>
        <v>41159.692870370374</v>
      </c>
      <c r="U468" s="6">
        <f>YEAR(Kickstarter[[#This Row],[Date Created Conversion]])</f>
        <v>2012</v>
      </c>
      <c r="V468" s="6" t="str">
        <f>TEXT(Kickstarter[[#This Row],[Date Created Conversion]], "mmm")</f>
        <v>Aug</v>
      </c>
      <c r="W468" s="6">
        <f>DATEDIF(Kickstarter[[#This Row],[Date Created Conversion]],Kickstarter[[#This Row],[Date Ended Conversion]],"m")</f>
        <v>0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Kickstarter[[#This Row],[pledged]]/Kickstarter[[#This Row],[goal]]</f>
        <v>0.21575</v>
      </c>
      <c r="P469" s="13">
        <f>IF(Kickstarter[[#This Row],[backers_count]], Kickstarter[[#This Row],[pledged]]/Kickstarter[[#This Row],[backers_count]], 0)</f>
        <v>110.64102564102564</v>
      </c>
      <c r="Q469" t="str">
        <f>LEFT(Kickstarter[[#This Row],[Category and Sub-Category]], SEARCH("/", Kickstarter[[#This Row],[Category and Sub-Category]])-1)</f>
        <v>film &amp; video</v>
      </c>
      <c r="R469" t="str">
        <f>RIGHT(Kickstarter[[#This Row],[Category and Sub-Category]], LEN(Kickstarter[[#This Row],[Category and Sub-Category]])-SEARCH("/",Kickstarter[[#This Row],[Category and Sub-Category]]))</f>
        <v>animation</v>
      </c>
      <c r="S469" s="10">
        <f>(Kickstarter[[#This Row],[launched_at]]/86400) + 25569 + (-6/24)</f>
        <v>41135.429791666669</v>
      </c>
      <c r="T469" s="10">
        <f>(Kickstarter[[#This Row],[deadline]]/86400) + 25569 + (-6/24)</f>
        <v>41180.429791666669</v>
      </c>
      <c r="U469" s="6">
        <f>YEAR(Kickstarter[[#This Row],[Date Created Conversion]])</f>
        <v>2012</v>
      </c>
      <c r="V469" s="6" t="str">
        <f>TEXT(Kickstarter[[#This Row],[Date Created Conversion]], "mmm")</f>
        <v>Aug</v>
      </c>
      <c r="W469" s="6">
        <f>DATEDIF(Kickstarter[[#This Row],[Date Created Conversion]],Kickstarter[[#This Row],[Date Ended Conversion]],"m")</f>
        <v>1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Kickstarter[[#This Row],[pledged]]/Kickstarter[[#This Row],[goal]]</f>
        <v>0</v>
      </c>
      <c r="P470" s="13">
        <f>IF(Kickstarter[[#This Row],[backers_count]], Kickstarter[[#This Row],[pledged]]/Kickstarter[[#This Row],[backers_count]], 0)</f>
        <v>0</v>
      </c>
      <c r="Q470" t="str">
        <f>LEFT(Kickstarter[[#This Row],[Category and Sub-Category]], SEARCH("/", Kickstarter[[#This Row],[Category and Sub-Category]])-1)</f>
        <v>film &amp; video</v>
      </c>
      <c r="R470" t="str">
        <f>RIGHT(Kickstarter[[#This Row],[Category and Sub-Category]], LEN(Kickstarter[[#This Row],[Category and Sub-Category]])-SEARCH("/",Kickstarter[[#This Row],[Category and Sub-Category]]))</f>
        <v>animation</v>
      </c>
      <c r="S470" s="10">
        <f>(Kickstarter[[#This Row],[launched_at]]/86400) + 25569 + (-6/24)</f>
        <v>41040.917627314819</v>
      </c>
      <c r="T470" s="10">
        <f>(Kickstarter[[#This Row],[deadline]]/86400) + 25569 + (-6/24)</f>
        <v>41100.910474537035</v>
      </c>
      <c r="U470" s="6">
        <f>YEAR(Kickstarter[[#This Row],[Date Created Conversion]])</f>
        <v>2012</v>
      </c>
      <c r="V470" s="6" t="str">
        <f>TEXT(Kickstarter[[#This Row],[Date Created Conversion]], "mmm")</f>
        <v>May</v>
      </c>
      <c r="W470" s="6">
        <f>DATEDIF(Kickstarter[[#This Row],[Date Created Conversion]],Kickstarter[[#This Row],[Date Ended Conversion]],"m")</f>
        <v>1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Kickstarter[[#This Row],[pledged]]/Kickstarter[[#This Row],[goal]]</f>
        <v>0</v>
      </c>
      <c r="P471" s="13">
        <f>IF(Kickstarter[[#This Row],[backers_count]], Kickstarter[[#This Row],[pledged]]/Kickstarter[[#This Row],[backers_count]], 0)</f>
        <v>0</v>
      </c>
      <c r="Q471" t="str">
        <f>LEFT(Kickstarter[[#This Row],[Category and Sub-Category]], SEARCH("/", Kickstarter[[#This Row],[Category and Sub-Category]])-1)</f>
        <v>film &amp; video</v>
      </c>
      <c r="R471" t="str">
        <f>RIGHT(Kickstarter[[#This Row],[Category and Sub-Category]], LEN(Kickstarter[[#This Row],[Category and Sub-Category]])-SEARCH("/",Kickstarter[[#This Row],[Category and Sub-Category]]))</f>
        <v>animation</v>
      </c>
      <c r="S471" s="10">
        <f>(Kickstarter[[#This Row],[launched_at]]/86400) + 25569 + (-6/24)</f>
        <v>41827.739861111113</v>
      </c>
      <c r="T471" s="10">
        <f>(Kickstarter[[#This Row],[deadline]]/86400) + 25569 + (-6/24)</f>
        <v>41887.739861111113</v>
      </c>
      <c r="U471" s="6">
        <f>YEAR(Kickstarter[[#This Row],[Date Created Conversion]])</f>
        <v>2014</v>
      </c>
      <c r="V471" s="6" t="str">
        <f>TEXT(Kickstarter[[#This Row],[Date Created Conversion]], "mmm")</f>
        <v>Jul</v>
      </c>
      <c r="W471" s="6">
        <f>DATEDIF(Kickstarter[[#This Row],[Date Created Conversion]],Kickstarter[[#This Row],[Date Ended Conversion]],"m")</f>
        <v>1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Kickstarter[[#This Row],[pledged]]/Kickstarter[[#This Row],[goal]]</f>
        <v>1.0200000000000001E-2</v>
      </c>
      <c r="P472" s="13">
        <f>IF(Kickstarter[[#This Row],[backers_count]], Kickstarter[[#This Row],[pledged]]/Kickstarter[[#This Row],[backers_count]], 0)</f>
        <v>25.5</v>
      </c>
      <c r="Q472" t="str">
        <f>LEFT(Kickstarter[[#This Row],[Category and Sub-Category]], SEARCH("/", Kickstarter[[#This Row],[Category and Sub-Category]])-1)</f>
        <v>film &amp; video</v>
      </c>
      <c r="R472" t="str">
        <f>RIGHT(Kickstarter[[#This Row],[Category and Sub-Category]], LEN(Kickstarter[[#This Row],[Category and Sub-Category]])-SEARCH("/",Kickstarter[[#This Row],[Category and Sub-Category]]))</f>
        <v>animation</v>
      </c>
      <c r="S472" s="10">
        <f>(Kickstarter[[#This Row],[launched_at]]/86400) + 25569 + (-6/24)</f>
        <v>41604.917696759258</v>
      </c>
      <c r="T472" s="10">
        <f>(Kickstarter[[#This Row],[deadline]]/86400) + 25569 + (-6/24)</f>
        <v>41654.916666666664</v>
      </c>
      <c r="U472" s="6">
        <f>YEAR(Kickstarter[[#This Row],[Date Created Conversion]])</f>
        <v>2013</v>
      </c>
      <c r="V472" s="6" t="str">
        <f>TEXT(Kickstarter[[#This Row],[Date Created Conversion]], "mmm")</f>
        <v>Nov</v>
      </c>
      <c r="W472" s="6">
        <f>DATEDIF(Kickstarter[[#This Row],[Date Created Conversion]],Kickstarter[[#This Row],[Date Ended Conversion]],"m")</f>
        <v>1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Kickstarter[[#This Row],[pledged]]/Kickstarter[[#This Row],[goal]]</f>
        <v>0.11892727272727273</v>
      </c>
      <c r="P473" s="13">
        <f>IF(Kickstarter[[#This Row],[backers_count]], Kickstarter[[#This Row],[pledged]]/Kickstarter[[#This Row],[backers_count]], 0)</f>
        <v>38.476470588235294</v>
      </c>
      <c r="Q473" t="str">
        <f>LEFT(Kickstarter[[#This Row],[Category and Sub-Category]], SEARCH("/", Kickstarter[[#This Row],[Category and Sub-Category]])-1)</f>
        <v>film &amp; video</v>
      </c>
      <c r="R473" t="str">
        <f>RIGHT(Kickstarter[[#This Row],[Category and Sub-Category]], LEN(Kickstarter[[#This Row],[Category and Sub-Category]])-SEARCH("/",Kickstarter[[#This Row],[Category and Sub-Category]]))</f>
        <v>animation</v>
      </c>
      <c r="S473" s="10">
        <f>(Kickstarter[[#This Row],[launched_at]]/86400) + 25569 + (-6/24)</f>
        <v>41703.471979166665</v>
      </c>
      <c r="T473" s="10">
        <f>(Kickstarter[[#This Row],[deadline]]/86400) + 25569 + (-6/24)</f>
        <v>41748.430312500001</v>
      </c>
      <c r="U473" s="6">
        <f>YEAR(Kickstarter[[#This Row],[Date Created Conversion]])</f>
        <v>2014</v>
      </c>
      <c r="V473" s="6" t="str">
        <f>TEXT(Kickstarter[[#This Row],[Date Created Conversion]], "mmm")</f>
        <v>Mar</v>
      </c>
      <c r="W473" s="6">
        <f>DATEDIF(Kickstarter[[#This Row],[Date Created Conversion]],Kickstarter[[#This Row],[Date Ended Conversion]],"m")</f>
        <v>1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Kickstarter[[#This Row],[pledged]]/Kickstarter[[#This Row],[goal]]</f>
        <v>0.17624999999999999</v>
      </c>
      <c r="P474" s="13">
        <f>IF(Kickstarter[[#This Row],[backers_count]], Kickstarter[[#This Row],[pledged]]/Kickstarter[[#This Row],[backers_count]], 0)</f>
        <v>28.2</v>
      </c>
      <c r="Q474" t="str">
        <f>LEFT(Kickstarter[[#This Row],[Category and Sub-Category]], SEARCH("/", Kickstarter[[#This Row],[Category and Sub-Category]])-1)</f>
        <v>film &amp; video</v>
      </c>
      <c r="R474" t="str">
        <f>RIGHT(Kickstarter[[#This Row],[Category and Sub-Category]], LEN(Kickstarter[[#This Row],[Category and Sub-Category]])-SEARCH("/",Kickstarter[[#This Row],[Category and Sub-Category]]))</f>
        <v>animation</v>
      </c>
      <c r="S474" s="10">
        <f>(Kickstarter[[#This Row],[launched_at]]/86400) + 25569 + (-6/24)</f>
        <v>41844.672662037039</v>
      </c>
      <c r="T474" s="10">
        <f>(Kickstarter[[#This Row],[deadline]]/86400) + 25569 + (-6/24)</f>
        <v>41874.672662037039</v>
      </c>
      <c r="U474" s="6">
        <f>YEAR(Kickstarter[[#This Row],[Date Created Conversion]])</f>
        <v>2014</v>
      </c>
      <c r="V474" s="6" t="str">
        <f>TEXT(Kickstarter[[#This Row],[Date Created Conversion]], "mmm")</f>
        <v>Jul</v>
      </c>
      <c r="W474" s="6">
        <f>DATEDIF(Kickstarter[[#This Row],[Date Created Conversion]],Kickstarter[[#This Row],[Date Ended Conversion]],"m")</f>
        <v>0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Kickstarter[[#This Row],[pledged]]/Kickstarter[[#This Row],[goal]]</f>
        <v>2.87E-2</v>
      </c>
      <c r="P475" s="13">
        <f>IF(Kickstarter[[#This Row],[backers_count]], Kickstarter[[#This Row],[pledged]]/Kickstarter[[#This Row],[backers_count]], 0)</f>
        <v>61.5</v>
      </c>
      <c r="Q475" t="str">
        <f>LEFT(Kickstarter[[#This Row],[Category and Sub-Category]], SEARCH("/", Kickstarter[[#This Row],[Category and Sub-Category]])-1)</f>
        <v>film &amp; video</v>
      </c>
      <c r="R475" t="str">
        <f>RIGHT(Kickstarter[[#This Row],[Category and Sub-Category]], LEN(Kickstarter[[#This Row],[Category and Sub-Category]])-SEARCH("/",Kickstarter[[#This Row],[Category and Sub-Category]]))</f>
        <v>animation</v>
      </c>
      <c r="S475" s="10">
        <f>(Kickstarter[[#This Row],[launched_at]]/86400) + 25569 + (-6/24)</f>
        <v>41869.448136574072</v>
      </c>
      <c r="T475" s="10">
        <f>(Kickstarter[[#This Row],[deadline]]/86400) + 25569 + (-6/24)</f>
        <v>41899.448136574072</v>
      </c>
      <c r="U475" s="6">
        <f>YEAR(Kickstarter[[#This Row],[Date Created Conversion]])</f>
        <v>2014</v>
      </c>
      <c r="V475" s="6" t="str">
        <f>TEXT(Kickstarter[[#This Row],[Date Created Conversion]], "mmm")</f>
        <v>Aug</v>
      </c>
      <c r="W475" s="6">
        <f>DATEDIF(Kickstarter[[#This Row],[Date Created Conversion]],Kickstarter[[#This Row],[Date Ended Conversion]],"m")</f>
        <v>0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Kickstarter[[#This Row],[pledged]]/Kickstarter[[#This Row],[goal]]</f>
        <v>3.0303030303030303E-4</v>
      </c>
      <c r="P476" s="13">
        <f>IF(Kickstarter[[#This Row],[backers_count]], Kickstarter[[#This Row],[pledged]]/Kickstarter[[#This Row],[backers_count]], 0)</f>
        <v>1</v>
      </c>
      <c r="Q476" t="str">
        <f>LEFT(Kickstarter[[#This Row],[Category and Sub-Category]], SEARCH("/", Kickstarter[[#This Row],[Category and Sub-Category]])-1)</f>
        <v>film &amp; video</v>
      </c>
      <c r="R476" t="str">
        <f>RIGHT(Kickstarter[[#This Row],[Category and Sub-Category]], LEN(Kickstarter[[#This Row],[Category and Sub-Category]])-SEARCH("/",Kickstarter[[#This Row],[Category and Sub-Category]]))</f>
        <v>animation</v>
      </c>
      <c r="S476" s="10">
        <f>(Kickstarter[[#This Row],[launched_at]]/86400) + 25569 + (-6/24)</f>
        <v>42753.079039351855</v>
      </c>
      <c r="T476" s="10">
        <f>(Kickstarter[[#This Row],[deadline]]/86400) + 25569 + (-6/24)</f>
        <v>42783.079039351855</v>
      </c>
      <c r="U476" s="6">
        <f>YEAR(Kickstarter[[#This Row],[Date Created Conversion]])</f>
        <v>2017</v>
      </c>
      <c r="V476" s="6" t="str">
        <f>TEXT(Kickstarter[[#This Row],[Date Created Conversion]], "mmm")</f>
        <v>Jan</v>
      </c>
      <c r="W476" s="6">
        <f>DATEDIF(Kickstarter[[#This Row],[Date Created Conversion]],Kickstarter[[#This Row],[Date Ended Conversion]],"m")</f>
        <v>0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Kickstarter[[#This Row],[pledged]]/Kickstarter[[#This Row],[goal]]</f>
        <v>0</v>
      </c>
      <c r="P477" s="13">
        <f>IF(Kickstarter[[#This Row],[backers_count]], Kickstarter[[#This Row],[pledged]]/Kickstarter[[#This Row],[backers_count]], 0)</f>
        <v>0</v>
      </c>
      <c r="Q477" t="str">
        <f>LEFT(Kickstarter[[#This Row],[Category and Sub-Category]], SEARCH("/", Kickstarter[[#This Row],[Category and Sub-Category]])-1)</f>
        <v>film &amp; video</v>
      </c>
      <c r="R477" t="str">
        <f>RIGHT(Kickstarter[[#This Row],[Category and Sub-Category]], LEN(Kickstarter[[#This Row],[Category and Sub-Category]])-SEARCH("/",Kickstarter[[#This Row],[Category and Sub-Category]]))</f>
        <v>animation</v>
      </c>
      <c r="S477" s="10">
        <f>(Kickstarter[[#This Row],[launched_at]]/86400) + 25569 + (-6/24)</f>
        <v>42099.836145833338</v>
      </c>
      <c r="T477" s="10">
        <f>(Kickstarter[[#This Row],[deadline]]/86400) + 25569 + (-6/24)</f>
        <v>42129.836145833338</v>
      </c>
      <c r="U477" s="6">
        <f>YEAR(Kickstarter[[#This Row],[Date Created Conversion]])</f>
        <v>2015</v>
      </c>
      <c r="V477" s="6" t="str">
        <f>TEXT(Kickstarter[[#This Row],[Date Created Conversion]], "mmm")</f>
        <v>Apr</v>
      </c>
      <c r="W477" s="6">
        <f>DATEDIF(Kickstarter[[#This Row],[Date Created Conversion]],Kickstarter[[#This Row],[Date Ended Conversion]],"m")</f>
        <v>1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Kickstarter[[#This Row],[pledged]]/Kickstarter[[#This Row],[goal]]</f>
        <v>2.2302681818181819E-2</v>
      </c>
      <c r="P478" s="13">
        <f>IF(Kickstarter[[#This Row],[backers_count]], Kickstarter[[#This Row],[pledged]]/Kickstarter[[#This Row],[backers_count]], 0)</f>
        <v>39.569274193548388</v>
      </c>
      <c r="Q478" t="str">
        <f>LEFT(Kickstarter[[#This Row],[Category and Sub-Category]], SEARCH("/", Kickstarter[[#This Row],[Category and Sub-Category]])-1)</f>
        <v>film &amp; video</v>
      </c>
      <c r="R478" t="str">
        <f>RIGHT(Kickstarter[[#This Row],[Category and Sub-Category]], LEN(Kickstarter[[#This Row],[Category and Sub-Category]])-SEARCH("/",Kickstarter[[#This Row],[Category and Sub-Category]]))</f>
        <v>animation</v>
      </c>
      <c r="S478" s="10">
        <f>(Kickstarter[[#This Row],[launched_at]]/86400) + 25569 + (-6/24)</f>
        <v>41757.725011574075</v>
      </c>
      <c r="T478" s="10">
        <f>(Kickstarter[[#This Row],[deadline]]/86400) + 25569 + (-6/24)</f>
        <v>41792.915972222225</v>
      </c>
      <c r="U478" s="6">
        <f>YEAR(Kickstarter[[#This Row],[Date Created Conversion]])</f>
        <v>2014</v>
      </c>
      <c r="V478" s="6" t="str">
        <f>TEXT(Kickstarter[[#This Row],[Date Created Conversion]], "mmm")</f>
        <v>Apr</v>
      </c>
      <c r="W478" s="6">
        <f>DATEDIF(Kickstarter[[#This Row],[Date Created Conversion]],Kickstarter[[#This Row],[Date Ended Conversion]],"m")</f>
        <v>1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Kickstarter[[#This Row],[pledged]]/Kickstarter[[#This Row],[goal]]</f>
        <v>0</v>
      </c>
      <c r="P479" s="13">
        <f>IF(Kickstarter[[#This Row],[backers_count]], Kickstarter[[#This Row],[pledged]]/Kickstarter[[#This Row],[backers_count]], 0)</f>
        <v>0</v>
      </c>
      <c r="Q479" t="str">
        <f>LEFT(Kickstarter[[#This Row],[Category and Sub-Category]], SEARCH("/", Kickstarter[[#This Row],[Category and Sub-Category]])-1)</f>
        <v>film &amp; video</v>
      </c>
      <c r="R479" t="str">
        <f>RIGHT(Kickstarter[[#This Row],[Category and Sub-Category]], LEN(Kickstarter[[#This Row],[Category and Sub-Category]])-SEARCH("/",Kickstarter[[#This Row],[Category and Sub-Category]]))</f>
        <v>animation</v>
      </c>
      <c r="S479" s="10">
        <f>(Kickstarter[[#This Row],[launched_at]]/86400) + 25569 + (-6/24)</f>
        <v>40987.58488425926</v>
      </c>
      <c r="T479" s="10">
        <f>(Kickstarter[[#This Row],[deadline]]/86400) + 25569 + (-6/24)</f>
        <v>41047.58488425926</v>
      </c>
      <c r="U479" s="6">
        <f>YEAR(Kickstarter[[#This Row],[Date Created Conversion]])</f>
        <v>2012</v>
      </c>
      <c r="V479" s="6" t="str">
        <f>TEXT(Kickstarter[[#This Row],[Date Created Conversion]], "mmm")</f>
        <v>Mar</v>
      </c>
      <c r="W479" s="6">
        <f>DATEDIF(Kickstarter[[#This Row],[Date Created Conversion]],Kickstarter[[#This Row],[Date Ended Conversion]],"m")</f>
        <v>1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Kickstarter[[#This Row],[pledged]]/Kickstarter[[#This Row],[goal]]</f>
        <v>0</v>
      </c>
      <c r="P480" s="13">
        <f>IF(Kickstarter[[#This Row],[backers_count]], Kickstarter[[#This Row],[pledged]]/Kickstarter[[#This Row],[backers_count]], 0)</f>
        <v>0</v>
      </c>
      <c r="Q480" t="str">
        <f>LEFT(Kickstarter[[#This Row],[Category and Sub-Category]], SEARCH("/", Kickstarter[[#This Row],[Category and Sub-Category]])-1)</f>
        <v>film &amp; video</v>
      </c>
      <c r="R480" t="str">
        <f>RIGHT(Kickstarter[[#This Row],[Category and Sub-Category]], LEN(Kickstarter[[#This Row],[Category and Sub-Category]])-SEARCH("/",Kickstarter[[#This Row],[Category and Sub-Category]]))</f>
        <v>animation</v>
      </c>
      <c r="S480" s="10">
        <f>(Kickstarter[[#This Row],[launched_at]]/86400) + 25569 + (-6/24)</f>
        <v>42065.660983796297</v>
      </c>
      <c r="T480" s="10">
        <f>(Kickstarter[[#This Row],[deadline]]/86400) + 25569 + (-6/24)</f>
        <v>42095.619317129633</v>
      </c>
      <c r="U480" s="6">
        <f>YEAR(Kickstarter[[#This Row],[Date Created Conversion]])</f>
        <v>2015</v>
      </c>
      <c r="V480" s="6" t="str">
        <f>TEXT(Kickstarter[[#This Row],[Date Created Conversion]], "mmm")</f>
        <v>Mar</v>
      </c>
      <c r="W480" s="6">
        <f>DATEDIF(Kickstarter[[#This Row],[Date Created Conversion]],Kickstarter[[#This Row],[Date Ended Conversion]],"m")</f>
        <v>0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Kickstarter[[#This Row],[pledged]]/Kickstarter[[#This Row],[goal]]</f>
        <v>0.3256</v>
      </c>
      <c r="P481" s="13">
        <f>IF(Kickstarter[[#This Row],[backers_count]], Kickstarter[[#This Row],[pledged]]/Kickstarter[[#This Row],[backers_count]], 0)</f>
        <v>88.8</v>
      </c>
      <c r="Q481" t="str">
        <f>LEFT(Kickstarter[[#This Row],[Category and Sub-Category]], SEARCH("/", Kickstarter[[#This Row],[Category and Sub-Category]])-1)</f>
        <v>film &amp; video</v>
      </c>
      <c r="R481" t="str">
        <f>RIGHT(Kickstarter[[#This Row],[Category and Sub-Category]], LEN(Kickstarter[[#This Row],[Category and Sub-Category]])-SEARCH("/",Kickstarter[[#This Row],[Category and Sub-Category]]))</f>
        <v>animation</v>
      </c>
      <c r="S481" s="10">
        <f>(Kickstarter[[#This Row],[launched_at]]/86400) + 25569 + (-6/24)</f>
        <v>41904.157812500001</v>
      </c>
      <c r="T481" s="10">
        <f>(Kickstarter[[#This Row],[deadline]]/86400) + 25569 + (-6/24)</f>
        <v>41964.199479166666</v>
      </c>
      <c r="U481" s="6">
        <f>YEAR(Kickstarter[[#This Row],[Date Created Conversion]])</f>
        <v>2014</v>
      </c>
      <c r="V481" s="6" t="str">
        <f>TEXT(Kickstarter[[#This Row],[Date Created Conversion]], "mmm")</f>
        <v>Sep</v>
      </c>
      <c r="W481" s="6">
        <f>DATEDIF(Kickstarter[[#This Row],[Date Created Conversion]],Kickstarter[[#This Row],[Date Ended Conversion]],"m")</f>
        <v>1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Kickstarter[[#This Row],[pledged]]/Kickstarter[[#This Row],[goal]]</f>
        <v>0.19409999999999999</v>
      </c>
      <c r="P482" s="13">
        <f>IF(Kickstarter[[#This Row],[backers_count]], Kickstarter[[#This Row],[pledged]]/Kickstarter[[#This Row],[backers_count]], 0)</f>
        <v>55.457142857142856</v>
      </c>
      <c r="Q482" t="str">
        <f>LEFT(Kickstarter[[#This Row],[Category and Sub-Category]], SEARCH("/", Kickstarter[[#This Row],[Category and Sub-Category]])-1)</f>
        <v>film &amp; video</v>
      </c>
      <c r="R482" t="str">
        <f>RIGHT(Kickstarter[[#This Row],[Category and Sub-Category]], LEN(Kickstarter[[#This Row],[Category and Sub-Category]])-SEARCH("/",Kickstarter[[#This Row],[Category and Sub-Category]]))</f>
        <v>animation</v>
      </c>
      <c r="S482" s="10">
        <f>(Kickstarter[[#This Row],[launched_at]]/86400) + 25569 + (-6/24)</f>
        <v>41465.250173611115</v>
      </c>
      <c r="T482" s="10">
        <f>(Kickstarter[[#This Row],[deadline]]/86400) + 25569 + (-6/24)</f>
        <v>41495.250173611115</v>
      </c>
      <c r="U482" s="6">
        <f>YEAR(Kickstarter[[#This Row],[Date Created Conversion]])</f>
        <v>2013</v>
      </c>
      <c r="V482" s="6" t="str">
        <f>TEXT(Kickstarter[[#This Row],[Date Created Conversion]], "mmm")</f>
        <v>Jul</v>
      </c>
      <c r="W482" s="6">
        <f>DATEDIF(Kickstarter[[#This Row],[Date Created Conversion]],Kickstarter[[#This Row],[Date Ended Conversion]],"m")</f>
        <v>0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Kickstarter[[#This Row],[pledged]]/Kickstarter[[#This Row],[goal]]</f>
        <v>6.0999999999999999E-2</v>
      </c>
      <c r="P483" s="13">
        <f>IF(Kickstarter[[#This Row],[backers_count]], Kickstarter[[#This Row],[pledged]]/Kickstarter[[#This Row],[backers_count]], 0)</f>
        <v>87.142857142857139</v>
      </c>
      <c r="Q483" t="str">
        <f>LEFT(Kickstarter[[#This Row],[Category and Sub-Category]], SEARCH("/", Kickstarter[[#This Row],[Category and Sub-Category]])-1)</f>
        <v>film &amp; video</v>
      </c>
      <c r="R483" t="str">
        <f>RIGHT(Kickstarter[[#This Row],[Category and Sub-Category]], LEN(Kickstarter[[#This Row],[Category and Sub-Category]])-SEARCH("/",Kickstarter[[#This Row],[Category and Sub-Category]]))</f>
        <v>animation</v>
      </c>
      <c r="S483" s="10">
        <f>(Kickstarter[[#This Row],[launched_at]]/86400) + 25569 + (-6/24)</f>
        <v>41162.422326388885</v>
      </c>
      <c r="T483" s="10">
        <f>(Kickstarter[[#This Row],[deadline]]/86400) + 25569 + (-6/24)</f>
        <v>41192.422326388885</v>
      </c>
      <c r="U483" s="6">
        <f>YEAR(Kickstarter[[#This Row],[Date Created Conversion]])</f>
        <v>2012</v>
      </c>
      <c r="V483" s="6" t="str">
        <f>TEXT(Kickstarter[[#This Row],[Date Created Conversion]], "mmm")</f>
        <v>Sep</v>
      </c>
      <c r="W483" s="6">
        <f>DATEDIF(Kickstarter[[#This Row],[Date Created Conversion]],Kickstarter[[#This Row],[Date Ended Conversion]],"m")</f>
        <v>1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Kickstarter[[#This Row],[pledged]]/Kickstarter[[#This Row],[goal]]</f>
        <v>1E-3</v>
      </c>
      <c r="P484" s="13">
        <f>IF(Kickstarter[[#This Row],[backers_count]], Kickstarter[[#This Row],[pledged]]/Kickstarter[[#This Row],[backers_count]], 0)</f>
        <v>10</v>
      </c>
      <c r="Q484" t="str">
        <f>LEFT(Kickstarter[[#This Row],[Category and Sub-Category]], SEARCH("/", Kickstarter[[#This Row],[Category and Sub-Category]])-1)</f>
        <v>film &amp; video</v>
      </c>
      <c r="R484" t="str">
        <f>RIGHT(Kickstarter[[#This Row],[Category and Sub-Category]], LEN(Kickstarter[[#This Row],[Category and Sub-Category]])-SEARCH("/",Kickstarter[[#This Row],[Category and Sub-Category]]))</f>
        <v>animation</v>
      </c>
      <c r="S484" s="10">
        <f>(Kickstarter[[#This Row],[launched_at]]/86400) + 25569 + (-6/24)</f>
        <v>42447.646874999999</v>
      </c>
      <c r="T484" s="10">
        <f>(Kickstarter[[#This Row],[deadline]]/86400) + 25569 + (-6/24)</f>
        <v>42474.356944444444</v>
      </c>
      <c r="U484" s="6">
        <f>YEAR(Kickstarter[[#This Row],[Date Created Conversion]])</f>
        <v>2016</v>
      </c>
      <c r="V484" s="6" t="str">
        <f>TEXT(Kickstarter[[#This Row],[Date Created Conversion]], "mmm")</f>
        <v>Mar</v>
      </c>
      <c r="W484" s="6">
        <f>DATEDIF(Kickstarter[[#This Row],[Date Created Conversion]],Kickstarter[[#This Row],[Date Ended Conversion]],"m")</f>
        <v>0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Kickstarter[[#This Row],[pledged]]/Kickstarter[[#This Row],[goal]]</f>
        <v>0.502</v>
      </c>
      <c r="P485" s="13">
        <f>IF(Kickstarter[[#This Row],[backers_count]], Kickstarter[[#This Row],[pledged]]/Kickstarter[[#This Row],[backers_count]], 0)</f>
        <v>51.224489795918366</v>
      </c>
      <c r="Q485" t="str">
        <f>LEFT(Kickstarter[[#This Row],[Category and Sub-Category]], SEARCH("/", Kickstarter[[#This Row],[Category and Sub-Category]])-1)</f>
        <v>film &amp; video</v>
      </c>
      <c r="R485" t="str">
        <f>RIGHT(Kickstarter[[#This Row],[Category and Sub-Category]], LEN(Kickstarter[[#This Row],[Category and Sub-Category]])-SEARCH("/",Kickstarter[[#This Row],[Category and Sub-Category]]))</f>
        <v>animation</v>
      </c>
      <c r="S485" s="10">
        <f>(Kickstarter[[#This Row],[launched_at]]/86400) + 25569 + (-6/24)</f>
        <v>41242.947592592594</v>
      </c>
      <c r="T485" s="10">
        <f>(Kickstarter[[#This Row],[deadline]]/86400) + 25569 + (-6/24)</f>
        <v>41302.947592592594</v>
      </c>
      <c r="U485" s="6">
        <f>YEAR(Kickstarter[[#This Row],[Date Created Conversion]])</f>
        <v>2012</v>
      </c>
      <c r="V485" s="6" t="str">
        <f>TEXT(Kickstarter[[#This Row],[Date Created Conversion]], "mmm")</f>
        <v>Nov</v>
      </c>
      <c r="W485" s="6">
        <f>DATEDIF(Kickstarter[[#This Row],[Date Created Conversion]],Kickstarter[[#This Row],[Date Ended Conversion]],"m")</f>
        <v>1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Kickstarter[[#This Row],[pledged]]/Kickstarter[[#This Row],[goal]]</f>
        <v>1.8625E-3</v>
      </c>
      <c r="P486" s="13">
        <f>IF(Kickstarter[[#This Row],[backers_count]], Kickstarter[[#This Row],[pledged]]/Kickstarter[[#This Row],[backers_count]], 0)</f>
        <v>13.545454545454545</v>
      </c>
      <c r="Q486" t="str">
        <f>LEFT(Kickstarter[[#This Row],[Category and Sub-Category]], SEARCH("/", Kickstarter[[#This Row],[Category and Sub-Category]])-1)</f>
        <v>film &amp; video</v>
      </c>
      <c r="R486" t="str">
        <f>RIGHT(Kickstarter[[#This Row],[Category and Sub-Category]], LEN(Kickstarter[[#This Row],[Category and Sub-Category]])-SEARCH("/",Kickstarter[[#This Row],[Category and Sub-Category]]))</f>
        <v>animation</v>
      </c>
      <c r="S486" s="10">
        <f>(Kickstarter[[#This Row],[launched_at]]/86400) + 25569 + (-6/24)</f>
        <v>42272.68949074074</v>
      </c>
      <c r="T486" s="10">
        <f>(Kickstarter[[#This Row],[deadline]]/86400) + 25569 + (-6/24)</f>
        <v>42313.731157407412</v>
      </c>
      <c r="U486" s="6">
        <f>YEAR(Kickstarter[[#This Row],[Date Created Conversion]])</f>
        <v>2015</v>
      </c>
      <c r="V486" s="6" t="str">
        <f>TEXT(Kickstarter[[#This Row],[Date Created Conversion]], "mmm")</f>
        <v>Sep</v>
      </c>
      <c r="W486" s="6">
        <f>DATEDIF(Kickstarter[[#This Row],[Date Created Conversion]],Kickstarter[[#This Row],[Date Ended Conversion]],"m")</f>
        <v>1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Kickstarter[[#This Row],[pledged]]/Kickstarter[[#This Row],[goal]]</f>
        <v>0.21906971229845085</v>
      </c>
      <c r="P487" s="13">
        <f>IF(Kickstarter[[#This Row],[backers_count]], Kickstarter[[#This Row],[pledged]]/Kickstarter[[#This Row],[backers_count]], 0)</f>
        <v>66.520080000000007</v>
      </c>
      <c r="Q487" t="str">
        <f>LEFT(Kickstarter[[#This Row],[Category and Sub-Category]], SEARCH("/", Kickstarter[[#This Row],[Category and Sub-Category]])-1)</f>
        <v>film &amp; video</v>
      </c>
      <c r="R487" t="str">
        <f>RIGHT(Kickstarter[[#This Row],[Category and Sub-Category]], LEN(Kickstarter[[#This Row],[Category and Sub-Category]])-SEARCH("/",Kickstarter[[#This Row],[Category and Sub-Category]]))</f>
        <v>animation</v>
      </c>
      <c r="S487" s="10">
        <f>(Kickstarter[[#This Row],[launched_at]]/86400) + 25569 + (-6/24)</f>
        <v>41381.255775462967</v>
      </c>
      <c r="T487" s="10">
        <f>(Kickstarter[[#This Row],[deadline]]/86400) + 25569 + (-6/24)</f>
        <v>41411.255775462967</v>
      </c>
      <c r="U487" s="6">
        <f>YEAR(Kickstarter[[#This Row],[Date Created Conversion]])</f>
        <v>2013</v>
      </c>
      <c r="V487" s="6" t="str">
        <f>TEXT(Kickstarter[[#This Row],[Date Created Conversion]], "mmm")</f>
        <v>Apr</v>
      </c>
      <c r="W487" s="6">
        <f>DATEDIF(Kickstarter[[#This Row],[Date Created Conversion]],Kickstarter[[#This Row],[Date Ended Conversion]],"m")</f>
        <v>1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Kickstarter[[#This Row],[pledged]]/Kickstarter[[#This Row],[goal]]</f>
        <v>9.0909090909090904E-5</v>
      </c>
      <c r="P488" s="13">
        <f>IF(Kickstarter[[#This Row],[backers_count]], Kickstarter[[#This Row],[pledged]]/Kickstarter[[#This Row],[backers_count]], 0)</f>
        <v>50</v>
      </c>
      <c r="Q488" t="str">
        <f>LEFT(Kickstarter[[#This Row],[Category and Sub-Category]], SEARCH("/", Kickstarter[[#This Row],[Category and Sub-Category]])-1)</f>
        <v>film &amp; video</v>
      </c>
      <c r="R488" t="str">
        <f>RIGHT(Kickstarter[[#This Row],[Category and Sub-Category]], LEN(Kickstarter[[#This Row],[Category and Sub-Category]])-SEARCH("/",Kickstarter[[#This Row],[Category and Sub-Category]]))</f>
        <v>animation</v>
      </c>
      <c r="S488" s="10">
        <f>(Kickstarter[[#This Row],[launched_at]]/86400) + 25569 + (-6/24)</f>
        <v>41761.69258101852</v>
      </c>
      <c r="T488" s="10">
        <f>(Kickstarter[[#This Row],[deadline]]/86400) + 25569 + (-6/24)</f>
        <v>41791.69258101852</v>
      </c>
      <c r="U488" s="6">
        <f>YEAR(Kickstarter[[#This Row],[Date Created Conversion]])</f>
        <v>2014</v>
      </c>
      <c r="V488" s="6" t="str">
        <f>TEXT(Kickstarter[[#This Row],[Date Created Conversion]], "mmm")</f>
        <v>May</v>
      </c>
      <c r="W488" s="6">
        <f>DATEDIF(Kickstarter[[#This Row],[Date Created Conversion]],Kickstarter[[#This Row],[Date Ended Conversion]],"m")</f>
        <v>0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Kickstarter[[#This Row],[pledged]]/Kickstarter[[#This Row],[goal]]</f>
        <v>0</v>
      </c>
      <c r="P489" s="13">
        <f>IF(Kickstarter[[#This Row],[backers_count]], Kickstarter[[#This Row],[pledged]]/Kickstarter[[#This Row],[backers_count]], 0)</f>
        <v>0</v>
      </c>
      <c r="Q489" t="str">
        <f>LEFT(Kickstarter[[#This Row],[Category and Sub-Category]], SEARCH("/", Kickstarter[[#This Row],[Category and Sub-Category]])-1)</f>
        <v>film &amp; video</v>
      </c>
      <c r="R489" t="str">
        <f>RIGHT(Kickstarter[[#This Row],[Category and Sub-Category]], LEN(Kickstarter[[#This Row],[Category and Sub-Category]])-SEARCH("/",Kickstarter[[#This Row],[Category and Sub-Category]]))</f>
        <v>animation</v>
      </c>
      <c r="S489" s="10">
        <f>(Kickstarter[[#This Row],[launched_at]]/86400) + 25569 + (-6/24)</f>
        <v>42669.344837962963</v>
      </c>
      <c r="T489" s="10">
        <f>(Kickstarter[[#This Row],[deadline]]/86400) + 25569 + (-6/24)</f>
        <v>42729.386504629627</v>
      </c>
      <c r="U489" s="6">
        <f>YEAR(Kickstarter[[#This Row],[Date Created Conversion]])</f>
        <v>2016</v>
      </c>
      <c r="V489" s="6" t="str">
        <f>TEXT(Kickstarter[[#This Row],[Date Created Conversion]], "mmm")</f>
        <v>Oct</v>
      </c>
      <c r="W489" s="6">
        <f>DATEDIF(Kickstarter[[#This Row],[Date Created Conversion]],Kickstarter[[#This Row],[Date Ended Conversion]],"m")</f>
        <v>1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Kickstarter[[#This Row],[pledged]]/Kickstarter[[#This Row],[goal]]</f>
        <v>0</v>
      </c>
      <c r="P490" s="13">
        <f>IF(Kickstarter[[#This Row],[backers_count]], Kickstarter[[#This Row],[pledged]]/Kickstarter[[#This Row],[backers_count]], 0)</f>
        <v>0</v>
      </c>
      <c r="Q490" t="str">
        <f>LEFT(Kickstarter[[#This Row],[Category and Sub-Category]], SEARCH("/", Kickstarter[[#This Row],[Category and Sub-Category]])-1)</f>
        <v>film &amp; video</v>
      </c>
      <c r="R490" t="str">
        <f>RIGHT(Kickstarter[[#This Row],[Category and Sub-Category]], LEN(Kickstarter[[#This Row],[Category and Sub-Category]])-SEARCH("/",Kickstarter[[#This Row],[Category and Sub-Category]]))</f>
        <v>animation</v>
      </c>
      <c r="S490" s="10">
        <f>(Kickstarter[[#This Row],[launched_at]]/86400) + 25569 + (-6/24)</f>
        <v>42713.804398148146</v>
      </c>
      <c r="T490" s="10">
        <f>(Kickstarter[[#This Row],[deadline]]/86400) + 25569 + (-6/24)</f>
        <v>42743.804398148146</v>
      </c>
      <c r="U490" s="6">
        <f>YEAR(Kickstarter[[#This Row],[Date Created Conversion]])</f>
        <v>2016</v>
      </c>
      <c r="V490" s="6" t="str">
        <f>TEXT(Kickstarter[[#This Row],[Date Created Conversion]], "mmm")</f>
        <v>Dec</v>
      </c>
      <c r="W490" s="6">
        <f>DATEDIF(Kickstarter[[#This Row],[Date Created Conversion]],Kickstarter[[#This Row],[Date Ended Conversion]],"m")</f>
        <v>0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Kickstarter[[#This Row],[pledged]]/Kickstarter[[#This Row],[goal]]</f>
        <v>2.8667813379201833E-3</v>
      </c>
      <c r="P491" s="13">
        <f>IF(Kickstarter[[#This Row],[backers_count]], Kickstarter[[#This Row],[pledged]]/Kickstarter[[#This Row],[backers_count]], 0)</f>
        <v>71.666666666666671</v>
      </c>
      <c r="Q491" t="str">
        <f>LEFT(Kickstarter[[#This Row],[Category and Sub-Category]], SEARCH("/", Kickstarter[[#This Row],[Category and Sub-Category]])-1)</f>
        <v>film &amp; video</v>
      </c>
      <c r="R491" t="str">
        <f>RIGHT(Kickstarter[[#This Row],[Category and Sub-Category]], LEN(Kickstarter[[#This Row],[Category and Sub-Category]])-SEARCH("/",Kickstarter[[#This Row],[Category and Sub-Category]]))</f>
        <v>animation</v>
      </c>
      <c r="S491" s="10">
        <f>(Kickstarter[[#This Row],[launched_at]]/86400) + 25569 + (-6/24)</f>
        <v>40882.231666666667</v>
      </c>
      <c r="T491" s="10">
        <f>(Kickstarter[[#This Row],[deadline]]/86400) + 25569 + (-6/24)</f>
        <v>40913.231249999997</v>
      </c>
      <c r="U491" s="6">
        <f>YEAR(Kickstarter[[#This Row],[Date Created Conversion]])</f>
        <v>2011</v>
      </c>
      <c r="V491" s="6" t="str">
        <f>TEXT(Kickstarter[[#This Row],[Date Created Conversion]], "mmm")</f>
        <v>Dec</v>
      </c>
      <c r="W491" s="6">
        <f>DATEDIF(Kickstarter[[#This Row],[Date Created Conversion]],Kickstarter[[#This Row],[Date Ended Conversion]],"m")</f>
        <v>1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Kickstarter[[#This Row],[pledged]]/Kickstarter[[#This Row],[goal]]</f>
        <v>0</v>
      </c>
      <c r="P492" s="13">
        <f>IF(Kickstarter[[#This Row],[backers_count]], Kickstarter[[#This Row],[pledged]]/Kickstarter[[#This Row],[backers_count]], 0)</f>
        <v>0</v>
      </c>
      <c r="Q492" t="str">
        <f>LEFT(Kickstarter[[#This Row],[Category and Sub-Category]], SEARCH("/", Kickstarter[[#This Row],[Category and Sub-Category]])-1)</f>
        <v>film &amp; video</v>
      </c>
      <c r="R492" t="str">
        <f>RIGHT(Kickstarter[[#This Row],[Category and Sub-Category]], LEN(Kickstarter[[#This Row],[Category and Sub-Category]])-SEARCH("/",Kickstarter[[#This Row],[Category and Sub-Category]]))</f>
        <v>animation</v>
      </c>
      <c r="S492" s="10">
        <f>(Kickstarter[[#This Row],[launched_at]]/86400) + 25569 + (-6/24)</f>
        <v>41113.718576388885</v>
      </c>
      <c r="T492" s="10">
        <f>(Kickstarter[[#This Row],[deadline]]/86400) + 25569 + (-6/24)</f>
        <v>41143.718576388885</v>
      </c>
      <c r="U492" s="6">
        <f>YEAR(Kickstarter[[#This Row],[Date Created Conversion]])</f>
        <v>2012</v>
      </c>
      <c r="V492" s="6" t="str">
        <f>TEXT(Kickstarter[[#This Row],[Date Created Conversion]], "mmm")</f>
        <v>Jul</v>
      </c>
      <c r="W492" s="6">
        <f>DATEDIF(Kickstarter[[#This Row],[Date Created Conversion]],Kickstarter[[#This Row],[Date Ended Conversion]],"m")</f>
        <v>0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Kickstarter[[#This Row],[pledged]]/Kickstarter[[#This Row],[goal]]</f>
        <v>0</v>
      </c>
      <c r="P493" s="13">
        <f>IF(Kickstarter[[#This Row],[backers_count]], Kickstarter[[#This Row],[pledged]]/Kickstarter[[#This Row],[backers_count]], 0)</f>
        <v>0</v>
      </c>
      <c r="Q493" t="str">
        <f>LEFT(Kickstarter[[#This Row],[Category and Sub-Category]], SEARCH("/", Kickstarter[[#This Row],[Category and Sub-Category]])-1)</f>
        <v>film &amp; video</v>
      </c>
      <c r="R493" t="str">
        <f>RIGHT(Kickstarter[[#This Row],[Category and Sub-Category]], LEN(Kickstarter[[#This Row],[Category and Sub-Category]])-SEARCH("/",Kickstarter[[#This Row],[Category and Sub-Category]]))</f>
        <v>animation</v>
      </c>
      <c r="S493" s="10">
        <f>(Kickstarter[[#This Row],[launched_at]]/86400) + 25569 + (-6/24)</f>
        <v>42366.732627314814</v>
      </c>
      <c r="T493" s="10">
        <f>(Kickstarter[[#This Row],[deadline]]/86400) + 25569 + (-6/24)</f>
        <v>42396.732627314814</v>
      </c>
      <c r="U493" s="6">
        <f>YEAR(Kickstarter[[#This Row],[Date Created Conversion]])</f>
        <v>2015</v>
      </c>
      <c r="V493" s="6" t="str">
        <f>TEXT(Kickstarter[[#This Row],[Date Created Conversion]], "mmm")</f>
        <v>Dec</v>
      </c>
      <c r="W493" s="6">
        <f>DATEDIF(Kickstarter[[#This Row],[Date Created Conversion]],Kickstarter[[#This Row],[Date Ended Conversion]],"m")</f>
        <v>0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Kickstarter[[#This Row],[pledged]]/Kickstarter[[#This Row],[goal]]</f>
        <v>0</v>
      </c>
      <c r="P494" s="13">
        <f>IF(Kickstarter[[#This Row],[backers_count]], Kickstarter[[#This Row],[pledged]]/Kickstarter[[#This Row],[backers_count]], 0)</f>
        <v>0</v>
      </c>
      <c r="Q494" t="str">
        <f>LEFT(Kickstarter[[#This Row],[Category and Sub-Category]], SEARCH("/", Kickstarter[[#This Row],[Category and Sub-Category]])-1)</f>
        <v>film &amp; video</v>
      </c>
      <c r="R494" t="str">
        <f>RIGHT(Kickstarter[[#This Row],[Category and Sub-Category]], LEN(Kickstarter[[#This Row],[Category and Sub-Category]])-SEARCH("/",Kickstarter[[#This Row],[Category and Sub-Category]]))</f>
        <v>animation</v>
      </c>
      <c r="S494" s="10">
        <f>(Kickstarter[[#This Row],[launched_at]]/86400) + 25569 + (-6/24)</f>
        <v>42595.78506944445</v>
      </c>
      <c r="T494" s="10">
        <f>(Kickstarter[[#This Row],[deadline]]/86400) + 25569 + (-6/24)</f>
        <v>42655.78506944445</v>
      </c>
      <c r="U494" s="6">
        <f>YEAR(Kickstarter[[#This Row],[Date Created Conversion]])</f>
        <v>2016</v>
      </c>
      <c r="V494" s="6" t="str">
        <f>TEXT(Kickstarter[[#This Row],[Date Created Conversion]], "mmm")</f>
        <v>Aug</v>
      </c>
      <c r="W494" s="6">
        <f>DATEDIF(Kickstarter[[#This Row],[Date Created Conversion]],Kickstarter[[#This Row],[Date Ended Conversion]],"m")</f>
        <v>1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Kickstarter[[#This Row],[pledged]]/Kickstarter[[#This Row],[goal]]</f>
        <v>0</v>
      </c>
      <c r="P495" s="13">
        <f>IF(Kickstarter[[#This Row],[backers_count]], Kickstarter[[#This Row],[pledged]]/Kickstarter[[#This Row],[backers_count]], 0)</f>
        <v>0</v>
      </c>
      <c r="Q495" t="str">
        <f>LEFT(Kickstarter[[#This Row],[Category and Sub-Category]], SEARCH("/", Kickstarter[[#This Row],[Category and Sub-Category]])-1)</f>
        <v>film &amp; video</v>
      </c>
      <c r="R495" t="str">
        <f>RIGHT(Kickstarter[[#This Row],[Category and Sub-Category]], LEN(Kickstarter[[#This Row],[Category and Sub-Category]])-SEARCH("/",Kickstarter[[#This Row],[Category and Sub-Category]]))</f>
        <v>animation</v>
      </c>
      <c r="S495" s="10">
        <f>(Kickstarter[[#This Row],[launched_at]]/86400) + 25569 + (-6/24)</f>
        <v>42114.476134259261</v>
      </c>
      <c r="T495" s="10">
        <f>(Kickstarter[[#This Row],[deadline]]/86400) + 25569 + (-6/24)</f>
        <v>42144.476134259261</v>
      </c>
      <c r="U495" s="6">
        <f>YEAR(Kickstarter[[#This Row],[Date Created Conversion]])</f>
        <v>2015</v>
      </c>
      <c r="V495" s="6" t="str">
        <f>TEXT(Kickstarter[[#This Row],[Date Created Conversion]], "mmm")</f>
        <v>Apr</v>
      </c>
      <c r="W495" s="6">
        <f>DATEDIF(Kickstarter[[#This Row],[Date Created Conversion]],Kickstarter[[#This Row],[Date Ended Conversion]],"m")</f>
        <v>1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Kickstarter[[#This Row],[pledged]]/Kickstarter[[#This Row],[goal]]</f>
        <v>1.5499999999999999E-3</v>
      </c>
      <c r="P496" s="13">
        <f>IF(Kickstarter[[#This Row],[backers_count]], Kickstarter[[#This Row],[pledged]]/Kickstarter[[#This Row],[backers_count]], 0)</f>
        <v>10.333333333333334</v>
      </c>
      <c r="Q496" t="str">
        <f>LEFT(Kickstarter[[#This Row],[Category and Sub-Category]], SEARCH("/", Kickstarter[[#This Row],[Category and Sub-Category]])-1)</f>
        <v>film &amp; video</v>
      </c>
      <c r="R496" t="str">
        <f>RIGHT(Kickstarter[[#This Row],[Category and Sub-Category]], LEN(Kickstarter[[#This Row],[Category and Sub-Category]])-SEARCH("/",Kickstarter[[#This Row],[Category and Sub-Category]]))</f>
        <v>animation</v>
      </c>
      <c r="S496" s="10">
        <f>(Kickstarter[[#This Row],[launched_at]]/86400) + 25569 + (-6/24)</f>
        <v>41799.580613425926</v>
      </c>
      <c r="T496" s="10">
        <f>(Kickstarter[[#This Row],[deadline]]/86400) + 25569 + (-6/24)</f>
        <v>41822.875</v>
      </c>
      <c r="U496" s="6">
        <f>YEAR(Kickstarter[[#This Row],[Date Created Conversion]])</f>
        <v>2014</v>
      </c>
      <c r="V496" s="6" t="str">
        <f>TEXT(Kickstarter[[#This Row],[Date Created Conversion]], "mmm")</f>
        <v>Jun</v>
      </c>
      <c r="W496" s="6">
        <f>DATEDIF(Kickstarter[[#This Row],[Date Created Conversion]],Kickstarter[[#This Row],[Date Ended Conversion]],"m")</f>
        <v>0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Kickstarter[[#This Row],[pledged]]/Kickstarter[[#This Row],[goal]]</f>
        <v>0</v>
      </c>
      <c r="P497" s="13">
        <f>IF(Kickstarter[[#This Row],[backers_count]], Kickstarter[[#This Row],[pledged]]/Kickstarter[[#This Row],[backers_count]], 0)</f>
        <v>0</v>
      </c>
      <c r="Q497" t="str">
        <f>LEFT(Kickstarter[[#This Row],[Category and Sub-Category]], SEARCH("/", Kickstarter[[#This Row],[Category and Sub-Category]])-1)</f>
        <v>film &amp; video</v>
      </c>
      <c r="R497" t="str">
        <f>RIGHT(Kickstarter[[#This Row],[Category and Sub-Category]], LEN(Kickstarter[[#This Row],[Category and Sub-Category]])-SEARCH("/",Kickstarter[[#This Row],[Category and Sub-Category]]))</f>
        <v>animation</v>
      </c>
      <c r="S497" s="10">
        <f>(Kickstarter[[#This Row],[launched_at]]/86400) + 25569 + (-6/24)</f>
        <v>42171.577604166669</v>
      </c>
      <c r="T497" s="10">
        <f>(Kickstarter[[#This Row],[deadline]]/86400) + 25569 + (-6/24)</f>
        <v>42201.577604166669</v>
      </c>
      <c r="U497" s="6">
        <f>YEAR(Kickstarter[[#This Row],[Date Created Conversion]])</f>
        <v>2015</v>
      </c>
      <c r="V497" s="6" t="str">
        <f>TEXT(Kickstarter[[#This Row],[Date Created Conversion]], "mmm")</f>
        <v>Jun</v>
      </c>
      <c r="W497" s="6">
        <f>DATEDIF(Kickstarter[[#This Row],[Date Created Conversion]],Kickstarter[[#This Row],[Date Ended Conversion]],"m")</f>
        <v>1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Kickstarter[[#This Row],[pledged]]/Kickstarter[[#This Row],[goal]]</f>
        <v>1.6666666666666667E-5</v>
      </c>
      <c r="P498" s="13">
        <f>IF(Kickstarter[[#This Row],[backers_count]], Kickstarter[[#This Row],[pledged]]/Kickstarter[[#This Row],[backers_count]], 0)</f>
        <v>1</v>
      </c>
      <c r="Q498" t="str">
        <f>LEFT(Kickstarter[[#This Row],[Category and Sub-Category]], SEARCH("/", Kickstarter[[#This Row],[Category and Sub-Category]])-1)</f>
        <v>film &amp; video</v>
      </c>
      <c r="R498" t="str">
        <f>RIGHT(Kickstarter[[#This Row],[Category and Sub-Category]], LEN(Kickstarter[[#This Row],[Category and Sub-Category]])-SEARCH("/",Kickstarter[[#This Row],[Category and Sub-Category]]))</f>
        <v>animation</v>
      </c>
      <c r="S498" s="10">
        <f>(Kickstarter[[#This Row],[launched_at]]/86400) + 25569 + (-6/24)</f>
        <v>41620.68141203704</v>
      </c>
      <c r="T498" s="10">
        <f>(Kickstarter[[#This Row],[deadline]]/86400) + 25569 + (-6/24)</f>
        <v>41680.68141203704</v>
      </c>
      <c r="U498" s="6">
        <f>YEAR(Kickstarter[[#This Row],[Date Created Conversion]])</f>
        <v>2013</v>
      </c>
      <c r="V498" s="6" t="str">
        <f>TEXT(Kickstarter[[#This Row],[Date Created Conversion]], "mmm")</f>
        <v>Dec</v>
      </c>
      <c r="W498" s="6">
        <f>DATEDIF(Kickstarter[[#This Row],[Date Created Conversion]],Kickstarter[[#This Row],[Date Ended Conversion]],"m")</f>
        <v>1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Kickstarter[[#This Row],[pledged]]/Kickstarter[[#This Row],[goal]]</f>
        <v>6.6964285714285711E-3</v>
      </c>
      <c r="P499" s="13">
        <f>IF(Kickstarter[[#This Row],[backers_count]], Kickstarter[[#This Row],[pledged]]/Kickstarter[[#This Row],[backers_count]], 0)</f>
        <v>10</v>
      </c>
      <c r="Q499" t="str">
        <f>LEFT(Kickstarter[[#This Row],[Category and Sub-Category]], SEARCH("/", Kickstarter[[#This Row],[Category and Sub-Category]])-1)</f>
        <v>film &amp; video</v>
      </c>
      <c r="R499" t="str">
        <f>RIGHT(Kickstarter[[#This Row],[Category and Sub-Category]], LEN(Kickstarter[[#This Row],[Category and Sub-Category]])-SEARCH("/",Kickstarter[[#This Row],[Category and Sub-Category]]))</f>
        <v>animation</v>
      </c>
      <c r="S499" s="10">
        <f>(Kickstarter[[#This Row],[launched_at]]/86400) + 25569 + (-6/24)</f>
        <v>41944.787789351853</v>
      </c>
      <c r="T499" s="10">
        <f>(Kickstarter[[#This Row],[deadline]]/86400) + 25569 + (-6/24)</f>
        <v>41997.958333333328</v>
      </c>
      <c r="U499" s="6">
        <f>YEAR(Kickstarter[[#This Row],[Date Created Conversion]])</f>
        <v>2014</v>
      </c>
      <c r="V499" s="6" t="str">
        <f>TEXT(Kickstarter[[#This Row],[Date Created Conversion]], "mmm")</f>
        <v>Nov</v>
      </c>
      <c r="W499" s="6">
        <f>DATEDIF(Kickstarter[[#This Row],[Date Created Conversion]],Kickstarter[[#This Row],[Date Ended Conversion]],"m")</f>
        <v>1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Kickstarter[[#This Row],[pledged]]/Kickstarter[[#This Row],[goal]]</f>
        <v>4.5985132395404561E-2</v>
      </c>
      <c r="P500" s="13">
        <f>IF(Kickstarter[[#This Row],[backers_count]], Kickstarter[[#This Row],[pledged]]/Kickstarter[[#This Row],[backers_count]], 0)</f>
        <v>136.09090909090909</v>
      </c>
      <c r="Q500" t="str">
        <f>LEFT(Kickstarter[[#This Row],[Category and Sub-Category]], SEARCH("/", Kickstarter[[#This Row],[Category and Sub-Category]])-1)</f>
        <v>film &amp; video</v>
      </c>
      <c r="R500" t="str">
        <f>RIGHT(Kickstarter[[#This Row],[Category and Sub-Category]], LEN(Kickstarter[[#This Row],[Category and Sub-Category]])-SEARCH("/",Kickstarter[[#This Row],[Category and Sub-Category]]))</f>
        <v>animation</v>
      </c>
      <c r="S500" s="10">
        <f>(Kickstarter[[#This Row],[launched_at]]/86400) + 25569 + (-6/24)</f>
        <v>40858.512141203704</v>
      </c>
      <c r="T500" s="10">
        <f>(Kickstarter[[#This Row],[deadline]]/86400) + 25569 + (-6/24)</f>
        <v>40900.512141203704</v>
      </c>
      <c r="U500" s="6">
        <f>YEAR(Kickstarter[[#This Row],[Date Created Conversion]])</f>
        <v>2011</v>
      </c>
      <c r="V500" s="6" t="str">
        <f>TEXT(Kickstarter[[#This Row],[Date Created Conversion]], "mmm")</f>
        <v>Nov</v>
      </c>
      <c r="W500" s="6">
        <f>DATEDIF(Kickstarter[[#This Row],[Date Created Conversion]],Kickstarter[[#This Row],[Date Ended Conversion]],"m")</f>
        <v>1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Kickstarter[[#This Row],[pledged]]/Kickstarter[[#This Row],[goal]]</f>
        <v>9.5500000000000002E-2</v>
      </c>
      <c r="P501" s="13">
        <f>IF(Kickstarter[[#This Row],[backers_count]], Kickstarter[[#This Row],[pledged]]/Kickstarter[[#This Row],[backers_count]], 0)</f>
        <v>73.461538461538467</v>
      </c>
      <c r="Q501" t="str">
        <f>LEFT(Kickstarter[[#This Row],[Category and Sub-Category]], SEARCH("/", Kickstarter[[#This Row],[Category and Sub-Category]])-1)</f>
        <v>film &amp; video</v>
      </c>
      <c r="R501" t="str">
        <f>RIGHT(Kickstarter[[#This Row],[Category and Sub-Category]], LEN(Kickstarter[[#This Row],[Category and Sub-Category]])-SEARCH("/",Kickstarter[[#This Row],[Category and Sub-Category]]))</f>
        <v>animation</v>
      </c>
      <c r="S501" s="10">
        <f>(Kickstarter[[#This Row],[launched_at]]/86400) + 25569 + (-6/24)</f>
        <v>40043.645462962959</v>
      </c>
      <c r="T501" s="10">
        <f>(Kickstarter[[#This Row],[deadline]]/86400) + 25569 + (-6/24)</f>
        <v>40098.624305555553</v>
      </c>
      <c r="U501" s="6">
        <f>YEAR(Kickstarter[[#This Row],[Date Created Conversion]])</f>
        <v>2009</v>
      </c>
      <c r="V501" s="6" t="str">
        <f>TEXT(Kickstarter[[#This Row],[Date Created Conversion]], "mmm")</f>
        <v>Aug</v>
      </c>
      <c r="W501" s="6">
        <f>DATEDIF(Kickstarter[[#This Row],[Date Created Conversion]],Kickstarter[[#This Row],[Date Ended Conversion]],"m")</f>
        <v>1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Kickstarter[[#This Row],[pledged]]/Kickstarter[[#This Row],[goal]]</f>
        <v>3.307692307692308E-2</v>
      </c>
      <c r="P502" s="13">
        <f>IF(Kickstarter[[#This Row],[backers_count]], Kickstarter[[#This Row],[pledged]]/Kickstarter[[#This Row],[backers_count]], 0)</f>
        <v>53.75</v>
      </c>
      <c r="Q502" t="str">
        <f>LEFT(Kickstarter[[#This Row],[Category and Sub-Category]], SEARCH("/", Kickstarter[[#This Row],[Category and Sub-Category]])-1)</f>
        <v>film &amp; video</v>
      </c>
      <c r="R502" t="str">
        <f>RIGHT(Kickstarter[[#This Row],[Category and Sub-Category]], LEN(Kickstarter[[#This Row],[Category and Sub-Category]])-SEARCH("/",Kickstarter[[#This Row],[Category and Sub-Category]]))</f>
        <v>animation</v>
      </c>
      <c r="S502" s="10">
        <f>(Kickstarter[[#This Row],[launched_at]]/86400) + 25569 + (-6/24)</f>
        <v>40247.636006944442</v>
      </c>
      <c r="T502" s="10">
        <f>(Kickstarter[[#This Row],[deadline]]/86400) + 25569 + (-6/24)</f>
        <v>40306.677777777775</v>
      </c>
      <c r="U502" s="6">
        <f>YEAR(Kickstarter[[#This Row],[Date Created Conversion]])</f>
        <v>2010</v>
      </c>
      <c r="V502" s="6" t="str">
        <f>TEXT(Kickstarter[[#This Row],[Date Created Conversion]], "mmm")</f>
        <v>Mar</v>
      </c>
      <c r="W502" s="6">
        <f>DATEDIF(Kickstarter[[#This Row],[Date Created Conversion]],Kickstarter[[#This Row],[Date Ended Conversion]],"m")</f>
        <v>1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Kickstarter[[#This Row],[pledged]]/Kickstarter[[#This Row],[goal]]</f>
        <v>0</v>
      </c>
      <c r="P503" s="13">
        <f>IF(Kickstarter[[#This Row],[backers_count]], Kickstarter[[#This Row],[pledged]]/Kickstarter[[#This Row],[backers_count]], 0)</f>
        <v>0</v>
      </c>
      <c r="Q503" t="str">
        <f>LEFT(Kickstarter[[#This Row],[Category and Sub-Category]], SEARCH("/", Kickstarter[[#This Row],[Category and Sub-Category]])-1)</f>
        <v>film &amp; video</v>
      </c>
      <c r="R503" t="str">
        <f>RIGHT(Kickstarter[[#This Row],[Category and Sub-Category]], LEN(Kickstarter[[#This Row],[Category and Sub-Category]])-SEARCH("/",Kickstarter[[#This Row],[Category and Sub-Category]]))</f>
        <v>animation</v>
      </c>
      <c r="S503" s="10">
        <f>(Kickstarter[[#This Row],[launched_at]]/86400) + 25569 + (-6/24)</f>
        <v>40702.984386574077</v>
      </c>
      <c r="T503" s="10">
        <f>(Kickstarter[[#This Row],[deadline]]/86400) + 25569 + (-6/24)</f>
        <v>40732.984386574077</v>
      </c>
      <c r="U503" s="6">
        <f>YEAR(Kickstarter[[#This Row],[Date Created Conversion]])</f>
        <v>2011</v>
      </c>
      <c r="V503" s="6" t="str">
        <f>TEXT(Kickstarter[[#This Row],[Date Created Conversion]], "mmm")</f>
        <v>Jun</v>
      </c>
      <c r="W503" s="6">
        <f>DATEDIF(Kickstarter[[#This Row],[Date Created Conversion]],Kickstarter[[#This Row],[Date Ended Conversion]],"m")</f>
        <v>1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Kickstarter[[#This Row],[pledged]]/Kickstarter[[#This Row],[goal]]</f>
        <v>1.15E-2</v>
      </c>
      <c r="P504" s="13">
        <f>IF(Kickstarter[[#This Row],[backers_count]], Kickstarter[[#This Row],[pledged]]/Kickstarter[[#This Row],[backers_count]], 0)</f>
        <v>57.5</v>
      </c>
      <c r="Q504" t="str">
        <f>LEFT(Kickstarter[[#This Row],[Category and Sub-Category]], SEARCH("/", Kickstarter[[#This Row],[Category and Sub-Category]])-1)</f>
        <v>film &amp; video</v>
      </c>
      <c r="R504" t="str">
        <f>RIGHT(Kickstarter[[#This Row],[Category and Sub-Category]], LEN(Kickstarter[[#This Row],[Category and Sub-Category]])-SEARCH("/",Kickstarter[[#This Row],[Category and Sub-Category]]))</f>
        <v>animation</v>
      </c>
      <c r="S504" s="10">
        <f>(Kickstarter[[#This Row],[launched_at]]/86400) + 25569 + (-6/24)</f>
        <v>40956.303530092591</v>
      </c>
      <c r="T504" s="10">
        <f>(Kickstarter[[#This Row],[deadline]]/86400) + 25569 + (-6/24)</f>
        <v>40986.261863425927</v>
      </c>
      <c r="U504" s="6">
        <f>YEAR(Kickstarter[[#This Row],[Date Created Conversion]])</f>
        <v>2012</v>
      </c>
      <c r="V504" s="6" t="str">
        <f>TEXT(Kickstarter[[#This Row],[Date Created Conversion]], "mmm")</f>
        <v>Feb</v>
      </c>
      <c r="W504" s="6">
        <f>DATEDIF(Kickstarter[[#This Row],[Date Created Conversion]],Kickstarter[[#This Row],[Date Ended Conversion]],"m")</f>
        <v>1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Kickstarter[[#This Row],[pledged]]/Kickstarter[[#This Row],[goal]]</f>
        <v>1.7538461538461537E-2</v>
      </c>
      <c r="P505" s="13">
        <f>IF(Kickstarter[[#This Row],[backers_count]], Kickstarter[[#This Row],[pledged]]/Kickstarter[[#This Row],[backers_count]], 0)</f>
        <v>12.666666666666666</v>
      </c>
      <c r="Q505" t="str">
        <f>LEFT(Kickstarter[[#This Row],[Category and Sub-Category]], SEARCH("/", Kickstarter[[#This Row],[Category and Sub-Category]])-1)</f>
        <v>film &amp; video</v>
      </c>
      <c r="R505" t="str">
        <f>RIGHT(Kickstarter[[#This Row],[Category and Sub-Category]], LEN(Kickstarter[[#This Row],[Category and Sub-Category]])-SEARCH("/",Kickstarter[[#This Row],[Category and Sub-Category]]))</f>
        <v>animation</v>
      </c>
      <c r="S505" s="10">
        <f>(Kickstarter[[#This Row],[launched_at]]/86400) + 25569 + (-6/24)</f>
        <v>41991.276655092588</v>
      </c>
      <c r="T505" s="10">
        <f>(Kickstarter[[#This Row],[deadline]]/86400) + 25569 + (-6/24)</f>
        <v>42021.276655092588</v>
      </c>
      <c r="U505" s="6">
        <f>YEAR(Kickstarter[[#This Row],[Date Created Conversion]])</f>
        <v>2014</v>
      </c>
      <c r="V505" s="6" t="str">
        <f>TEXT(Kickstarter[[#This Row],[Date Created Conversion]], "mmm")</f>
        <v>Dec</v>
      </c>
      <c r="W505" s="6">
        <f>DATEDIF(Kickstarter[[#This Row],[Date Created Conversion]],Kickstarter[[#This Row],[Date Ended Conversion]],"m")</f>
        <v>0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Kickstarter[[#This Row],[pledged]]/Kickstarter[[#This Row],[goal]]</f>
        <v>1.3673469387755101E-2</v>
      </c>
      <c r="P506" s="13">
        <f>IF(Kickstarter[[#This Row],[backers_count]], Kickstarter[[#This Row],[pledged]]/Kickstarter[[#This Row],[backers_count]], 0)</f>
        <v>67</v>
      </c>
      <c r="Q506" t="str">
        <f>LEFT(Kickstarter[[#This Row],[Category and Sub-Category]], SEARCH("/", Kickstarter[[#This Row],[Category and Sub-Category]])-1)</f>
        <v>film &amp; video</v>
      </c>
      <c r="R506" t="str">
        <f>RIGHT(Kickstarter[[#This Row],[Category and Sub-Category]], LEN(Kickstarter[[#This Row],[Category and Sub-Category]])-SEARCH("/",Kickstarter[[#This Row],[Category and Sub-Category]]))</f>
        <v>animation</v>
      </c>
      <c r="S506" s="10">
        <f>(Kickstarter[[#This Row],[launched_at]]/86400) + 25569 + (-6/24)</f>
        <v>40949.73364583333</v>
      </c>
      <c r="T506" s="10">
        <f>(Kickstarter[[#This Row],[deadline]]/86400) + 25569 + (-6/24)</f>
        <v>41009.691979166666</v>
      </c>
      <c r="U506" s="6">
        <f>YEAR(Kickstarter[[#This Row],[Date Created Conversion]])</f>
        <v>2012</v>
      </c>
      <c r="V506" s="6" t="str">
        <f>TEXT(Kickstarter[[#This Row],[Date Created Conversion]], "mmm")</f>
        <v>Feb</v>
      </c>
      <c r="W506" s="6">
        <f>DATEDIF(Kickstarter[[#This Row],[Date Created Conversion]],Kickstarter[[#This Row],[Date Ended Conversion]],"m")</f>
        <v>2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Kickstarter[[#This Row],[pledged]]/Kickstarter[[#This Row],[goal]]</f>
        <v>4.3333333333333331E-3</v>
      </c>
      <c r="P507" s="13">
        <f>IF(Kickstarter[[#This Row],[backers_count]], Kickstarter[[#This Row],[pledged]]/Kickstarter[[#This Row],[backers_count]], 0)</f>
        <v>3.7142857142857144</v>
      </c>
      <c r="Q507" t="str">
        <f>LEFT(Kickstarter[[#This Row],[Category and Sub-Category]], SEARCH("/", Kickstarter[[#This Row],[Category and Sub-Category]])-1)</f>
        <v>film &amp; video</v>
      </c>
      <c r="R507" t="str">
        <f>RIGHT(Kickstarter[[#This Row],[Category and Sub-Category]], LEN(Kickstarter[[#This Row],[Category and Sub-Category]])-SEARCH("/",Kickstarter[[#This Row],[Category and Sub-Category]]))</f>
        <v>animation</v>
      </c>
      <c r="S507" s="10">
        <f>(Kickstarter[[#This Row],[launched_at]]/86400) + 25569 + (-6/24)</f>
        <v>42317.848217592589</v>
      </c>
      <c r="T507" s="10">
        <f>(Kickstarter[[#This Row],[deadline]]/86400) + 25569 + (-6/24)</f>
        <v>42362.848217592589</v>
      </c>
      <c r="U507" s="6">
        <f>YEAR(Kickstarter[[#This Row],[Date Created Conversion]])</f>
        <v>2015</v>
      </c>
      <c r="V507" s="6" t="str">
        <f>TEXT(Kickstarter[[#This Row],[Date Created Conversion]], "mmm")</f>
        <v>Nov</v>
      </c>
      <c r="W507" s="6">
        <f>DATEDIF(Kickstarter[[#This Row],[Date Created Conversion]],Kickstarter[[#This Row],[Date Ended Conversion]],"m")</f>
        <v>1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Kickstarter[[#This Row],[pledged]]/Kickstarter[[#This Row],[goal]]</f>
        <v>1.25E-3</v>
      </c>
      <c r="P508" s="13">
        <f>IF(Kickstarter[[#This Row],[backers_count]], Kickstarter[[#This Row],[pledged]]/Kickstarter[[#This Row],[backers_count]], 0)</f>
        <v>250</v>
      </c>
      <c r="Q508" t="str">
        <f>LEFT(Kickstarter[[#This Row],[Category and Sub-Category]], SEARCH("/", Kickstarter[[#This Row],[Category and Sub-Category]])-1)</f>
        <v>film &amp; video</v>
      </c>
      <c r="R508" t="str">
        <f>RIGHT(Kickstarter[[#This Row],[Category and Sub-Category]], LEN(Kickstarter[[#This Row],[Category and Sub-Category]])-SEARCH("/",Kickstarter[[#This Row],[Category and Sub-Category]]))</f>
        <v>animation</v>
      </c>
      <c r="S508" s="10">
        <f>(Kickstarter[[#This Row],[launched_at]]/86400) + 25569 + (-6/24)</f>
        <v>41466.302314814813</v>
      </c>
      <c r="T508" s="10">
        <f>(Kickstarter[[#This Row],[deadline]]/86400) + 25569 + (-6/24)</f>
        <v>41496.302314814813</v>
      </c>
      <c r="U508" s="6">
        <f>YEAR(Kickstarter[[#This Row],[Date Created Conversion]])</f>
        <v>2013</v>
      </c>
      <c r="V508" s="6" t="str">
        <f>TEXT(Kickstarter[[#This Row],[Date Created Conversion]], "mmm")</f>
        <v>Jul</v>
      </c>
      <c r="W508" s="6">
        <f>DATEDIF(Kickstarter[[#This Row],[Date Created Conversion]],Kickstarter[[#This Row],[Date Ended Conversion]],"m")</f>
        <v>0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Kickstarter[[#This Row],[pledged]]/Kickstarter[[#This Row],[goal]]</f>
        <v>3.2000000000000001E-2</v>
      </c>
      <c r="P509" s="13">
        <f>IF(Kickstarter[[#This Row],[backers_count]], Kickstarter[[#This Row],[pledged]]/Kickstarter[[#This Row],[backers_count]], 0)</f>
        <v>64</v>
      </c>
      <c r="Q509" t="str">
        <f>LEFT(Kickstarter[[#This Row],[Category and Sub-Category]], SEARCH("/", Kickstarter[[#This Row],[Category and Sub-Category]])-1)</f>
        <v>film &amp; video</v>
      </c>
      <c r="R509" t="str">
        <f>RIGHT(Kickstarter[[#This Row],[Category and Sub-Category]], LEN(Kickstarter[[#This Row],[Category and Sub-Category]])-SEARCH("/",Kickstarter[[#This Row],[Category and Sub-Category]]))</f>
        <v>animation</v>
      </c>
      <c r="S509" s="10">
        <f>(Kickstarter[[#This Row],[launched_at]]/86400) + 25569 + (-6/24)</f>
        <v>41156.708993055552</v>
      </c>
      <c r="T509" s="10">
        <f>(Kickstarter[[#This Row],[deadline]]/86400) + 25569 + (-6/24)</f>
        <v>41201.708993055552</v>
      </c>
      <c r="U509" s="6">
        <f>YEAR(Kickstarter[[#This Row],[Date Created Conversion]])</f>
        <v>2012</v>
      </c>
      <c r="V509" s="6" t="str">
        <f>TEXT(Kickstarter[[#This Row],[Date Created Conversion]], "mmm")</f>
        <v>Sep</v>
      </c>
      <c r="W509" s="6">
        <f>DATEDIF(Kickstarter[[#This Row],[Date Created Conversion]],Kickstarter[[#This Row],[Date Ended Conversion]],"m")</f>
        <v>1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Kickstarter[[#This Row],[pledged]]/Kickstarter[[#This Row],[goal]]</f>
        <v>8.0000000000000002E-3</v>
      </c>
      <c r="P510" s="13">
        <f>IF(Kickstarter[[#This Row],[backers_count]], Kickstarter[[#This Row],[pledged]]/Kickstarter[[#This Row],[backers_count]], 0)</f>
        <v>133.33333333333334</v>
      </c>
      <c r="Q510" t="str">
        <f>LEFT(Kickstarter[[#This Row],[Category and Sub-Category]], SEARCH("/", Kickstarter[[#This Row],[Category and Sub-Category]])-1)</f>
        <v>film &amp; video</v>
      </c>
      <c r="R510" t="str">
        <f>RIGHT(Kickstarter[[#This Row],[Category and Sub-Category]], LEN(Kickstarter[[#This Row],[Category and Sub-Category]])-SEARCH("/",Kickstarter[[#This Row],[Category and Sub-Category]]))</f>
        <v>animation</v>
      </c>
      <c r="S510" s="10">
        <f>(Kickstarter[[#This Row],[launched_at]]/86400) + 25569 + (-6/24)</f>
        <v>40994.774317129632</v>
      </c>
      <c r="T510" s="10">
        <f>(Kickstarter[[#This Row],[deadline]]/86400) + 25569 + (-6/24)</f>
        <v>41054.343055555553</v>
      </c>
      <c r="U510" s="6">
        <f>YEAR(Kickstarter[[#This Row],[Date Created Conversion]])</f>
        <v>2012</v>
      </c>
      <c r="V510" s="6" t="str">
        <f>TEXT(Kickstarter[[#This Row],[Date Created Conversion]], "mmm")</f>
        <v>Mar</v>
      </c>
      <c r="W510" s="6">
        <f>DATEDIF(Kickstarter[[#This Row],[Date Created Conversion]],Kickstarter[[#This Row],[Date Ended Conversion]],"m")</f>
        <v>1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Kickstarter[[#This Row],[pledged]]/Kickstarter[[#This Row],[goal]]</f>
        <v>2E-3</v>
      </c>
      <c r="P511" s="13">
        <f>IF(Kickstarter[[#This Row],[backers_count]], Kickstarter[[#This Row],[pledged]]/Kickstarter[[#This Row],[backers_count]], 0)</f>
        <v>10</v>
      </c>
      <c r="Q511" t="str">
        <f>LEFT(Kickstarter[[#This Row],[Category and Sub-Category]], SEARCH("/", Kickstarter[[#This Row],[Category and Sub-Category]])-1)</f>
        <v>film &amp; video</v>
      </c>
      <c r="R511" t="str">
        <f>RIGHT(Kickstarter[[#This Row],[Category and Sub-Category]], LEN(Kickstarter[[#This Row],[Category and Sub-Category]])-SEARCH("/",Kickstarter[[#This Row],[Category and Sub-Category]]))</f>
        <v>animation</v>
      </c>
      <c r="S511" s="10">
        <f>(Kickstarter[[#This Row],[launched_at]]/86400) + 25569 + (-6/24)</f>
        <v>42153.381597222222</v>
      </c>
      <c r="T511" s="10">
        <f>(Kickstarter[[#This Row],[deadline]]/86400) + 25569 + (-6/24)</f>
        <v>42183.381597222222</v>
      </c>
      <c r="U511" s="6">
        <f>YEAR(Kickstarter[[#This Row],[Date Created Conversion]])</f>
        <v>2015</v>
      </c>
      <c r="V511" s="6" t="str">
        <f>TEXT(Kickstarter[[#This Row],[Date Created Conversion]], "mmm")</f>
        <v>May</v>
      </c>
      <c r="W511" s="6">
        <f>DATEDIF(Kickstarter[[#This Row],[Date Created Conversion]],Kickstarter[[#This Row],[Date Ended Conversion]],"m")</f>
        <v>0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Kickstarter[[#This Row],[pledged]]/Kickstarter[[#This Row],[goal]]</f>
        <v>0</v>
      </c>
      <c r="P512" s="13">
        <f>IF(Kickstarter[[#This Row],[backers_count]], Kickstarter[[#This Row],[pledged]]/Kickstarter[[#This Row],[backers_count]], 0)</f>
        <v>0</v>
      </c>
      <c r="Q512" t="str">
        <f>LEFT(Kickstarter[[#This Row],[Category and Sub-Category]], SEARCH("/", Kickstarter[[#This Row],[Category and Sub-Category]])-1)</f>
        <v>film &amp; video</v>
      </c>
      <c r="R512" t="str">
        <f>RIGHT(Kickstarter[[#This Row],[Category and Sub-Category]], LEN(Kickstarter[[#This Row],[Category and Sub-Category]])-SEARCH("/",Kickstarter[[#This Row],[Category and Sub-Category]]))</f>
        <v>animation</v>
      </c>
      <c r="S512" s="10">
        <f>(Kickstarter[[#This Row],[launched_at]]/86400) + 25569 + (-6/24)</f>
        <v>42399.926377314812</v>
      </c>
      <c r="T512" s="10">
        <f>(Kickstarter[[#This Row],[deadline]]/86400) + 25569 + (-6/24)</f>
        <v>42429.926377314812</v>
      </c>
      <c r="U512" s="6">
        <f>YEAR(Kickstarter[[#This Row],[Date Created Conversion]])</f>
        <v>2016</v>
      </c>
      <c r="V512" s="6" t="str">
        <f>TEXT(Kickstarter[[#This Row],[Date Created Conversion]], "mmm")</f>
        <v>Jan</v>
      </c>
      <c r="W512" s="6">
        <f>DATEDIF(Kickstarter[[#This Row],[Date Created Conversion]],Kickstarter[[#This Row],[Date Ended Conversion]],"m")</f>
        <v>0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Kickstarter[[#This Row],[pledged]]/Kickstarter[[#This Row],[goal]]</f>
        <v>0.03</v>
      </c>
      <c r="P513" s="13">
        <f>IF(Kickstarter[[#This Row],[backers_count]], Kickstarter[[#This Row],[pledged]]/Kickstarter[[#This Row],[backers_count]], 0)</f>
        <v>30</v>
      </c>
      <c r="Q513" t="str">
        <f>LEFT(Kickstarter[[#This Row],[Category and Sub-Category]], SEARCH("/", Kickstarter[[#This Row],[Category and Sub-Category]])-1)</f>
        <v>film &amp; video</v>
      </c>
      <c r="R513" t="str">
        <f>RIGHT(Kickstarter[[#This Row],[Category and Sub-Category]], LEN(Kickstarter[[#This Row],[Category and Sub-Category]])-SEARCH("/",Kickstarter[[#This Row],[Category and Sub-Category]]))</f>
        <v>animation</v>
      </c>
      <c r="S513" s="10">
        <f>(Kickstarter[[#This Row],[launched_at]]/86400) + 25569 + (-6/24)</f>
        <v>41340.053032407406</v>
      </c>
      <c r="T513" s="10">
        <f>(Kickstarter[[#This Row],[deadline]]/86400) + 25569 + (-6/24)</f>
        <v>41370.011365740742</v>
      </c>
      <c r="U513" s="6">
        <f>YEAR(Kickstarter[[#This Row],[Date Created Conversion]])</f>
        <v>2013</v>
      </c>
      <c r="V513" s="6" t="str">
        <f>TEXT(Kickstarter[[#This Row],[Date Created Conversion]], "mmm")</f>
        <v>Mar</v>
      </c>
      <c r="W513" s="6">
        <f>DATEDIF(Kickstarter[[#This Row],[Date Created Conversion]],Kickstarter[[#This Row],[Date Ended Conversion]],"m")</f>
        <v>0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Kickstarter[[#This Row],[pledged]]/Kickstarter[[#This Row],[goal]]</f>
        <v>1.3749999999999999E-3</v>
      </c>
      <c r="P514" s="13">
        <f>IF(Kickstarter[[#This Row],[backers_count]], Kickstarter[[#This Row],[pledged]]/Kickstarter[[#This Row],[backers_count]], 0)</f>
        <v>5.5</v>
      </c>
      <c r="Q514" t="str">
        <f>LEFT(Kickstarter[[#This Row],[Category and Sub-Category]], SEARCH("/", Kickstarter[[#This Row],[Category and Sub-Category]])-1)</f>
        <v>film &amp; video</v>
      </c>
      <c r="R514" t="str">
        <f>RIGHT(Kickstarter[[#This Row],[Category and Sub-Category]], LEN(Kickstarter[[#This Row],[Category and Sub-Category]])-SEARCH("/",Kickstarter[[#This Row],[Category and Sub-Category]]))</f>
        <v>animation</v>
      </c>
      <c r="S514" s="10">
        <f>(Kickstarter[[#This Row],[launched_at]]/86400) + 25569 + (-6/24)</f>
        <v>42649.492210648154</v>
      </c>
      <c r="T514" s="10">
        <f>(Kickstarter[[#This Row],[deadline]]/86400) + 25569 + (-6/24)</f>
        <v>42694.533877314811</v>
      </c>
      <c r="U514" s="6">
        <f>YEAR(Kickstarter[[#This Row],[Date Created Conversion]])</f>
        <v>2016</v>
      </c>
      <c r="V514" s="6" t="str">
        <f>TEXT(Kickstarter[[#This Row],[Date Created Conversion]], "mmm")</f>
        <v>Oct</v>
      </c>
      <c r="W514" s="6">
        <f>DATEDIF(Kickstarter[[#This Row],[Date Created Conversion]],Kickstarter[[#This Row],[Date Ended Conversion]],"m")</f>
        <v>1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Kickstarter[[#This Row],[pledged]]/Kickstarter[[#This Row],[goal]]</f>
        <v>0.13924</v>
      </c>
      <c r="P515" s="13">
        <f>IF(Kickstarter[[#This Row],[backers_count]], Kickstarter[[#This Row],[pledged]]/Kickstarter[[#This Row],[backers_count]], 0)</f>
        <v>102.38235294117646</v>
      </c>
      <c r="Q515" t="str">
        <f>LEFT(Kickstarter[[#This Row],[Category and Sub-Category]], SEARCH("/", Kickstarter[[#This Row],[Category and Sub-Category]])-1)</f>
        <v>film &amp; video</v>
      </c>
      <c r="R515" t="str">
        <f>RIGHT(Kickstarter[[#This Row],[Category and Sub-Category]], LEN(Kickstarter[[#This Row],[Category and Sub-Category]])-SEARCH("/",Kickstarter[[#This Row],[Category and Sub-Category]]))</f>
        <v>animation</v>
      </c>
      <c r="S515" s="10">
        <f>(Kickstarter[[#This Row],[launched_at]]/86400) + 25569 + (-6/24)</f>
        <v>42552.403993055559</v>
      </c>
      <c r="T515" s="10">
        <f>(Kickstarter[[#This Row],[deadline]]/86400) + 25569 + (-6/24)</f>
        <v>42597.041666666672</v>
      </c>
      <c r="U515" s="6">
        <f>YEAR(Kickstarter[[#This Row],[Date Created Conversion]])</f>
        <v>2016</v>
      </c>
      <c r="V515" s="6" t="str">
        <f>TEXT(Kickstarter[[#This Row],[Date Created Conversion]], "mmm")</f>
        <v>Jul</v>
      </c>
      <c r="W515" s="6">
        <f>DATEDIF(Kickstarter[[#This Row],[Date Created Conversion]],Kickstarter[[#This Row],[Date Ended Conversion]],"m")</f>
        <v>1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Kickstarter[[#This Row],[pledged]]/Kickstarter[[#This Row],[goal]]</f>
        <v>3.3333333333333333E-2</v>
      </c>
      <c r="P516" s="13">
        <f>IF(Kickstarter[[#This Row],[backers_count]], Kickstarter[[#This Row],[pledged]]/Kickstarter[[#This Row],[backers_count]], 0)</f>
        <v>16.666666666666668</v>
      </c>
      <c r="Q516" t="str">
        <f>LEFT(Kickstarter[[#This Row],[Category and Sub-Category]], SEARCH("/", Kickstarter[[#This Row],[Category and Sub-Category]])-1)</f>
        <v>film &amp; video</v>
      </c>
      <c r="R516" t="str">
        <f>RIGHT(Kickstarter[[#This Row],[Category and Sub-Category]], LEN(Kickstarter[[#This Row],[Category and Sub-Category]])-SEARCH("/",Kickstarter[[#This Row],[Category and Sub-Category]]))</f>
        <v>animation</v>
      </c>
      <c r="S516" s="10">
        <f>(Kickstarter[[#This Row],[launched_at]]/86400) + 25569 + (-6/24)</f>
        <v>41830.363969907405</v>
      </c>
      <c r="T516" s="10">
        <f>(Kickstarter[[#This Row],[deadline]]/86400) + 25569 + (-6/24)</f>
        <v>41860.363969907405</v>
      </c>
      <c r="U516" s="6">
        <f>YEAR(Kickstarter[[#This Row],[Date Created Conversion]])</f>
        <v>2014</v>
      </c>
      <c r="V516" s="6" t="str">
        <f>TEXT(Kickstarter[[#This Row],[Date Created Conversion]], "mmm")</f>
        <v>Jul</v>
      </c>
      <c r="W516" s="6">
        <f>DATEDIF(Kickstarter[[#This Row],[Date Created Conversion]],Kickstarter[[#This Row],[Date Ended Conversion]],"m")</f>
        <v>0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Kickstarter[[#This Row],[pledged]]/Kickstarter[[#This Row],[goal]]</f>
        <v>0.25413402061855672</v>
      </c>
      <c r="P517" s="13">
        <f>IF(Kickstarter[[#This Row],[backers_count]], Kickstarter[[#This Row],[pledged]]/Kickstarter[[#This Row],[backers_count]], 0)</f>
        <v>725.02941176470586</v>
      </c>
      <c r="Q517" t="str">
        <f>LEFT(Kickstarter[[#This Row],[Category and Sub-Category]], SEARCH("/", Kickstarter[[#This Row],[Category and Sub-Category]])-1)</f>
        <v>film &amp; video</v>
      </c>
      <c r="R517" t="str">
        <f>RIGHT(Kickstarter[[#This Row],[Category and Sub-Category]], LEN(Kickstarter[[#This Row],[Category and Sub-Category]])-SEARCH("/",Kickstarter[[#This Row],[Category and Sub-Category]]))</f>
        <v>animation</v>
      </c>
      <c r="S517" s="10">
        <f>(Kickstarter[[#This Row],[launched_at]]/86400) + 25569 + (-6/24)</f>
        <v>42327.240752314814</v>
      </c>
      <c r="T517" s="10">
        <f>(Kickstarter[[#This Row],[deadline]]/86400) + 25569 + (-6/24)</f>
        <v>42367.240752314814</v>
      </c>
      <c r="U517" s="6">
        <f>YEAR(Kickstarter[[#This Row],[Date Created Conversion]])</f>
        <v>2015</v>
      </c>
      <c r="V517" s="6" t="str">
        <f>TEXT(Kickstarter[[#This Row],[Date Created Conversion]], "mmm")</f>
        <v>Nov</v>
      </c>
      <c r="W517" s="6">
        <f>DATEDIF(Kickstarter[[#This Row],[Date Created Conversion]],Kickstarter[[#This Row],[Date Ended Conversion]],"m")</f>
        <v>1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Kickstarter[[#This Row],[pledged]]/Kickstarter[[#This Row],[goal]]</f>
        <v>0</v>
      </c>
      <c r="P518" s="13">
        <f>IF(Kickstarter[[#This Row],[backers_count]], Kickstarter[[#This Row],[pledged]]/Kickstarter[[#This Row],[backers_count]], 0)</f>
        <v>0</v>
      </c>
      <c r="Q518" t="str">
        <f>LEFT(Kickstarter[[#This Row],[Category and Sub-Category]], SEARCH("/", Kickstarter[[#This Row],[Category and Sub-Category]])-1)</f>
        <v>film &amp; video</v>
      </c>
      <c r="R518" t="str">
        <f>RIGHT(Kickstarter[[#This Row],[Category and Sub-Category]], LEN(Kickstarter[[#This Row],[Category and Sub-Category]])-SEARCH("/",Kickstarter[[#This Row],[Category and Sub-Category]]))</f>
        <v>animation</v>
      </c>
      <c r="S518" s="10">
        <f>(Kickstarter[[#This Row],[launched_at]]/86400) + 25569 + (-6/24)</f>
        <v>42091.528703703705</v>
      </c>
      <c r="T518" s="10">
        <f>(Kickstarter[[#This Row],[deadline]]/86400) + 25569 + (-6/24)</f>
        <v>42151.528703703705</v>
      </c>
      <c r="U518" s="6">
        <f>YEAR(Kickstarter[[#This Row],[Date Created Conversion]])</f>
        <v>2015</v>
      </c>
      <c r="V518" s="6" t="str">
        <f>TEXT(Kickstarter[[#This Row],[Date Created Conversion]], "mmm")</f>
        <v>Mar</v>
      </c>
      <c r="W518" s="6">
        <f>DATEDIF(Kickstarter[[#This Row],[Date Created Conversion]],Kickstarter[[#This Row],[Date Ended Conversion]],"m")</f>
        <v>1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Kickstarter[[#This Row],[pledged]]/Kickstarter[[#This Row],[goal]]</f>
        <v>1.3666666666666667E-2</v>
      </c>
      <c r="P519" s="13">
        <f>IF(Kickstarter[[#This Row],[backers_count]], Kickstarter[[#This Row],[pledged]]/Kickstarter[[#This Row],[backers_count]], 0)</f>
        <v>68.333333333333329</v>
      </c>
      <c r="Q519" t="str">
        <f>LEFT(Kickstarter[[#This Row],[Category and Sub-Category]], SEARCH("/", Kickstarter[[#This Row],[Category and Sub-Category]])-1)</f>
        <v>film &amp; video</v>
      </c>
      <c r="R519" t="str">
        <f>RIGHT(Kickstarter[[#This Row],[Category and Sub-Category]], LEN(Kickstarter[[#This Row],[Category and Sub-Category]])-SEARCH("/",Kickstarter[[#This Row],[Category and Sub-Category]]))</f>
        <v>animation</v>
      </c>
      <c r="S519" s="10">
        <f>(Kickstarter[[#This Row],[launched_at]]/86400) + 25569 + (-6/24)</f>
        <v>42738.365289351852</v>
      </c>
      <c r="T519" s="10">
        <f>(Kickstarter[[#This Row],[deadline]]/86400) + 25569 + (-6/24)</f>
        <v>42768.365289351852</v>
      </c>
      <c r="U519" s="6">
        <f>YEAR(Kickstarter[[#This Row],[Date Created Conversion]])</f>
        <v>2017</v>
      </c>
      <c r="V519" s="6" t="str">
        <f>TEXT(Kickstarter[[#This Row],[Date Created Conversion]], "mmm")</f>
        <v>Jan</v>
      </c>
      <c r="W519" s="6">
        <f>DATEDIF(Kickstarter[[#This Row],[Date Created Conversion]],Kickstarter[[#This Row],[Date Ended Conversion]],"m")</f>
        <v>0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Kickstarter[[#This Row],[pledged]]/Kickstarter[[#This Row],[goal]]</f>
        <v>0</v>
      </c>
      <c r="P520" s="13">
        <f>IF(Kickstarter[[#This Row],[backers_count]], Kickstarter[[#This Row],[pledged]]/Kickstarter[[#This Row],[backers_count]], 0)</f>
        <v>0</v>
      </c>
      <c r="Q520" t="str">
        <f>LEFT(Kickstarter[[#This Row],[Category and Sub-Category]], SEARCH("/", Kickstarter[[#This Row],[Category and Sub-Category]])-1)</f>
        <v>film &amp; video</v>
      </c>
      <c r="R520" t="str">
        <f>RIGHT(Kickstarter[[#This Row],[Category and Sub-Category]], LEN(Kickstarter[[#This Row],[Category and Sub-Category]])-SEARCH("/",Kickstarter[[#This Row],[Category and Sub-Category]]))</f>
        <v>animation</v>
      </c>
      <c r="S520" s="10">
        <f>(Kickstarter[[#This Row],[launched_at]]/86400) + 25569 + (-6/24)</f>
        <v>42223.366018518514</v>
      </c>
      <c r="T520" s="10">
        <f>(Kickstarter[[#This Row],[deadline]]/86400) + 25569 + (-6/24)</f>
        <v>42253.365277777775</v>
      </c>
      <c r="U520" s="6">
        <f>YEAR(Kickstarter[[#This Row],[Date Created Conversion]])</f>
        <v>2015</v>
      </c>
      <c r="V520" s="6" t="str">
        <f>TEXT(Kickstarter[[#This Row],[Date Created Conversion]], "mmm")</f>
        <v>Aug</v>
      </c>
      <c r="W520" s="6">
        <f>DATEDIF(Kickstarter[[#This Row],[Date Created Conversion]],Kickstarter[[#This Row],[Date Ended Conversion]],"m")</f>
        <v>0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Kickstarter[[#This Row],[pledged]]/Kickstarter[[#This Row],[goal]]</f>
        <v>0.22881426547787684</v>
      </c>
      <c r="P521" s="13">
        <f>IF(Kickstarter[[#This Row],[backers_count]], Kickstarter[[#This Row],[pledged]]/Kickstarter[[#This Row],[backers_count]], 0)</f>
        <v>39.228571428571428</v>
      </c>
      <c r="Q521" t="str">
        <f>LEFT(Kickstarter[[#This Row],[Category and Sub-Category]], SEARCH("/", Kickstarter[[#This Row],[Category and Sub-Category]])-1)</f>
        <v>film &amp; video</v>
      </c>
      <c r="R521" t="str">
        <f>RIGHT(Kickstarter[[#This Row],[Category and Sub-Category]], LEN(Kickstarter[[#This Row],[Category and Sub-Category]])-SEARCH("/",Kickstarter[[#This Row],[Category and Sub-Category]]))</f>
        <v>animation</v>
      </c>
      <c r="S521" s="10">
        <f>(Kickstarter[[#This Row],[launched_at]]/86400) + 25569 + (-6/24)</f>
        <v>41218.141446759255</v>
      </c>
      <c r="T521" s="10">
        <f>(Kickstarter[[#This Row],[deadline]]/86400) + 25569 + (-6/24)</f>
        <v>41248.141446759255</v>
      </c>
      <c r="U521" s="6">
        <f>YEAR(Kickstarter[[#This Row],[Date Created Conversion]])</f>
        <v>2012</v>
      </c>
      <c r="V521" s="6" t="str">
        <f>TEXT(Kickstarter[[#This Row],[Date Created Conversion]], "mmm")</f>
        <v>Nov</v>
      </c>
      <c r="W521" s="6">
        <f>DATEDIF(Kickstarter[[#This Row],[Date Created Conversion]],Kickstarter[[#This Row],[Date Ended Conversion]],"m")</f>
        <v>1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Kickstarter[[#This Row],[pledged]]/Kickstarter[[#This Row],[goal]]</f>
        <v>1.0209999999999999</v>
      </c>
      <c r="P522" s="13">
        <f>IF(Kickstarter[[#This Row],[backers_count]], Kickstarter[[#This Row],[pledged]]/Kickstarter[[#This Row],[backers_count]], 0)</f>
        <v>150.14705882352942</v>
      </c>
      <c r="Q522" t="str">
        <f>LEFT(Kickstarter[[#This Row],[Category and Sub-Category]], SEARCH("/", Kickstarter[[#This Row],[Category and Sub-Category]])-1)</f>
        <v>theater</v>
      </c>
      <c r="R522" t="str">
        <f>RIGHT(Kickstarter[[#This Row],[Category and Sub-Category]], LEN(Kickstarter[[#This Row],[Category and Sub-Category]])-SEARCH("/",Kickstarter[[#This Row],[Category and Sub-Category]]))</f>
        <v>plays</v>
      </c>
      <c r="S522" s="10">
        <f>(Kickstarter[[#This Row],[launched_at]]/86400) + 25569 + (-6/24)</f>
        <v>42318.452094907407</v>
      </c>
      <c r="T522" s="10">
        <f>(Kickstarter[[#This Row],[deadline]]/86400) + 25569 + (-6/24)</f>
        <v>42348.452094907407</v>
      </c>
      <c r="U522" s="6">
        <f>YEAR(Kickstarter[[#This Row],[Date Created Conversion]])</f>
        <v>2015</v>
      </c>
      <c r="V522" s="6" t="str">
        <f>TEXT(Kickstarter[[#This Row],[Date Created Conversion]], "mmm")</f>
        <v>Nov</v>
      </c>
      <c r="W522" s="6">
        <f>DATEDIF(Kickstarter[[#This Row],[Date Created Conversion]],Kickstarter[[#This Row],[Date Ended Conversion]],"m")</f>
        <v>1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Kickstarter[[#This Row],[pledged]]/Kickstarter[[#This Row],[goal]]</f>
        <v>1.0464</v>
      </c>
      <c r="P523" s="13">
        <f>IF(Kickstarter[[#This Row],[backers_count]], Kickstarter[[#This Row],[pledged]]/Kickstarter[[#This Row],[backers_count]], 0)</f>
        <v>93.428571428571431</v>
      </c>
      <c r="Q523" t="str">
        <f>LEFT(Kickstarter[[#This Row],[Category and Sub-Category]], SEARCH("/", Kickstarter[[#This Row],[Category and Sub-Category]])-1)</f>
        <v>theater</v>
      </c>
      <c r="R523" t="str">
        <f>RIGHT(Kickstarter[[#This Row],[Category and Sub-Category]], LEN(Kickstarter[[#This Row],[Category and Sub-Category]])-SEARCH("/",Kickstarter[[#This Row],[Category and Sub-Category]]))</f>
        <v>plays</v>
      </c>
      <c r="S523" s="10">
        <f>(Kickstarter[[#This Row],[launched_at]]/86400) + 25569 + (-6/24)</f>
        <v>42645.842812499999</v>
      </c>
      <c r="T523" s="10">
        <f>(Kickstarter[[#This Row],[deadline]]/86400) + 25569 + (-6/24)</f>
        <v>42674.957638888889</v>
      </c>
      <c r="U523" s="6">
        <f>YEAR(Kickstarter[[#This Row],[Date Created Conversion]])</f>
        <v>2016</v>
      </c>
      <c r="V523" s="6" t="str">
        <f>TEXT(Kickstarter[[#This Row],[Date Created Conversion]], "mmm")</f>
        <v>Oct</v>
      </c>
      <c r="W523" s="6">
        <f>DATEDIF(Kickstarter[[#This Row],[Date Created Conversion]],Kickstarter[[#This Row],[Date Ended Conversion]],"m")</f>
        <v>0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Kickstarter[[#This Row],[pledged]]/Kickstarter[[#This Row],[goal]]</f>
        <v>1.1466666666666667</v>
      </c>
      <c r="P524" s="13">
        <f>IF(Kickstarter[[#This Row],[backers_count]], Kickstarter[[#This Row],[pledged]]/Kickstarter[[#This Row],[backers_count]], 0)</f>
        <v>110.96774193548387</v>
      </c>
      <c r="Q524" t="str">
        <f>LEFT(Kickstarter[[#This Row],[Category and Sub-Category]], SEARCH("/", Kickstarter[[#This Row],[Category and Sub-Category]])-1)</f>
        <v>theater</v>
      </c>
      <c r="R524" t="str">
        <f>RIGHT(Kickstarter[[#This Row],[Category and Sub-Category]], LEN(Kickstarter[[#This Row],[Category and Sub-Category]])-SEARCH("/",Kickstarter[[#This Row],[Category and Sub-Category]]))</f>
        <v>plays</v>
      </c>
      <c r="S524" s="10">
        <f>(Kickstarter[[#This Row],[launched_at]]/86400) + 25569 + (-6/24)</f>
        <v>42429.790798611109</v>
      </c>
      <c r="T524" s="10">
        <f>(Kickstarter[[#This Row],[deadline]]/86400) + 25569 + (-6/24)</f>
        <v>42449.749131944445</v>
      </c>
      <c r="U524" s="6">
        <f>YEAR(Kickstarter[[#This Row],[Date Created Conversion]])</f>
        <v>2016</v>
      </c>
      <c r="V524" s="6" t="str">
        <f>TEXT(Kickstarter[[#This Row],[Date Created Conversion]], "mmm")</f>
        <v>Feb</v>
      </c>
      <c r="W524" s="6">
        <f>DATEDIF(Kickstarter[[#This Row],[Date Created Conversion]],Kickstarter[[#This Row],[Date Ended Conversion]],"m")</f>
        <v>0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Kickstarter[[#This Row],[pledged]]/Kickstarter[[#This Row],[goal]]</f>
        <v>1.206</v>
      </c>
      <c r="P525" s="13">
        <f>IF(Kickstarter[[#This Row],[backers_count]], Kickstarter[[#This Row],[pledged]]/Kickstarter[[#This Row],[backers_count]], 0)</f>
        <v>71.785714285714292</v>
      </c>
      <c r="Q525" t="str">
        <f>LEFT(Kickstarter[[#This Row],[Category and Sub-Category]], SEARCH("/", Kickstarter[[#This Row],[Category and Sub-Category]])-1)</f>
        <v>theater</v>
      </c>
      <c r="R525" t="str">
        <f>RIGHT(Kickstarter[[#This Row],[Category and Sub-Category]], LEN(Kickstarter[[#This Row],[Category and Sub-Category]])-SEARCH("/",Kickstarter[[#This Row],[Category and Sub-Category]]))</f>
        <v>plays</v>
      </c>
      <c r="S525" s="10">
        <f>(Kickstarter[[#This Row],[launched_at]]/86400) + 25569 + (-6/24)</f>
        <v>42237.88282407407</v>
      </c>
      <c r="T525" s="10">
        <f>(Kickstarter[[#This Row],[deadline]]/86400) + 25569 + (-6/24)</f>
        <v>42267.88282407407</v>
      </c>
      <c r="U525" s="6">
        <f>YEAR(Kickstarter[[#This Row],[Date Created Conversion]])</f>
        <v>2015</v>
      </c>
      <c r="V525" s="6" t="str">
        <f>TEXT(Kickstarter[[#This Row],[Date Created Conversion]], "mmm")</f>
        <v>Aug</v>
      </c>
      <c r="W525" s="6">
        <f>DATEDIF(Kickstarter[[#This Row],[Date Created Conversion]],Kickstarter[[#This Row],[Date Ended Conversion]],"m")</f>
        <v>0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Kickstarter[[#This Row],[pledged]]/Kickstarter[[#This Row],[goal]]</f>
        <v>1.0867285714285715</v>
      </c>
      <c r="P526" s="13">
        <f>IF(Kickstarter[[#This Row],[backers_count]], Kickstarter[[#This Row],[pledged]]/Kickstarter[[#This Row],[backers_count]], 0)</f>
        <v>29.258076923076924</v>
      </c>
      <c r="Q526" t="str">
        <f>LEFT(Kickstarter[[#This Row],[Category and Sub-Category]], SEARCH("/", Kickstarter[[#This Row],[Category and Sub-Category]])-1)</f>
        <v>theater</v>
      </c>
      <c r="R526" t="str">
        <f>RIGHT(Kickstarter[[#This Row],[Category and Sub-Category]], LEN(Kickstarter[[#This Row],[Category and Sub-Category]])-SEARCH("/",Kickstarter[[#This Row],[Category and Sub-Category]]))</f>
        <v>plays</v>
      </c>
      <c r="S526" s="10">
        <f>(Kickstarter[[#This Row],[launched_at]]/86400) + 25569 + (-6/24)</f>
        <v>42492.467233796298</v>
      </c>
      <c r="T526" s="10">
        <f>(Kickstarter[[#This Row],[deadline]]/86400) + 25569 + (-6/24)</f>
        <v>42522.467233796298</v>
      </c>
      <c r="U526" s="6">
        <f>YEAR(Kickstarter[[#This Row],[Date Created Conversion]])</f>
        <v>2016</v>
      </c>
      <c r="V526" s="6" t="str">
        <f>TEXT(Kickstarter[[#This Row],[Date Created Conversion]], "mmm")</f>
        <v>May</v>
      </c>
      <c r="W526" s="6">
        <f>DATEDIF(Kickstarter[[#This Row],[Date Created Conversion]],Kickstarter[[#This Row],[Date Ended Conversion]],"m")</f>
        <v>0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Kickstarter[[#This Row],[pledged]]/Kickstarter[[#This Row],[goal]]</f>
        <v>1</v>
      </c>
      <c r="P527" s="13">
        <f>IF(Kickstarter[[#This Row],[backers_count]], Kickstarter[[#This Row],[pledged]]/Kickstarter[[#This Row],[backers_count]], 0)</f>
        <v>1000</v>
      </c>
      <c r="Q527" t="str">
        <f>LEFT(Kickstarter[[#This Row],[Category and Sub-Category]], SEARCH("/", Kickstarter[[#This Row],[Category and Sub-Category]])-1)</f>
        <v>theater</v>
      </c>
      <c r="R527" t="str">
        <f>RIGHT(Kickstarter[[#This Row],[Category and Sub-Category]], LEN(Kickstarter[[#This Row],[Category and Sub-Category]])-SEARCH("/",Kickstarter[[#This Row],[Category and Sub-Category]]))</f>
        <v>plays</v>
      </c>
      <c r="S527" s="10">
        <f>(Kickstarter[[#This Row],[launched_at]]/86400) + 25569 + (-6/24)</f>
        <v>41850.150937500002</v>
      </c>
      <c r="T527" s="10">
        <f>(Kickstarter[[#This Row],[deadline]]/86400) + 25569 + (-6/24)</f>
        <v>41895.150937500002</v>
      </c>
      <c r="U527" s="6">
        <f>YEAR(Kickstarter[[#This Row],[Date Created Conversion]])</f>
        <v>2014</v>
      </c>
      <c r="V527" s="6" t="str">
        <f>TEXT(Kickstarter[[#This Row],[Date Created Conversion]], "mmm")</f>
        <v>Jul</v>
      </c>
      <c r="W527" s="6">
        <f>DATEDIF(Kickstarter[[#This Row],[Date Created Conversion]],Kickstarter[[#This Row],[Date Ended Conversion]],"m")</f>
        <v>1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Kickstarter[[#This Row],[pledged]]/Kickstarter[[#This Row],[goal]]</f>
        <v>1.1399999999999999</v>
      </c>
      <c r="P528" s="13">
        <f>IF(Kickstarter[[#This Row],[backers_count]], Kickstarter[[#This Row],[pledged]]/Kickstarter[[#This Row],[backers_count]], 0)</f>
        <v>74.347826086956516</v>
      </c>
      <c r="Q528" t="str">
        <f>LEFT(Kickstarter[[#This Row],[Category and Sub-Category]], SEARCH("/", Kickstarter[[#This Row],[Category and Sub-Category]])-1)</f>
        <v>theater</v>
      </c>
      <c r="R528" t="str">
        <f>RIGHT(Kickstarter[[#This Row],[Category and Sub-Category]], LEN(Kickstarter[[#This Row],[Category and Sub-Category]])-SEARCH("/",Kickstarter[[#This Row],[Category and Sub-Category]]))</f>
        <v>plays</v>
      </c>
      <c r="S528" s="10">
        <f>(Kickstarter[[#This Row],[launched_at]]/86400) + 25569 + (-6/24)</f>
        <v>42192.341944444444</v>
      </c>
      <c r="T528" s="10">
        <f>(Kickstarter[[#This Row],[deadline]]/86400) + 25569 + (-6/24)</f>
        <v>42223.458333333328</v>
      </c>
      <c r="U528" s="6">
        <f>YEAR(Kickstarter[[#This Row],[Date Created Conversion]])</f>
        <v>2015</v>
      </c>
      <c r="V528" s="6" t="str">
        <f>TEXT(Kickstarter[[#This Row],[Date Created Conversion]], "mmm")</f>
        <v>Jul</v>
      </c>
      <c r="W528" s="6">
        <f>DATEDIF(Kickstarter[[#This Row],[Date Created Conversion]],Kickstarter[[#This Row],[Date Ended Conversion]],"m")</f>
        <v>1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Kickstarter[[#This Row],[pledged]]/Kickstarter[[#This Row],[goal]]</f>
        <v>1.0085</v>
      </c>
      <c r="P529" s="13">
        <f>IF(Kickstarter[[#This Row],[backers_count]], Kickstarter[[#This Row],[pledged]]/Kickstarter[[#This Row],[backers_count]], 0)</f>
        <v>63.829113924050631</v>
      </c>
      <c r="Q529" t="str">
        <f>LEFT(Kickstarter[[#This Row],[Category and Sub-Category]], SEARCH("/", Kickstarter[[#This Row],[Category and Sub-Category]])-1)</f>
        <v>theater</v>
      </c>
      <c r="R529" t="str">
        <f>RIGHT(Kickstarter[[#This Row],[Category and Sub-Category]], LEN(Kickstarter[[#This Row],[Category and Sub-Category]])-SEARCH("/",Kickstarter[[#This Row],[Category and Sub-Category]]))</f>
        <v>plays</v>
      </c>
      <c r="S529" s="10">
        <f>(Kickstarter[[#This Row],[launched_at]]/86400) + 25569 + (-6/24)</f>
        <v>42752.955625000002</v>
      </c>
      <c r="T529" s="10">
        <f>(Kickstarter[[#This Row],[deadline]]/86400) + 25569 + (-6/24)</f>
        <v>42783.420138888891</v>
      </c>
      <c r="U529" s="6">
        <f>YEAR(Kickstarter[[#This Row],[Date Created Conversion]])</f>
        <v>2017</v>
      </c>
      <c r="V529" s="6" t="str">
        <f>TEXT(Kickstarter[[#This Row],[Date Created Conversion]], "mmm")</f>
        <v>Jan</v>
      </c>
      <c r="W529" s="6">
        <f>DATEDIF(Kickstarter[[#This Row],[Date Created Conversion]],Kickstarter[[#This Row],[Date Ended Conversion]],"m")</f>
        <v>1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Kickstarter[[#This Row],[pledged]]/Kickstarter[[#This Row],[goal]]</f>
        <v>1.1565217391304348</v>
      </c>
      <c r="P530" s="13">
        <f>IF(Kickstarter[[#This Row],[backers_count]], Kickstarter[[#This Row],[pledged]]/Kickstarter[[#This Row],[backers_count]], 0)</f>
        <v>44.333333333333336</v>
      </c>
      <c r="Q530" t="str">
        <f>LEFT(Kickstarter[[#This Row],[Category and Sub-Category]], SEARCH("/", Kickstarter[[#This Row],[Category and Sub-Category]])-1)</f>
        <v>theater</v>
      </c>
      <c r="R530" t="str">
        <f>RIGHT(Kickstarter[[#This Row],[Category and Sub-Category]], LEN(Kickstarter[[#This Row],[Category and Sub-Category]])-SEARCH("/",Kickstarter[[#This Row],[Category and Sub-Category]]))</f>
        <v>plays</v>
      </c>
      <c r="S530" s="10">
        <f>(Kickstarter[[#This Row],[launched_at]]/86400) + 25569 + (-6/24)</f>
        <v>42155.670219907406</v>
      </c>
      <c r="T530" s="10">
        <f>(Kickstarter[[#This Row],[deadline]]/86400) + 25569 + (-6/24)</f>
        <v>42176.638888888891</v>
      </c>
      <c r="U530" s="6">
        <f>YEAR(Kickstarter[[#This Row],[Date Created Conversion]])</f>
        <v>2015</v>
      </c>
      <c r="V530" s="6" t="str">
        <f>TEXT(Kickstarter[[#This Row],[Date Created Conversion]], "mmm")</f>
        <v>May</v>
      </c>
      <c r="W530" s="6">
        <f>DATEDIF(Kickstarter[[#This Row],[Date Created Conversion]],Kickstarter[[#This Row],[Date Ended Conversion]],"m")</f>
        <v>0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Kickstarter[[#This Row],[pledged]]/Kickstarter[[#This Row],[goal]]</f>
        <v>1.3041666666666667</v>
      </c>
      <c r="P531" s="13">
        <f>IF(Kickstarter[[#This Row],[backers_count]], Kickstarter[[#This Row],[pledged]]/Kickstarter[[#This Row],[backers_count]], 0)</f>
        <v>86.944444444444443</v>
      </c>
      <c r="Q531" t="str">
        <f>LEFT(Kickstarter[[#This Row],[Category and Sub-Category]], SEARCH("/", Kickstarter[[#This Row],[Category and Sub-Category]])-1)</f>
        <v>theater</v>
      </c>
      <c r="R531" t="str">
        <f>RIGHT(Kickstarter[[#This Row],[Category and Sub-Category]], LEN(Kickstarter[[#This Row],[Category and Sub-Category]])-SEARCH("/",Kickstarter[[#This Row],[Category and Sub-Category]]))</f>
        <v>plays</v>
      </c>
      <c r="S531" s="10">
        <f>(Kickstarter[[#This Row],[launched_at]]/86400) + 25569 + (-6/24)</f>
        <v>42724.781180555554</v>
      </c>
      <c r="T531" s="10">
        <f>(Kickstarter[[#This Row],[deadline]]/86400) + 25569 + (-6/24)</f>
        <v>42745.958333333328</v>
      </c>
      <c r="U531" s="6">
        <f>YEAR(Kickstarter[[#This Row],[Date Created Conversion]])</f>
        <v>2016</v>
      </c>
      <c r="V531" s="6" t="str">
        <f>TEXT(Kickstarter[[#This Row],[Date Created Conversion]], "mmm")</f>
        <v>Dec</v>
      </c>
      <c r="W531" s="6">
        <f>DATEDIF(Kickstarter[[#This Row],[Date Created Conversion]],Kickstarter[[#This Row],[Date Ended Conversion]],"m")</f>
        <v>0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Kickstarter[[#This Row],[pledged]]/Kickstarter[[#This Row],[goal]]</f>
        <v>1.0778267254038179</v>
      </c>
      <c r="P532" s="13">
        <f>IF(Kickstarter[[#This Row],[backers_count]], Kickstarter[[#This Row],[pledged]]/Kickstarter[[#This Row],[backers_count]], 0)</f>
        <v>126.55172413793103</v>
      </c>
      <c r="Q532" t="str">
        <f>LEFT(Kickstarter[[#This Row],[Category and Sub-Category]], SEARCH("/", Kickstarter[[#This Row],[Category and Sub-Category]])-1)</f>
        <v>theater</v>
      </c>
      <c r="R532" t="str">
        <f>RIGHT(Kickstarter[[#This Row],[Category and Sub-Category]], LEN(Kickstarter[[#This Row],[Category and Sub-Category]])-SEARCH("/",Kickstarter[[#This Row],[Category and Sub-Category]]))</f>
        <v>plays</v>
      </c>
      <c r="S532" s="10">
        <f>(Kickstarter[[#This Row],[launched_at]]/86400) + 25569 + (-6/24)</f>
        <v>42157.341064814813</v>
      </c>
      <c r="T532" s="10">
        <f>(Kickstarter[[#This Row],[deadline]]/86400) + 25569 + (-6/24)</f>
        <v>42178.833333333328</v>
      </c>
      <c r="U532" s="6">
        <f>YEAR(Kickstarter[[#This Row],[Date Created Conversion]])</f>
        <v>2015</v>
      </c>
      <c r="V532" s="6" t="str">
        <f>TEXT(Kickstarter[[#This Row],[Date Created Conversion]], "mmm")</f>
        <v>Jun</v>
      </c>
      <c r="W532" s="6">
        <f>DATEDIF(Kickstarter[[#This Row],[Date Created Conversion]],Kickstarter[[#This Row],[Date Ended Conversion]],"m")</f>
        <v>0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Kickstarter[[#This Row],[pledged]]/Kickstarter[[#This Row],[goal]]</f>
        <v>1</v>
      </c>
      <c r="P533" s="13">
        <f>IF(Kickstarter[[#This Row],[backers_count]], Kickstarter[[#This Row],[pledged]]/Kickstarter[[#This Row],[backers_count]], 0)</f>
        <v>129.03225806451613</v>
      </c>
      <c r="Q533" t="str">
        <f>LEFT(Kickstarter[[#This Row],[Category and Sub-Category]], SEARCH("/", Kickstarter[[#This Row],[Category and Sub-Category]])-1)</f>
        <v>theater</v>
      </c>
      <c r="R533" t="str">
        <f>RIGHT(Kickstarter[[#This Row],[Category and Sub-Category]], LEN(Kickstarter[[#This Row],[Category and Sub-Category]])-SEARCH("/",Kickstarter[[#This Row],[Category and Sub-Category]]))</f>
        <v>plays</v>
      </c>
      <c r="S533" s="10">
        <f>(Kickstarter[[#This Row],[launched_at]]/86400) + 25569 + (-6/24)</f>
        <v>42675.815150462964</v>
      </c>
      <c r="T533" s="10">
        <f>(Kickstarter[[#This Row],[deadline]]/86400) + 25569 + (-6/24)</f>
        <v>42721.040972222225</v>
      </c>
      <c r="U533" s="6">
        <f>YEAR(Kickstarter[[#This Row],[Date Created Conversion]])</f>
        <v>2016</v>
      </c>
      <c r="V533" s="6" t="str">
        <f>TEXT(Kickstarter[[#This Row],[Date Created Conversion]], "mmm")</f>
        <v>Nov</v>
      </c>
      <c r="W533" s="6">
        <f>DATEDIF(Kickstarter[[#This Row],[Date Created Conversion]],Kickstarter[[#This Row],[Date Ended Conversion]],"m")</f>
        <v>1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Kickstarter[[#This Row],[pledged]]/Kickstarter[[#This Row],[goal]]</f>
        <v>1.2324999999999999</v>
      </c>
      <c r="P534" s="13">
        <f>IF(Kickstarter[[#This Row],[backers_count]], Kickstarter[[#This Row],[pledged]]/Kickstarter[[#This Row],[backers_count]], 0)</f>
        <v>71.242774566473983</v>
      </c>
      <c r="Q534" t="str">
        <f>LEFT(Kickstarter[[#This Row],[Category and Sub-Category]], SEARCH("/", Kickstarter[[#This Row],[Category and Sub-Category]])-1)</f>
        <v>theater</v>
      </c>
      <c r="R534" t="str">
        <f>RIGHT(Kickstarter[[#This Row],[Category and Sub-Category]], LEN(Kickstarter[[#This Row],[Category and Sub-Category]])-SEARCH("/",Kickstarter[[#This Row],[Category and Sub-Category]]))</f>
        <v>plays</v>
      </c>
      <c r="S534" s="10">
        <f>(Kickstarter[[#This Row],[launched_at]]/86400) + 25569 + (-6/24)</f>
        <v>42472.757037037038</v>
      </c>
      <c r="T534" s="10">
        <f>(Kickstarter[[#This Row],[deadline]]/86400) + 25569 + (-6/24)</f>
        <v>42502.757037037038</v>
      </c>
      <c r="U534" s="6">
        <f>YEAR(Kickstarter[[#This Row],[Date Created Conversion]])</f>
        <v>2016</v>
      </c>
      <c r="V534" s="6" t="str">
        <f>TEXT(Kickstarter[[#This Row],[Date Created Conversion]], "mmm")</f>
        <v>Apr</v>
      </c>
      <c r="W534" s="6">
        <f>DATEDIF(Kickstarter[[#This Row],[Date Created Conversion]],Kickstarter[[#This Row],[Date Ended Conversion]],"m")</f>
        <v>1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Kickstarter[[#This Row],[pledged]]/Kickstarter[[#This Row],[goal]]</f>
        <v>1.002</v>
      </c>
      <c r="P535" s="13">
        <f>IF(Kickstarter[[#This Row],[backers_count]], Kickstarter[[#This Row],[pledged]]/Kickstarter[[#This Row],[backers_count]], 0)</f>
        <v>117.88235294117646</v>
      </c>
      <c r="Q535" t="str">
        <f>LEFT(Kickstarter[[#This Row],[Category and Sub-Category]], SEARCH("/", Kickstarter[[#This Row],[Category and Sub-Category]])-1)</f>
        <v>theater</v>
      </c>
      <c r="R535" t="str">
        <f>RIGHT(Kickstarter[[#This Row],[Category and Sub-Category]], LEN(Kickstarter[[#This Row],[Category and Sub-Category]])-SEARCH("/",Kickstarter[[#This Row],[Category and Sub-Category]]))</f>
        <v>plays</v>
      </c>
      <c r="S535" s="10">
        <f>(Kickstarter[[#This Row],[launched_at]]/86400) + 25569 + (-6/24)</f>
        <v>42482.18478009259</v>
      </c>
      <c r="T535" s="10">
        <f>(Kickstarter[[#This Row],[deadline]]/86400) + 25569 + (-6/24)</f>
        <v>42506.18478009259</v>
      </c>
      <c r="U535" s="6">
        <f>YEAR(Kickstarter[[#This Row],[Date Created Conversion]])</f>
        <v>2016</v>
      </c>
      <c r="V535" s="6" t="str">
        <f>TEXT(Kickstarter[[#This Row],[Date Created Conversion]], "mmm")</f>
        <v>Apr</v>
      </c>
      <c r="W535" s="6">
        <f>DATEDIF(Kickstarter[[#This Row],[Date Created Conversion]],Kickstarter[[#This Row],[Date Ended Conversion]],"m")</f>
        <v>0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Kickstarter[[#This Row],[pledged]]/Kickstarter[[#This Row],[goal]]</f>
        <v>1.0466666666666666</v>
      </c>
      <c r="P536" s="13">
        <f>IF(Kickstarter[[#This Row],[backers_count]], Kickstarter[[#This Row],[pledged]]/Kickstarter[[#This Row],[backers_count]], 0)</f>
        <v>327.08333333333331</v>
      </c>
      <c r="Q536" t="str">
        <f>LEFT(Kickstarter[[#This Row],[Category and Sub-Category]], SEARCH("/", Kickstarter[[#This Row],[Category and Sub-Category]])-1)</f>
        <v>theater</v>
      </c>
      <c r="R536" t="str">
        <f>RIGHT(Kickstarter[[#This Row],[Category and Sub-Category]], LEN(Kickstarter[[#This Row],[Category and Sub-Category]])-SEARCH("/",Kickstarter[[#This Row],[Category and Sub-Category]]))</f>
        <v>plays</v>
      </c>
      <c r="S536" s="10">
        <f>(Kickstarter[[#This Row],[launched_at]]/86400) + 25569 + (-6/24)</f>
        <v>42270.560995370368</v>
      </c>
      <c r="T536" s="10">
        <f>(Kickstarter[[#This Row],[deadline]]/86400) + 25569 + (-6/24)</f>
        <v>42309.708333333328</v>
      </c>
      <c r="U536" s="6">
        <f>YEAR(Kickstarter[[#This Row],[Date Created Conversion]])</f>
        <v>2015</v>
      </c>
      <c r="V536" s="6" t="str">
        <f>TEXT(Kickstarter[[#This Row],[Date Created Conversion]], "mmm")</f>
        <v>Sep</v>
      </c>
      <c r="W536" s="6">
        <f>DATEDIF(Kickstarter[[#This Row],[Date Created Conversion]],Kickstarter[[#This Row],[Date Ended Conversion]],"m")</f>
        <v>1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Kickstarter[[#This Row],[pledged]]/Kickstarter[[#This Row],[goal]]</f>
        <v>1.0249999999999999</v>
      </c>
      <c r="P537" s="13">
        <f>IF(Kickstarter[[#This Row],[backers_count]], Kickstarter[[#This Row],[pledged]]/Kickstarter[[#This Row],[backers_count]], 0)</f>
        <v>34.745762711864408</v>
      </c>
      <c r="Q537" t="str">
        <f>LEFT(Kickstarter[[#This Row],[Category and Sub-Category]], SEARCH("/", Kickstarter[[#This Row],[Category and Sub-Category]])-1)</f>
        <v>theater</v>
      </c>
      <c r="R537" t="str">
        <f>RIGHT(Kickstarter[[#This Row],[Category and Sub-Category]], LEN(Kickstarter[[#This Row],[Category and Sub-Category]])-SEARCH("/",Kickstarter[[#This Row],[Category and Sub-Category]]))</f>
        <v>plays</v>
      </c>
      <c r="S537" s="10">
        <f>(Kickstarter[[#This Row],[launched_at]]/86400) + 25569 + (-6/24)</f>
        <v>42711.29519675926</v>
      </c>
      <c r="T537" s="10">
        <f>(Kickstarter[[#This Row],[deadline]]/86400) + 25569 + (-6/24)</f>
        <v>42741.29519675926</v>
      </c>
      <c r="U537" s="6">
        <f>YEAR(Kickstarter[[#This Row],[Date Created Conversion]])</f>
        <v>2016</v>
      </c>
      <c r="V537" s="6" t="str">
        <f>TEXT(Kickstarter[[#This Row],[Date Created Conversion]], "mmm")</f>
        <v>Dec</v>
      </c>
      <c r="W537" s="6">
        <f>DATEDIF(Kickstarter[[#This Row],[Date Created Conversion]],Kickstarter[[#This Row],[Date Ended Conversion]],"m")</f>
        <v>0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Kickstarter[[#This Row],[pledged]]/Kickstarter[[#This Row],[goal]]</f>
        <v>1.1825757575757576</v>
      </c>
      <c r="P538" s="13">
        <f>IF(Kickstarter[[#This Row],[backers_count]], Kickstarter[[#This Row],[pledged]]/Kickstarter[[#This Row],[backers_count]], 0)</f>
        <v>100.06410256410257</v>
      </c>
      <c r="Q538" t="str">
        <f>LEFT(Kickstarter[[#This Row],[Category and Sub-Category]], SEARCH("/", Kickstarter[[#This Row],[Category and Sub-Category]])-1)</f>
        <v>theater</v>
      </c>
      <c r="R538" t="str">
        <f>RIGHT(Kickstarter[[#This Row],[Category and Sub-Category]], LEN(Kickstarter[[#This Row],[Category and Sub-Category]])-SEARCH("/",Kickstarter[[#This Row],[Category and Sub-Category]]))</f>
        <v>plays</v>
      </c>
      <c r="S538" s="10">
        <f>(Kickstarter[[#This Row],[launched_at]]/86400) + 25569 + (-6/24)</f>
        <v>42179.094988425924</v>
      </c>
      <c r="T538" s="10">
        <f>(Kickstarter[[#This Row],[deadline]]/86400) + 25569 + (-6/24)</f>
        <v>42219.5</v>
      </c>
      <c r="U538" s="6">
        <f>YEAR(Kickstarter[[#This Row],[Date Created Conversion]])</f>
        <v>2015</v>
      </c>
      <c r="V538" s="6" t="str">
        <f>TEXT(Kickstarter[[#This Row],[Date Created Conversion]], "mmm")</f>
        <v>Jun</v>
      </c>
      <c r="W538" s="6">
        <f>DATEDIF(Kickstarter[[#This Row],[Date Created Conversion]],Kickstarter[[#This Row],[Date Ended Conversion]],"m")</f>
        <v>1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Kickstarter[[#This Row],[pledged]]/Kickstarter[[#This Row],[goal]]</f>
        <v>1.2050000000000001</v>
      </c>
      <c r="P539" s="13">
        <f>IF(Kickstarter[[#This Row],[backers_count]], Kickstarter[[#This Row],[pledged]]/Kickstarter[[#This Row],[backers_count]], 0)</f>
        <v>40.847457627118644</v>
      </c>
      <c r="Q539" t="str">
        <f>LEFT(Kickstarter[[#This Row],[Category and Sub-Category]], SEARCH("/", Kickstarter[[#This Row],[Category and Sub-Category]])-1)</f>
        <v>theater</v>
      </c>
      <c r="R539" t="str">
        <f>RIGHT(Kickstarter[[#This Row],[Category and Sub-Category]], LEN(Kickstarter[[#This Row],[Category and Sub-Category]])-SEARCH("/",Kickstarter[[#This Row],[Category and Sub-Category]]))</f>
        <v>plays</v>
      </c>
      <c r="S539" s="10">
        <f>(Kickstarter[[#This Row],[launched_at]]/86400) + 25569 + (-6/24)</f>
        <v>42282.518414351856</v>
      </c>
      <c r="T539" s="10">
        <f>(Kickstarter[[#This Row],[deadline]]/86400) + 25569 + (-6/24)</f>
        <v>42312.560081018513</v>
      </c>
      <c r="U539" s="6">
        <f>YEAR(Kickstarter[[#This Row],[Date Created Conversion]])</f>
        <v>2015</v>
      </c>
      <c r="V539" s="6" t="str">
        <f>TEXT(Kickstarter[[#This Row],[Date Created Conversion]], "mmm")</f>
        <v>Oct</v>
      </c>
      <c r="W539" s="6">
        <f>DATEDIF(Kickstarter[[#This Row],[Date Created Conversion]],Kickstarter[[#This Row],[Date Ended Conversion]],"m")</f>
        <v>0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Kickstarter[[#This Row],[pledged]]/Kickstarter[[#This Row],[goal]]</f>
        <v>3.0242</v>
      </c>
      <c r="P540" s="13">
        <f>IF(Kickstarter[[#This Row],[backers_count]], Kickstarter[[#This Row],[pledged]]/Kickstarter[[#This Row],[backers_count]], 0)</f>
        <v>252.01666666666668</v>
      </c>
      <c r="Q540" t="str">
        <f>LEFT(Kickstarter[[#This Row],[Category and Sub-Category]], SEARCH("/", Kickstarter[[#This Row],[Category and Sub-Category]])-1)</f>
        <v>theater</v>
      </c>
      <c r="R540" t="str">
        <f>RIGHT(Kickstarter[[#This Row],[Category and Sub-Category]], LEN(Kickstarter[[#This Row],[Category and Sub-Category]])-SEARCH("/",Kickstarter[[#This Row],[Category and Sub-Category]]))</f>
        <v>plays</v>
      </c>
      <c r="S540" s="10">
        <f>(Kickstarter[[#This Row],[launched_at]]/86400) + 25569 + (-6/24)</f>
        <v>42473.544710648144</v>
      </c>
      <c r="T540" s="10">
        <f>(Kickstarter[[#This Row],[deadline]]/86400) + 25569 + (-6/24)</f>
        <v>42503.544710648144</v>
      </c>
      <c r="U540" s="6">
        <f>YEAR(Kickstarter[[#This Row],[Date Created Conversion]])</f>
        <v>2016</v>
      </c>
      <c r="V540" s="6" t="str">
        <f>TEXT(Kickstarter[[#This Row],[Date Created Conversion]], "mmm")</f>
        <v>Apr</v>
      </c>
      <c r="W540" s="6">
        <f>DATEDIF(Kickstarter[[#This Row],[Date Created Conversion]],Kickstarter[[#This Row],[Date Ended Conversion]],"m")</f>
        <v>1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Kickstarter[[#This Row],[pledged]]/Kickstarter[[#This Row],[goal]]</f>
        <v>1.00644</v>
      </c>
      <c r="P541" s="13">
        <f>IF(Kickstarter[[#This Row],[backers_count]], Kickstarter[[#This Row],[pledged]]/Kickstarter[[#This Row],[backers_count]], 0)</f>
        <v>25.161000000000001</v>
      </c>
      <c r="Q541" t="str">
        <f>LEFT(Kickstarter[[#This Row],[Category and Sub-Category]], SEARCH("/", Kickstarter[[#This Row],[Category and Sub-Category]])-1)</f>
        <v>theater</v>
      </c>
      <c r="R541" t="str">
        <f>RIGHT(Kickstarter[[#This Row],[Category and Sub-Category]], LEN(Kickstarter[[#This Row],[Category and Sub-Category]])-SEARCH("/",Kickstarter[[#This Row],[Category and Sub-Category]]))</f>
        <v>plays</v>
      </c>
      <c r="S541" s="10">
        <f>(Kickstarter[[#This Row],[launched_at]]/86400) + 25569 + (-6/24)</f>
        <v>42534.799849537041</v>
      </c>
      <c r="T541" s="10">
        <f>(Kickstarter[[#This Row],[deadline]]/86400) + 25569 + (-6/24)</f>
        <v>42555.799849537041</v>
      </c>
      <c r="U541" s="6">
        <f>YEAR(Kickstarter[[#This Row],[Date Created Conversion]])</f>
        <v>2016</v>
      </c>
      <c r="V541" s="6" t="str">
        <f>TEXT(Kickstarter[[#This Row],[Date Created Conversion]], "mmm")</f>
        <v>Jun</v>
      </c>
      <c r="W541" s="6">
        <f>DATEDIF(Kickstarter[[#This Row],[Date Created Conversion]],Kickstarter[[#This Row],[Date Ended Conversion]],"m")</f>
        <v>0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Kickstarter[[#This Row],[pledged]]/Kickstarter[[#This Row],[goal]]</f>
        <v>6.666666666666667E-5</v>
      </c>
      <c r="P542" s="13">
        <f>IF(Kickstarter[[#This Row],[backers_count]], Kickstarter[[#This Row],[pledged]]/Kickstarter[[#This Row],[backers_count]], 0)</f>
        <v>1</v>
      </c>
      <c r="Q542" t="str">
        <f>LEFT(Kickstarter[[#This Row],[Category and Sub-Category]], SEARCH("/", Kickstarter[[#This Row],[Category and Sub-Category]])-1)</f>
        <v>technology</v>
      </c>
      <c r="R542" t="str">
        <f>RIGHT(Kickstarter[[#This Row],[Category and Sub-Category]], LEN(Kickstarter[[#This Row],[Category and Sub-Category]])-SEARCH("/",Kickstarter[[#This Row],[Category and Sub-Category]]))</f>
        <v>web</v>
      </c>
      <c r="S542" s="10">
        <f>(Kickstarter[[#This Row],[launched_at]]/86400) + 25569 + (-6/24)</f>
        <v>42009.567199074074</v>
      </c>
      <c r="T542" s="10">
        <f>(Kickstarter[[#This Row],[deadline]]/86400) + 25569 + (-6/24)</f>
        <v>42039.567199074074</v>
      </c>
      <c r="U542" s="6">
        <f>YEAR(Kickstarter[[#This Row],[Date Created Conversion]])</f>
        <v>2015</v>
      </c>
      <c r="V542" s="6" t="str">
        <f>TEXT(Kickstarter[[#This Row],[Date Created Conversion]], "mmm")</f>
        <v>Jan</v>
      </c>
      <c r="W542" s="6">
        <f>DATEDIF(Kickstarter[[#This Row],[Date Created Conversion]],Kickstarter[[#This Row],[Date Ended Conversion]],"m")</f>
        <v>0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Kickstarter[[#This Row],[pledged]]/Kickstarter[[#This Row],[goal]]</f>
        <v>5.5555555555555558E-3</v>
      </c>
      <c r="P543" s="13">
        <f>IF(Kickstarter[[#This Row],[backers_count]], Kickstarter[[#This Row],[pledged]]/Kickstarter[[#This Row],[backers_count]], 0)</f>
        <v>25</v>
      </c>
      <c r="Q543" t="str">
        <f>LEFT(Kickstarter[[#This Row],[Category and Sub-Category]], SEARCH("/", Kickstarter[[#This Row],[Category and Sub-Category]])-1)</f>
        <v>technology</v>
      </c>
      <c r="R543" t="str">
        <f>RIGHT(Kickstarter[[#This Row],[Category and Sub-Category]], LEN(Kickstarter[[#This Row],[Category and Sub-Category]])-SEARCH("/",Kickstarter[[#This Row],[Category and Sub-Category]]))</f>
        <v>web</v>
      </c>
      <c r="S543" s="10">
        <f>(Kickstarter[[#This Row],[launched_at]]/86400) + 25569 + (-6/24)</f>
        <v>42275.796689814815</v>
      </c>
      <c r="T543" s="10">
        <f>(Kickstarter[[#This Row],[deadline]]/86400) + 25569 + (-6/24)</f>
        <v>42305.796689814815</v>
      </c>
      <c r="U543" s="6">
        <f>YEAR(Kickstarter[[#This Row],[Date Created Conversion]])</f>
        <v>2015</v>
      </c>
      <c r="V543" s="6" t="str">
        <f>TEXT(Kickstarter[[#This Row],[Date Created Conversion]], "mmm")</f>
        <v>Sep</v>
      </c>
      <c r="W543" s="6">
        <f>DATEDIF(Kickstarter[[#This Row],[Date Created Conversion]],Kickstarter[[#This Row],[Date Ended Conversion]],"m")</f>
        <v>1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Kickstarter[[#This Row],[pledged]]/Kickstarter[[#This Row],[goal]]</f>
        <v>3.9999999999999998E-6</v>
      </c>
      <c r="P544" s="13">
        <f>IF(Kickstarter[[#This Row],[backers_count]], Kickstarter[[#This Row],[pledged]]/Kickstarter[[#This Row],[backers_count]], 0)</f>
        <v>1</v>
      </c>
      <c r="Q544" t="str">
        <f>LEFT(Kickstarter[[#This Row],[Category and Sub-Category]], SEARCH("/", Kickstarter[[#This Row],[Category and Sub-Category]])-1)</f>
        <v>technology</v>
      </c>
      <c r="R544" t="str">
        <f>RIGHT(Kickstarter[[#This Row],[Category and Sub-Category]], LEN(Kickstarter[[#This Row],[Category and Sub-Category]])-SEARCH("/",Kickstarter[[#This Row],[Category and Sub-Category]]))</f>
        <v>web</v>
      </c>
      <c r="S544" s="10">
        <f>(Kickstarter[[#This Row],[launched_at]]/86400) + 25569 + (-6/24)</f>
        <v>42433.487453703703</v>
      </c>
      <c r="T544" s="10">
        <f>(Kickstarter[[#This Row],[deadline]]/86400) + 25569 + (-6/24)</f>
        <v>42493.445787037039</v>
      </c>
      <c r="U544" s="6">
        <f>YEAR(Kickstarter[[#This Row],[Date Created Conversion]])</f>
        <v>2016</v>
      </c>
      <c r="V544" s="6" t="str">
        <f>TEXT(Kickstarter[[#This Row],[Date Created Conversion]], "mmm")</f>
        <v>Mar</v>
      </c>
      <c r="W544" s="6">
        <f>DATEDIF(Kickstarter[[#This Row],[Date Created Conversion]],Kickstarter[[#This Row],[Date Ended Conversion]],"m")</f>
        <v>1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Kickstarter[[#This Row],[pledged]]/Kickstarter[[#This Row],[goal]]</f>
        <v>3.1818181818181819E-3</v>
      </c>
      <c r="P545" s="13">
        <f>IF(Kickstarter[[#This Row],[backers_count]], Kickstarter[[#This Row],[pledged]]/Kickstarter[[#This Row],[backers_count]], 0)</f>
        <v>35</v>
      </c>
      <c r="Q545" t="str">
        <f>LEFT(Kickstarter[[#This Row],[Category and Sub-Category]], SEARCH("/", Kickstarter[[#This Row],[Category and Sub-Category]])-1)</f>
        <v>technology</v>
      </c>
      <c r="R545" t="str">
        <f>RIGHT(Kickstarter[[#This Row],[Category and Sub-Category]], LEN(Kickstarter[[#This Row],[Category and Sub-Category]])-SEARCH("/",Kickstarter[[#This Row],[Category and Sub-Category]]))</f>
        <v>web</v>
      </c>
      <c r="S545" s="10">
        <f>(Kickstarter[[#This Row],[launched_at]]/86400) + 25569 + (-6/24)</f>
        <v>41913.842152777775</v>
      </c>
      <c r="T545" s="10">
        <f>(Kickstarter[[#This Row],[deadline]]/86400) + 25569 + (-6/24)</f>
        <v>41943.842152777775</v>
      </c>
      <c r="U545" s="6">
        <f>YEAR(Kickstarter[[#This Row],[Date Created Conversion]])</f>
        <v>2014</v>
      </c>
      <c r="V545" s="6" t="str">
        <f>TEXT(Kickstarter[[#This Row],[Date Created Conversion]], "mmm")</f>
        <v>Oct</v>
      </c>
      <c r="W545" s="6">
        <f>DATEDIF(Kickstarter[[#This Row],[Date Created Conversion]],Kickstarter[[#This Row],[Date Ended Conversion]],"m")</f>
        <v>0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Kickstarter[[#This Row],[pledged]]/Kickstarter[[#This Row],[goal]]</f>
        <v>1.2E-2</v>
      </c>
      <c r="P546" s="13">
        <f>IF(Kickstarter[[#This Row],[backers_count]], Kickstarter[[#This Row],[pledged]]/Kickstarter[[#This Row],[backers_count]], 0)</f>
        <v>3</v>
      </c>
      <c r="Q546" t="str">
        <f>LEFT(Kickstarter[[#This Row],[Category and Sub-Category]], SEARCH("/", Kickstarter[[#This Row],[Category and Sub-Category]])-1)</f>
        <v>technology</v>
      </c>
      <c r="R546" t="str">
        <f>RIGHT(Kickstarter[[#This Row],[Category and Sub-Category]], LEN(Kickstarter[[#This Row],[Category and Sub-Category]])-SEARCH("/",Kickstarter[[#This Row],[Category and Sub-Category]]))</f>
        <v>web</v>
      </c>
      <c r="S546" s="10">
        <f>(Kickstarter[[#This Row],[launched_at]]/86400) + 25569 + (-6/24)</f>
        <v>42525.406944444447</v>
      </c>
      <c r="T546" s="10">
        <f>(Kickstarter[[#This Row],[deadline]]/86400) + 25569 + (-6/24)</f>
        <v>42555.406944444447</v>
      </c>
      <c r="U546" s="6">
        <f>YEAR(Kickstarter[[#This Row],[Date Created Conversion]])</f>
        <v>2016</v>
      </c>
      <c r="V546" s="6" t="str">
        <f>TEXT(Kickstarter[[#This Row],[Date Created Conversion]], "mmm")</f>
        <v>Jun</v>
      </c>
      <c r="W546" s="6">
        <f>DATEDIF(Kickstarter[[#This Row],[Date Created Conversion]],Kickstarter[[#This Row],[Date Ended Conversion]],"m")</f>
        <v>1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Kickstarter[[#This Row],[pledged]]/Kickstarter[[#This Row],[goal]]</f>
        <v>0.27383999999999997</v>
      </c>
      <c r="P547" s="13">
        <f>IF(Kickstarter[[#This Row],[backers_count]], Kickstarter[[#This Row],[pledged]]/Kickstarter[[#This Row],[backers_count]], 0)</f>
        <v>402.70588235294116</v>
      </c>
      <c r="Q547" t="str">
        <f>LEFT(Kickstarter[[#This Row],[Category and Sub-Category]], SEARCH("/", Kickstarter[[#This Row],[Category and Sub-Category]])-1)</f>
        <v>technology</v>
      </c>
      <c r="R547" t="str">
        <f>RIGHT(Kickstarter[[#This Row],[Category and Sub-Category]], LEN(Kickstarter[[#This Row],[Category and Sub-Category]])-SEARCH("/",Kickstarter[[#This Row],[Category and Sub-Category]]))</f>
        <v>web</v>
      </c>
      <c r="S547" s="10">
        <f>(Kickstarter[[#This Row],[launched_at]]/86400) + 25569 + (-6/24)</f>
        <v>42283.342465277776</v>
      </c>
      <c r="T547" s="10">
        <f>(Kickstarter[[#This Row],[deadline]]/86400) + 25569 + (-6/24)</f>
        <v>42323.384131944447</v>
      </c>
      <c r="U547" s="6">
        <f>YEAR(Kickstarter[[#This Row],[Date Created Conversion]])</f>
        <v>2015</v>
      </c>
      <c r="V547" s="6" t="str">
        <f>TEXT(Kickstarter[[#This Row],[Date Created Conversion]], "mmm")</f>
        <v>Oct</v>
      </c>
      <c r="W547" s="6">
        <f>DATEDIF(Kickstarter[[#This Row],[Date Created Conversion]],Kickstarter[[#This Row],[Date Ended Conversion]],"m")</f>
        <v>1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Kickstarter[[#This Row],[pledged]]/Kickstarter[[#This Row],[goal]]</f>
        <v>8.6666666666666663E-4</v>
      </c>
      <c r="P548" s="13">
        <f>IF(Kickstarter[[#This Row],[backers_count]], Kickstarter[[#This Row],[pledged]]/Kickstarter[[#This Row],[backers_count]], 0)</f>
        <v>26</v>
      </c>
      <c r="Q548" t="str">
        <f>LEFT(Kickstarter[[#This Row],[Category and Sub-Category]], SEARCH("/", Kickstarter[[#This Row],[Category and Sub-Category]])-1)</f>
        <v>technology</v>
      </c>
      <c r="R548" t="str">
        <f>RIGHT(Kickstarter[[#This Row],[Category and Sub-Category]], LEN(Kickstarter[[#This Row],[Category and Sub-Category]])-SEARCH("/",Kickstarter[[#This Row],[Category and Sub-Category]]))</f>
        <v>web</v>
      </c>
      <c r="S548" s="10">
        <f>(Kickstarter[[#This Row],[launched_at]]/86400) + 25569 + (-6/24)</f>
        <v>42249.417997685188</v>
      </c>
      <c r="T548" s="10">
        <f>(Kickstarter[[#This Row],[deadline]]/86400) + 25569 + (-6/24)</f>
        <v>42294.417997685188</v>
      </c>
      <c r="U548" s="6">
        <f>YEAR(Kickstarter[[#This Row],[Date Created Conversion]])</f>
        <v>2015</v>
      </c>
      <c r="V548" s="6" t="str">
        <f>TEXT(Kickstarter[[#This Row],[Date Created Conversion]], "mmm")</f>
        <v>Sep</v>
      </c>
      <c r="W548" s="6">
        <f>DATEDIF(Kickstarter[[#This Row],[Date Created Conversion]],Kickstarter[[#This Row],[Date Ended Conversion]],"m")</f>
        <v>1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Kickstarter[[#This Row],[pledged]]/Kickstarter[[#This Row],[goal]]</f>
        <v>0</v>
      </c>
      <c r="P549" s="13">
        <f>IF(Kickstarter[[#This Row],[backers_count]], Kickstarter[[#This Row],[pledged]]/Kickstarter[[#This Row],[backers_count]], 0)</f>
        <v>0</v>
      </c>
      <c r="Q549" t="str">
        <f>LEFT(Kickstarter[[#This Row],[Category and Sub-Category]], SEARCH("/", Kickstarter[[#This Row],[Category and Sub-Category]])-1)</f>
        <v>technology</v>
      </c>
      <c r="R549" t="str">
        <f>RIGHT(Kickstarter[[#This Row],[Category and Sub-Category]], LEN(Kickstarter[[#This Row],[Category and Sub-Category]])-SEARCH("/",Kickstarter[[#This Row],[Category and Sub-Category]]))</f>
        <v>web</v>
      </c>
      <c r="S549" s="10">
        <f>(Kickstarter[[#This Row],[launched_at]]/86400) + 25569 + (-6/24)</f>
        <v>42380.446342592593</v>
      </c>
      <c r="T549" s="10">
        <f>(Kickstarter[[#This Row],[deadline]]/86400) + 25569 + (-6/24)</f>
        <v>42410.446342592593</v>
      </c>
      <c r="U549" s="6">
        <f>YEAR(Kickstarter[[#This Row],[Date Created Conversion]])</f>
        <v>2016</v>
      </c>
      <c r="V549" s="6" t="str">
        <f>TEXT(Kickstarter[[#This Row],[Date Created Conversion]], "mmm")</f>
        <v>Jan</v>
      </c>
      <c r="W549" s="6">
        <f>DATEDIF(Kickstarter[[#This Row],[Date Created Conversion]],Kickstarter[[#This Row],[Date Ended Conversion]],"m")</f>
        <v>0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Kickstarter[[#This Row],[pledged]]/Kickstarter[[#This Row],[goal]]</f>
        <v>8.9999999999999998E-4</v>
      </c>
      <c r="P550" s="13">
        <f>IF(Kickstarter[[#This Row],[backers_count]], Kickstarter[[#This Row],[pledged]]/Kickstarter[[#This Row],[backers_count]], 0)</f>
        <v>9</v>
      </c>
      <c r="Q550" t="str">
        <f>LEFT(Kickstarter[[#This Row],[Category and Sub-Category]], SEARCH("/", Kickstarter[[#This Row],[Category and Sub-Category]])-1)</f>
        <v>technology</v>
      </c>
      <c r="R550" t="str">
        <f>RIGHT(Kickstarter[[#This Row],[Category and Sub-Category]], LEN(Kickstarter[[#This Row],[Category and Sub-Category]])-SEARCH("/",Kickstarter[[#This Row],[Category and Sub-Category]]))</f>
        <v>web</v>
      </c>
      <c r="S550" s="10">
        <f>(Kickstarter[[#This Row],[launched_at]]/86400) + 25569 + (-6/24)</f>
        <v>42276.653333333335</v>
      </c>
      <c r="T550" s="10">
        <f>(Kickstarter[[#This Row],[deadline]]/86400) + 25569 + (-6/24)</f>
        <v>42306.653333333335</v>
      </c>
      <c r="U550" s="6">
        <f>YEAR(Kickstarter[[#This Row],[Date Created Conversion]])</f>
        <v>2015</v>
      </c>
      <c r="V550" s="6" t="str">
        <f>TEXT(Kickstarter[[#This Row],[Date Created Conversion]], "mmm")</f>
        <v>Sep</v>
      </c>
      <c r="W550" s="6">
        <f>DATEDIF(Kickstarter[[#This Row],[Date Created Conversion]],Kickstarter[[#This Row],[Date Ended Conversion]],"m")</f>
        <v>1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Kickstarter[[#This Row],[pledged]]/Kickstarter[[#This Row],[goal]]</f>
        <v>2.7199999999999998E-2</v>
      </c>
      <c r="P551" s="13">
        <f>IF(Kickstarter[[#This Row],[backers_count]], Kickstarter[[#This Row],[pledged]]/Kickstarter[[#This Row],[backers_count]], 0)</f>
        <v>8.5</v>
      </c>
      <c r="Q551" t="str">
        <f>LEFT(Kickstarter[[#This Row],[Category and Sub-Category]], SEARCH("/", Kickstarter[[#This Row],[Category and Sub-Category]])-1)</f>
        <v>technology</v>
      </c>
      <c r="R551" t="str">
        <f>RIGHT(Kickstarter[[#This Row],[Category and Sub-Category]], LEN(Kickstarter[[#This Row],[Category and Sub-Category]])-SEARCH("/",Kickstarter[[#This Row],[Category and Sub-Category]]))</f>
        <v>web</v>
      </c>
      <c r="S551" s="10">
        <f>(Kickstarter[[#This Row],[launched_at]]/86400) + 25569 + (-6/24)</f>
        <v>42163.386828703704</v>
      </c>
      <c r="T551" s="10">
        <f>(Kickstarter[[#This Row],[deadline]]/86400) + 25569 + (-6/24)</f>
        <v>42193.386828703704</v>
      </c>
      <c r="U551" s="6">
        <f>YEAR(Kickstarter[[#This Row],[Date Created Conversion]])</f>
        <v>2015</v>
      </c>
      <c r="V551" s="6" t="str">
        <f>TEXT(Kickstarter[[#This Row],[Date Created Conversion]], "mmm")</f>
        <v>Jun</v>
      </c>
      <c r="W551" s="6">
        <f>DATEDIF(Kickstarter[[#This Row],[Date Created Conversion]],Kickstarter[[#This Row],[Date Ended Conversion]],"m")</f>
        <v>1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Kickstarter[[#This Row],[pledged]]/Kickstarter[[#This Row],[goal]]</f>
        <v>7.0000000000000001E-3</v>
      </c>
      <c r="P552" s="13">
        <f>IF(Kickstarter[[#This Row],[backers_count]], Kickstarter[[#This Row],[pledged]]/Kickstarter[[#This Row],[backers_count]], 0)</f>
        <v>8.75</v>
      </c>
      <c r="Q552" t="str">
        <f>LEFT(Kickstarter[[#This Row],[Category and Sub-Category]], SEARCH("/", Kickstarter[[#This Row],[Category and Sub-Category]])-1)</f>
        <v>technology</v>
      </c>
      <c r="R552" t="str">
        <f>RIGHT(Kickstarter[[#This Row],[Category and Sub-Category]], LEN(Kickstarter[[#This Row],[Category and Sub-Category]])-SEARCH("/",Kickstarter[[#This Row],[Category and Sub-Category]]))</f>
        <v>web</v>
      </c>
      <c r="S552" s="10">
        <f>(Kickstarter[[#This Row],[launched_at]]/86400) + 25569 + (-6/24)</f>
        <v>42753.428761574076</v>
      </c>
      <c r="T552" s="10">
        <f>(Kickstarter[[#This Row],[deadline]]/86400) + 25569 + (-6/24)</f>
        <v>42765.958333333328</v>
      </c>
      <c r="U552" s="6">
        <f>YEAR(Kickstarter[[#This Row],[Date Created Conversion]])</f>
        <v>2017</v>
      </c>
      <c r="V552" s="6" t="str">
        <f>TEXT(Kickstarter[[#This Row],[Date Created Conversion]], "mmm")</f>
        <v>Jan</v>
      </c>
      <c r="W552" s="6">
        <f>DATEDIF(Kickstarter[[#This Row],[Date Created Conversion]],Kickstarter[[#This Row],[Date Ended Conversion]],"m")</f>
        <v>0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Kickstarter[[#This Row],[pledged]]/Kickstarter[[#This Row],[goal]]</f>
        <v>5.0413333333333331E-2</v>
      </c>
      <c r="P553" s="13">
        <f>IF(Kickstarter[[#This Row],[backers_count]], Kickstarter[[#This Row],[pledged]]/Kickstarter[[#This Row],[backers_count]], 0)</f>
        <v>135.03571428571428</v>
      </c>
      <c r="Q553" t="str">
        <f>LEFT(Kickstarter[[#This Row],[Category and Sub-Category]], SEARCH("/", Kickstarter[[#This Row],[Category and Sub-Category]])-1)</f>
        <v>technology</v>
      </c>
      <c r="R553" t="str">
        <f>RIGHT(Kickstarter[[#This Row],[Category and Sub-Category]], LEN(Kickstarter[[#This Row],[Category and Sub-Category]])-SEARCH("/",Kickstarter[[#This Row],[Category and Sub-Category]]))</f>
        <v>web</v>
      </c>
      <c r="S553" s="10">
        <f>(Kickstarter[[#This Row],[launched_at]]/86400) + 25569 + (-6/24)</f>
        <v>42173.025740740741</v>
      </c>
      <c r="T553" s="10">
        <f>(Kickstarter[[#This Row],[deadline]]/86400) + 25569 + (-6/24)</f>
        <v>42217.495138888888</v>
      </c>
      <c r="U553" s="6">
        <f>YEAR(Kickstarter[[#This Row],[Date Created Conversion]])</f>
        <v>2015</v>
      </c>
      <c r="V553" s="6" t="str">
        <f>TEXT(Kickstarter[[#This Row],[Date Created Conversion]], "mmm")</f>
        <v>Jun</v>
      </c>
      <c r="W553" s="6">
        <f>DATEDIF(Kickstarter[[#This Row],[Date Created Conversion]],Kickstarter[[#This Row],[Date Ended Conversion]],"m")</f>
        <v>1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Kickstarter[[#This Row],[pledged]]/Kickstarter[[#This Row],[goal]]</f>
        <v>0</v>
      </c>
      <c r="P554" s="13">
        <f>IF(Kickstarter[[#This Row],[backers_count]], Kickstarter[[#This Row],[pledged]]/Kickstarter[[#This Row],[backers_count]], 0)</f>
        <v>0</v>
      </c>
      <c r="Q554" t="str">
        <f>LEFT(Kickstarter[[#This Row],[Category and Sub-Category]], SEARCH("/", Kickstarter[[#This Row],[Category and Sub-Category]])-1)</f>
        <v>technology</v>
      </c>
      <c r="R554" t="str">
        <f>RIGHT(Kickstarter[[#This Row],[Category and Sub-Category]], LEN(Kickstarter[[#This Row],[Category and Sub-Category]])-SEARCH("/",Kickstarter[[#This Row],[Category and Sub-Category]]))</f>
        <v>web</v>
      </c>
      <c r="S554" s="10">
        <f>(Kickstarter[[#This Row],[launched_at]]/86400) + 25569 + (-6/24)</f>
        <v>42318.366851851853</v>
      </c>
      <c r="T554" s="10">
        <f>(Kickstarter[[#This Row],[deadline]]/86400) + 25569 + (-6/24)</f>
        <v>42378.366851851853</v>
      </c>
      <c r="U554" s="6">
        <f>YEAR(Kickstarter[[#This Row],[Date Created Conversion]])</f>
        <v>2015</v>
      </c>
      <c r="V554" s="6" t="str">
        <f>TEXT(Kickstarter[[#This Row],[Date Created Conversion]], "mmm")</f>
        <v>Nov</v>
      </c>
      <c r="W554" s="6">
        <f>DATEDIF(Kickstarter[[#This Row],[Date Created Conversion]],Kickstarter[[#This Row],[Date Ended Conversion]],"m")</f>
        <v>1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Kickstarter[[#This Row],[pledged]]/Kickstarter[[#This Row],[goal]]</f>
        <v>4.9199999999999999E-3</v>
      </c>
      <c r="P555" s="13">
        <f>IF(Kickstarter[[#This Row],[backers_count]], Kickstarter[[#This Row],[pledged]]/Kickstarter[[#This Row],[backers_count]], 0)</f>
        <v>20.5</v>
      </c>
      <c r="Q555" t="str">
        <f>LEFT(Kickstarter[[#This Row],[Category and Sub-Category]], SEARCH("/", Kickstarter[[#This Row],[Category and Sub-Category]])-1)</f>
        <v>technology</v>
      </c>
      <c r="R555" t="str">
        <f>RIGHT(Kickstarter[[#This Row],[Category and Sub-Category]], LEN(Kickstarter[[#This Row],[Category and Sub-Category]])-SEARCH("/",Kickstarter[[#This Row],[Category and Sub-Category]]))</f>
        <v>web</v>
      </c>
      <c r="S555" s="10">
        <f>(Kickstarter[[#This Row],[launched_at]]/86400) + 25569 + (-6/24)</f>
        <v>41927.46980324074</v>
      </c>
      <c r="T555" s="10">
        <f>(Kickstarter[[#This Row],[deadline]]/86400) + 25569 + (-6/24)</f>
        <v>41957.511469907404</v>
      </c>
      <c r="U555" s="6">
        <f>YEAR(Kickstarter[[#This Row],[Date Created Conversion]])</f>
        <v>2014</v>
      </c>
      <c r="V555" s="6" t="str">
        <f>TEXT(Kickstarter[[#This Row],[Date Created Conversion]], "mmm")</f>
        <v>Oct</v>
      </c>
      <c r="W555" s="6">
        <f>DATEDIF(Kickstarter[[#This Row],[Date Created Conversion]],Kickstarter[[#This Row],[Date Ended Conversion]],"m")</f>
        <v>0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Kickstarter[[#This Row],[pledged]]/Kickstarter[[#This Row],[goal]]</f>
        <v>0.36589147286821705</v>
      </c>
      <c r="P556" s="13">
        <f>IF(Kickstarter[[#This Row],[backers_count]], Kickstarter[[#This Row],[pledged]]/Kickstarter[[#This Row],[backers_count]], 0)</f>
        <v>64.36363636363636</v>
      </c>
      <c r="Q556" t="str">
        <f>LEFT(Kickstarter[[#This Row],[Category and Sub-Category]], SEARCH("/", Kickstarter[[#This Row],[Category and Sub-Category]])-1)</f>
        <v>technology</v>
      </c>
      <c r="R556" t="str">
        <f>RIGHT(Kickstarter[[#This Row],[Category and Sub-Category]], LEN(Kickstarter[[#This Row],[Category and Sub-Category]])-SEARCH("/",Kickstarter[[#This Row],[Category and Sub-Category]]))</f>
        <v>web</v>
      </c>
      <c r="S556" s="10">
        <f>(Kickstarter[[#This Row],[launched_at]]/86400) + 25569 + (-6/24)</f>
        <v>41901.434861111113</v>
      </c>
      <c r="T556" s="10">
        <f>(Kickstarter[[#This Row],[deadline]]/86400) + 25569 + (-6/24)</f>
        <v>41931.434861111113</v>
      </c>
      <c r="U556" s="6">
        <f>YEAR(Kickstarter[[#This Row],[Date Created Conversion]])</f>
        <v>2014</v>
      </c>
      <c r="V556" s="6" t="str">
        <f>TEXT(Kickstarter[[#This Row],[Date Created Conversion]], "mmm")</f>
        <v>Sep</v>
      </c>
      <c r="W556" s="6">
        <f>DATEDIF(Kickstarter[[#This Row],[Date Created Conversion]],Kickstarter[[#This Row],[Date Ended Conversion]],"m")</f>
        <v>1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Kickstarter[[#This Row],[pledged]]/Kickstarter[[#This Row],[goal]]</f>
        <v>0</v>
      </c>
      <c r="P557" s="13">
        <f>IF(Kickstarter[[#This Row],[backers_count]], Kickstarter[[#This Row],[pledged]]/Kickstarter[[#This Row],[backers_count]], 0)</f>
        <v>0</v>
      </c>
      <c r="Q557" t="str">
        <f>LEFT(Kickstarter[[#This Row],[Category and Sub-Category]], SEARCH("/", Kickstarter[[#This Row],[Category and Sub-Category]])-1)</f>
        <v>technology</v>
      </c>
      <c r="R557" t="str">
        <f>RIGHT(Kickstarter[[#This Row],[Category and Sub-Category]], LEN(Kickstarter[[#This Row],[Category and Sub-Category]])-SEARCH("/",Kickstarter[[#This Row],[Category and Sub-Category]]))</f>
        <v>web</v>
      </c>
      <c r="S557" s="10">
        <f>(Kickstarter[[#This Row],[launched_at]]/86400) + 25569 + (-6/24)</f>
        <v>42503.103506944448</v>
      </c>
      <c r="T557" s="10">
        <f>(Kickstarter[[#This Row],[deadline]]/86400) + 25569 + (-6/24)</f>
        <v>42533.103506944448</v>
      </c>
      <c r="U557" s="6">
        <f>YEAR(Kickstarter[[#This Row],[Date Created Conversion]])</f>
        <v>2016</v>
      </c>
      <c r="V557" s="6" t="str">
        <f>TEXT(Kickstarter[[#This Row],[Date Created Conversion]], "mmm")</f>
        <v>May</v>
      </c>
      <c r="W557" s="6">
        <f>DATEDIF(Kickstarter[[#This Row],[Date Created Conversion]],Kickstarter[[#This Row],[Date Ended Conversion]],"m")</f>
        <v>0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Kickstarter[[#This Row],[pledged]]/Kickstarter[[#This Row],[goal]]</f>
        <v>2.5000000000000001E-2</v>
      </c>
      <c r="P558" s="13">
        <f>IF(Kickstarter[[#This Row],[backers_count]], Kickstarter[[#This Row],[pledged]]/Kickstarter[[#This Row],[backers_count]], 0)</f>
        <v>200</v>
      </c>
      <c r="Q558" t="str">
        <f>LEFT(Kickstarter[[#This Row],[Category and Sub-Category]], SEARCH("/", Kickstarter[[#This Row],[Category and Sub-Category]])-1)</f>
        <v>technology</v>
      </c>
      <c r="R558" t="str">
        <f>RIGHT(Kickstarter[[#This Row],[Category and Sub-Category]], LEN(Kickstarter[[#This Row],[Category and Sub-Category]])-SEARCH("/",Kickstarter[[#This Row],[Category and Sub-Category]]))</f>
        <v>web</v>
      </c>
      <c r="S558" s="10">
        <f>(Kickstarter[[#This Row],[launched_at]]/86400) + 25569 + (-6/24)</f>
        <v>42345.610150462962</v>
      </c>
      <c r="T558" s="10">
        <f>(Kickstarter[[#This Row],[deadline]]/86400) + 25569 + (-6/24)</f>
        <v>42375.610150462962</v>
      </c>
      <c r="U558" s="6">
        <f>YEAR(Kickstarter[[#This Row],[Date Created Conversion]])</f>
        <v>2015</v>
      </c>
      <c r="V558" s="6" t="str">
        <f>TEXT(Kickstarter[[#This Row],[Date Created Conversion]], "mmm")</f>
        <v>Dec</v>
      </c>
      <c r="W558" s="6">
        <f>DATEDIF(Kickstarter[[#This Row],[Date Created Conversion]],Kickstarter[[#This Row],[Date Ended Conversion]],"m")</f>
        <v>0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Kickstarter[[#This Row],[pledged]]/Kickstarter[[#This Row],[goal]]</f>
        <v>9.1066666666666674E-3</v>
      </c>
      <c r="P559" s="13">
        <f>IF(Kickstarter[[#This Row],[backers_count]], Kickstarter[[#This Row],[pledged]]/Kickstarter[[#This Row],[backers_count]], 0)</f>
        <v>68.3</v>
      </c>
      <c r="Q559" t="str">
        <f>LEFT(Kickstarter[[#This Row],[Category and Sub-Category]], SEARCH("/", Kickstarter[[#This Row],[Category and Sub-Category]])-1)</f>
        <v>technology</v>
      </c>
      <c r="R559" t="str">
        <f>RIGHT(Kickstarter[[#This Row],[Category and Sub-Category]], LEN(Kickstarter[[#This Row],[Category and Sub-Category]])-SEARCH("/",Kickstarter[[#This Row],[Category and Sub-Category]]))</f>
        <v>web</v>
      </c>
      <c r="S559" s="10">
        <f>(Kickstarter[[#This Row],[launched_at]]/86400) + 25569 + (-6/24)</f>
        <v>42676.692164351851</v>
      </c>
      <c r="T559" s="10">
        <f>(Kickstarter[[#This Row],[deadline]]/86400) + 25569 + (-6/24)</f>
        <v>42706.733831018515</v>
      </c>
      <c r="U559" s="6">
        <f>YEAR(Kickstarter[[#This Row],[Date Created Conversion]])</f>
        <v>2016</v>
      </c>
      <c r="V559" s="6" t="str">
        <f>TEXT(Kickstarter[[#This Row],[Date Created Conversion]], "mmm")</f>
        <v>Nov</v>
      </c>
      <c r="W559" s="6">
        <f>DATEDIF(Kickstarter[[#This Row],[Date Created Conversion]],Kickstarter[[#This Row],[Date Ended Conversion]],"m")</f>
        <v>1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Kickstarter[[#This Row],[pledged]]/Kickstarter[[#This Row],[goal]]</f>
        <v>0</v>
      </c>
      <c r="P560" s="13">
        <f>IF(Kickstarter[[#This Row],[backers_count]], Kickstarter[[#This Row],[pledged]]/Kickstarter[[#This Row],[backers_count]], 0)</f>
        <v>0</v>
      </c>
      <c r="Q560" t="str">
        <f>LEFT(Kickstarter[[#This Row],[Category and Sub-Category]], SEARCH("/", Kickstarter[[#This Row],[Category and Sub-Category]])-1)</f>
        <v>technology</v>
      </c>
      <c r="R560" t="str">
        <f>RIGHT(Kickstarter[[#This Row],[Category and Sub-Category]], LEN(Kickstarter[[#This Row],[Category and Sub-Category]])-SEARCH("/",Kickstarter[[#This Row],[Category and Sub-Category]]))</f>
        <v>web</v>
      </c>
      <c r="S560" s="10">
        <f>(Kickstarter[[#This Row],[launched_at]]/86400) + 25569 + (-6/24)</f>
        <v>42057.633159722223</v>
      </c>
      <c r="T560" s="10">
        <f>(Kickstarter[[#This Row],[deadline]]/86400) + 25569 + (-6/24)</f>
        <v>42087.591493055559</v>
      </c>
      <c r="U560" s="6">
        <f>YEAR(Kickstarter[[#This Row],[Date Created Conversion]])</f>
        <v>2015</v>
      </c>
      <c r="V560" s="6" t="str">
        <f>TEXT(Kickstarter[[#This Row],[Date Created Conversion]], "mmm")</f>
        <v>Feb</v>
      </c>
      <c r="W560" s="6">
        <f>DATEDIF(Kickstarter[[#This Row],[Date Created Conversion]],Kickstarter[[#This Row],[Date Ended Conversion]],"m")</f>
        <v>1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Kickstarter[[#This Row],[pledged]]/Kickstarter[[#This Row],[goal]]</f>
        <v>2.0833333333333335E-4</v>
      </c>
      <c r="P561" s="13">
        <f>IF(Kickstarter[[#This Row],[backers_count]], Kickstarter[[#This Row],[pledged]]/Kickstarter[[#This Row],[backers_count]], 0)</f>
        <v>50</v>
      </c>
      <c r="Q561" t="str">
        <f>LEFT(Kickstarter[[#This Row],[Category and Sub-Category]], SEARCH("/", Kickstarter[[#This Row],[Category and Sub-Category]])-1)</f>
        <v>technology</v>
      </c>
      <c r="R561" t="str">
        <f>RIGHT(Kickstarter[[#This Row],[Category and Sub-Category]], LEN(Kickstarter[[#This Row],[Category and Sub-Category]])-SEARCH("/",Kickstarter[[#This Row],[Category and Sub-Category]]))</f>
        <v>web</v>
      </c>
      <c r="S561" s="10">
        <f>(Kickstarter[[#This Row],[launched_at]]/86400) + 25569 + (-6/24)</f>
        <v>42321.033101851848</v>
      </c>
      <c r="T561" s="10">
        <f>(Kickstarter[[#This Row],[deadline]]/86400) + 25569 + (-6/24)</f>
        <v>42351.033101851848</v>
      </c>
      <c r="U561" s="6">
        <f>YEAR(Kickstarter[[#This Row],[Date Created Conversion]])</f>
        <v>2015</v>
      </c>
      <c r="V561" s="6" t="str">
        <f>TEXT(Kickstarter[[#This Row],[Date Created Conversion]], "mmm")</f>
        <v>Nov</v>
      </c>
      <c r="W561" s="6">
        <f>DATEDIF(Kickstarter[[#This Row],[Date Created Conversion]],Kickstarter[[#This Row],[Date Ended Conversion]],"m")</f>
        <v>1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Kickstarter[[#This Row],[pledged]]/Kickstarter[[#This Row],[goal]]</f>
        <v>1.2E-4</v>
      </c>
      <c r="P562" s="13">
        <f>IF(Kickstarter[[#This Row],[backers_count]], Kickstarter[[#This Row],[pledged]]/Kickstarter[[#This Row],[backers_count]], 0)</f>
        <v>4</v>
      </c>
      <c r="Q562" t="str">
        <f>LEFT(Kickstarter[[#This Row],[Category and Sub-Category]], SEARCH("/", Kickstarter[[#This Row],[Category and Sub-Category]])-1)</f>
        <v>technology</v>
      </c>
      <c r="R562" t="str">
        <f>RIGHT(Kickstarter[[#This Row],[Category and Sub-Category]], LEN(Kickstarter[[#This Row],[Category and Sub-Category]])-SEARCH("/",Kickstarter[[#This Row],[Category and Sub-Category]]))</f>
        <v>web</v>
      </c>
      <c r="S562" s="10">
        <f>(Kickstarter[[#This Row],[launched_at]]/86400) + 25569 + (-6/24)</f>
        <v>41960.521354166667</v>
      </c>
      <c r="T562" s="10">
        <f>(Kickstarter[[#This Row],[deadline]]/86400) + 25569 + (-6/24)</f>
        <v>41990.521354166667</v>
      </c>
      <c r="U562" s="6">
        <f>YEAR(Kickstarter[[#This Row],[Date Created Conversion]])</f>
        <v>2014</v>
      </c>
      <c r="V562" s="6" t="str">
        <f>TEXT(Kickstarter[[#This Row],[Date Created Conversion]], "mmm")</f>
        <v>Nov</v>
      </c>
      <c r="W562" s="6">
        <f>DATEDIF(Kickstarter[[#This Row],[Date Created Conversion]],Kickstarter[[#This Row],[Date Ended Conversion]],"m")</f>
        <v>1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Kickstarter[[#This Row],[pledged]]/Kickstarter[[#This Row],[goal]]</f>
        <v>3.6666666666666666E-3</v>
      </c>
      <c r="P563" s="13">
        <f>IF(Kickstarter[[#This Row],[backers_count]], Kickstarter[[#This Row],[pledged]]/Kickstarter[[#This Row],[backers_count]], 0)</f>
        <v>27.5</v>
      </c>
      <c r="Q563" t="str">
        <f>LEFT(Kickstarter[[#This Row],[Category and Sub-Category]], SEARCH("/", Kickstarter[[#This Row],[Category and Sub-Category]])-1)</f>
        <v>technology</v>
      </c>
      <c r="R563" t="str">
        <f>RIGHT(Kickstarter[[#This Row],[Category and Sub-Category]], LEN(Kickstarter[[#This Row],[Category and Sub-Category]])-SEARCH("/",Kickstarter[[#This Row],[Category and Sub-Category]]))</f>
        <v>web</v>
      </c>
      <c r="S563" s="10">
        <f>(Kickstarter[[#This Row],[launched_at]]/86400) + 25569 + (-6/24)</f>
        <v>42268.408715277779</v>
      </c>
      <c r="T563" s="10">
        <f>(Kickstarter[[#This Row],[deadline]]/86400) + 25569 + (-6/24)</f>
        <v>42303.408715277779</v>
      </c>
      <c r="U563" s="6">
        <f>YEAR(Kickstarter[[#This Row],[Date Created Conversion]])</f>
        <v>2015</v>
      </c>
      <c r="V563" s="6" t="str">
        <f>TEXT(Kickstarter[[#This Row],[Date Created Conversion]], "mmm")</f>
        <v>Sep</v>
      </c>
      <c r="W563" s="6">
        <f>DATEDIF(Kickstarter[[#This Row],[Date Created Conversion]],Kickstarter[[#This Row],[Date Ended Conversion]],"m")</f>
        <v>1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Kickstarter[[#This Row],[pledged]]/Kickstarter[[#This Row],[goal]]</f>
        <v>0</v>
      </c>
      <c r="P564" s="13">
        <f>IF(Kickstarter[[#This Row],[backers_count]], Kickstarter[[#This Row],[pledged]]/Kickstarter[[#This Row],[backers_count]], 0)</f>
        <v>0</v>
      </c>
      <c r="Q564" t="str">
        <f>LEFT(Kickstarter[[#This Row],[Category and Sub-Category]], SEARCH("/", Kickstarter[[#This Row],[Category and Sub-Category]])-1)</f>
        <v>technology</v>
      </c>
      <c r="R564" t="str">
        <f>RIGHT(Kickstarter[[#This Row],[Category and Sub-Category]], LEN(Kickstarter[[#This Row],[Category and Sub-Category]])-SEARCH("/",Kickstarter[[#This Row],[Category and Sub-Category]]))</f>
        <v>web</v>
      </c>
      <c r="S564" s="10">
        <f>(Kickstarter[[#This Row],[launched_at]]/86400) + 25569 + (-6/24)</f>
        <v>42692.139062499999</v>
      </c>
      <c r="T564" s="10">
        <f>(Kickstarter[[#This Row],[deadline]]/86400) + 25569 + (-6/24)</f>
        <v>42722.139062499999</v>
      </c>
      <c r="U564" s="6">
        <f>YEAR(Kickstarter[[#This Row],[Date Created Conversion]])</f>
        <v>2016</v>
      </c>
      <c r="V564" s="6" t="str">
        <f>TEXT(Kickstarter[[#This Row],[Date Created Conversion]], "mmm")</f>
        <v>Nov</v>
      </c>
      <c r="W564" s="6">
        <f>DATEDIF(Kickstarter[[#This Row],[Date Created Conversion]],Kickstarter[[#This Row],[Date Ended Conversion]],"m")</f>
        <v>1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Kickstarter[[#This Row],[pledged]]/Kickstarter[[#This Row],[goal]]</f>
        <v>9.0666666666666662E-4</v>
      </c>
      <c r="P565" s="13">
        <f>IF(Kickstarter[[#This Row],[backers_count]], Kickstarter[[#This Row],[pledged]]/Kickstarter[[#This Row],[backers_count]], 0)</f>
        <v>34</v>
      </c>
      <c r="Q565" t="str">
        <f>LEFT(Kickstarter[[#This Row],[Category and Sub-Category]], SEARCH("/", Kickstarter[[#This Row],[Category and Sub-Category]])-1)</f>
        <v>technology</v>
      </c>
      <c r="R565" t="str">
        <f>RIGHT(Kickstarter[[#This Row],[Category and Sub-Category]], LEN(Kickstarter[[#This Row],[Category and Sub-Category]])-SEARCH("/",Kickstarter[[#This Row],[Category and Sub-Category]]))</f>
        <v>web</v>
      </c>
      <c r="S565" s="10">
        <f>(Kickstarter[[#This Row],[launched_at]]/86400) + 25569 + (-6/24)</f>
        <v>42021.819988425923</v>
      </c>
      <c r="T565" s="10">
        <f>(Kickstarter[[#This Row],[deadline]]/86400) + 25569 + (-6/24)</f>
        <v>42051.819988425923</v>
      </c>
      <c r="U565" s="6">
        <f>YEAR(Kickstarter[[#This Row],[Date Created Conversion]])</f>
        <v>2015</v>
      </c>
      <c r="V565" s="6" t="str">
        <f>TEXT(Kickstarter[[#This Row],[Date Created Conversion]], "mmm")</f>
        <v>Jan</v>
      </c>
      <c r="W565" s="6">
        <f>DATEDIF(Kickstarter[[#This Row],[Date Created Conversion]],Kickstarter[[#This Row],[Date Ended Conversion]],"m")</f>
        <v>0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Kickstarter[[#This Row],[pledged]]/Kickstarter[[#This Row],[goal]]</f>
        <v>5.5555555555555558E-5</v>
      </c>
      <c r="P566" s="13">
        <f>IF(Kickstarter[[#This Row],[backers_count]], Kickstarter[[#This Row],[pledged]]/Kickstarter[[#This Row],[backers_count]], 0)</f>
        <v>1</v>
      </c>
      <c r="Q566" t="str">
        <f>LEFT(Kickstarter[[#This Row],[Category and Sub-Category]], SEARCH("/", Kickstarter[[#This Row],[Category and Sub-Category]])-1)</f>
        <v>technology</v>
      </c>
      <c r="R566" t="str">
        <f>RIGHT(Kickstarter[[#This Row],[Category and Sub-Category]], LEN(Kickstarter[[#This Row],[Category and Sub-Category]])-SEARCH("/",Kickstarter[[#This Row],[Category and Sub-Category]]))</f>
        <v>web</v>
      </c>
      <c r="S566" s="10">
        <f>(Kickstarter[[#This Row],[launched_at]]/86400) + 25569 + (-6/24)</f>
        <v>42411.692997685182</v>
      </c>
      <c r="T566" s="10">
        <f>(Kickstarter[[#This Row],[deadline]]/86400) + 25569 + (-6/24)</f>
        <v>42441.692997685182</v>
      </c>
      <c r="U566" s="6">
        <f>YEAR(Kickstarter[[#This Row],[Date Created Conversion]])</f>
        <v>2016</v>
      </c>
      <c r="V566" s="6" t="str">
        <f>TEXT(Kickstarter[[#This Row],[Date Created Conversion]], "mmm")</f>
        <v>Feb</v>
      </c>
      <c r="W566" s="6">
        <f>DATEDIF(Kickstarter[[#This Row],[Date Created Conversion]],Kickstarter[[#This Row],[Date Ended Conversion]],"m")</f>
        <v>1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Kickstarter[[#This Row],[pledged]]/Kickstarter[[#This Row],[goal]]</f>
        <v>0</v>
      </c>
      <c r="P567" s="13">
        <f>IF(Kickstarter[[#This Row],[backers_count]], Kickstarter[[#This Row],[pledged]]/Kickstarter[[#This Row],[backers_count]], 0)</f>
        <v>0</v>
      </c>
      <c r="Q567" t="str">
        <f>LEFT(Kickstarter[[#This Row],[Category and Sub-Category]], SEARCH("/", Kickstarter[[#This Row],[Category and Sub-Category]])-1)</f>
        <v>technology</v>
      </c>
      <c r="R567" t="str">
        <f>RIGHT(Kickstarter[[#This Row],[Category and Sub-Category]], LEN(Kickstarter[[#This Row],[Category and Sub-Category]])-SEARCH("/",Kickstarter[[#This Row],[Category and Sub-Category]]))</f>
        <v>web</v>
      </c>
      <c r="S567" s="10">
        <f>(Kickstarter[[#This Row],[launched_at]]/86400) + 25569 + (-6/24)</f>
        <v>42165.53528935185</v>
      </c>
      <c r="T567" s="10">
        <f>(Kickstarter[[#This Row],[deadline]]/86400) + 25569 + (-6/24)</f>
        <v>42195.53528935185</v>
      </c>
      <c r="U567" s="6">
        <f>YEAR(Kickstarter[[#This Row],[Date Created Conversion]])</f>
        <v>2015</v>
      </c>
      <c r="V567" s="6" t="str">
        <f>TEXT(Kickstarter[[#This Row],[Date Created Conversion]], "mmm")</f>
        <v>Jun</v>
      </c>
      <c r="W567" s="6">
        <f>DATEDIF(Kickstarter[[#This Row],[Date Created Conversion]],Kickstarter[[#This Row],[Date Ended Conversion]],"m")</f>
        <v>1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Kickstarter[[#This Row],[pledged]]/Kickstarter[[#This Row],[goal]]</f>
        <v>2.0000000000000001E-4</v>
      </c>
      <c r="P568" s="13">
        <f>IF(Kickstarter[[#This Row],[backers_count]], Kickstarter[[#This Row],[pledged]]/Kickstarter[[#This Row],[backers_count]], 0)</f>
        <v>1</v>
      </c>
      <c r="Q568" t="str">
        <f>LEFT(Kickstarter[[#This Row],[Category and Sub-Category]], SEARCH("/", Kickstarter[[#This Row],[Category and Sub-Category]])-1)</f>
        <v>technology</v>
      </c>
      <c r="R568" t="str">
        <f>RIGHT(Kickstarter[[#This Row],[Category and Sub-Category]], LEN(Kickstarter[[#This Row],[Category and Sub-Category]])-SEARCH("/",Kickstarter[[#This Row],[Category and Sub-Category]]))</f>
        <v>web</v>
      </c>
      <c r="S568" s="10">
        <f>(Kickstarter[[#This Row],[launched_at]]/86400) + 25569 + (-6/24)</f>
        <v>42535.43440972222</v>
      </c>
      <c r="T568" s="10">
        <f>(Kickstarter[[#This Row],[deadline]]/86400) + 25569 + (-6/24)</f>
        <v>42565.43440972222</v>
      </c>
      <c r="U568" s="6">
        <f>YEAR(Kickstarter[[#This Row],[Date Created Conversion]])</f>
        <v>2016</v>
      </c>
      <c r="V568" s="6" t="str">
        <f>TEXT(Kickstarter[[#This Row],[Date Created Conversion]], "mmm")</f>
        <v>Jun</v>
      </c>
      <c r="W568" s="6">
        <f>DATEDIF(Kickstarter[[#This Row],[Date Created Conversion]],Kickstarter[[#This Row],[Date Ended Conversion]],"m")</f>
        <v>1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Kickstarter[[#This Row],[pledged]]/Kickstarter[[#This Row],[goal]]</f>
        <v>0</v>
      </c>
      <c r="P569" s="13">
        <f>IF(Kickstarter[[#This Row],[backers_count]], Kickstarter[[#This Row],[pledged]]/Kickstarter[[#This Row],[backers_count]], 0)</f>
        <v>0</v>
      </c>
      <c r="Q569" t="str">
        <f>LEFT(Kickstarter[[#This Row],[Category and Sub-Category]], SEARCH("/", Kickstarter[[#This Row],[Category and Sub-Category]])-1)</f>
        <v>technology</v>
      </c>
      <c r="R569" t="str">
        <f>RIGHT(Kickstarter[[#This Row],[Category and Sub-Category]], LEN(Kickstarter[[#This Row],[Category and Sub-Category]])-SEARCH("/",Kickstarter[[#This Row],[Category and Sub-Category]]))</f>
        <v>web</v>
      </c>
      <c r="S569" s="10">
        <f>(Kickstarter[[#This Row],[launched_at]]/86400) + 25569 + (-6/24)</f>
        <v>41975.592523148152</v>
      </c>
      <c r="T569" s="10">
        <f>(Kickstarter[[#This Row],[deadline]]/86400) + 25569 + (-6/24)</f>
        <v>42005.592523148152</v>
      </c>
      <c r="U569" s="6">
        <f>YEAR(Kickstarter[[#This Row],[Date Created Conversion]])</f>
        <v>2014</v>
      </c>
      <c r="V569" s="6" t="str">
        <f>TEXT(Kickstarter[[#This Row],[Date Created Conversion]], "mmm")</f>
        <v>Dec</v>
      </c>
      <c r="W569" s="6">
        <f>DATEDIF(Kickstarter[[#This Row],[Date Created Conversion]],Kickstarter[[#This Row],[Date Ended Conversion]],"m")</f>
        <v>0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Kickstarter[[#This Row],[pledged]]/Kickstarter[[#This Row],[goal]]</f>
        <v>0.01</v>
      </c>
      <c r="P570" s="13">
        <f>IF(Kickstarter[[#This Row],[backers_count]], Kickstarter[[#This Row],[pledged]]/Kickstarter[[#This Row],[backers_count]], 0)</f>
        <v>49</v>
      </c>
      <c r="Q570" t="str">
        <f>LEFT(Kickstarter[[#This Row],[Category and Sub-Category]], SEARCH("/", Kickstarter[[#This Row],[Category and Sub-Category]])-1)</f>
        <v>technology</v>
      </c>
      <c r="R570" t="str">
        <f>RIGHT(Kickstarter[[#This Row],[Category and Sub-Category]], LEN(Kickstarter[[#This Row],[Category and Sub-Category]])-SEARCH("/",Kickstarter[[#This Row],[Category and Sub-Category]]))</f>
        <v>web</v>
      </c>
      <c r="S570" s="10">
        <f>(Kickstarter[[#This Row],[launched_at]]/86400) + 25569 + (-6/24)</f>
        <v>42348.6715625</v>
      </c>
      <c r="T570" s="10">
        <f>(Kickstarter[[#This Row],[deadline]]/86400) + 25569 + (-6/24)</f>
        <v>42385.208333333328</v>
      </c>
      <c r="U570" s="6">
        <f>YEAR(Kickstarter[[#This Row],[Date Created Conversion]])</f>
        <v>2015</v>
      </c>
      <c r="V570" s="6" t="str">
        <f>TEXT(Kickstarter[[#This Row],[Date Created Conversion]], "mmm")</f>
        <v>Dec</v>
      </c>
      <c r="W570" s="6">
        <f>DATEDIF(Kickstarter[[#This Row],[Date Created Conversion]],Kickstarter[[#This Row],[Date Ended Conversion]],"m")</f>
        <v>1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Kickstarter[[#This Row],[pledged]]/Kickstarter[[#This Row],[goal]]</f>
        <v>8.0000000000000002E-3</v>
      </c>
      <c r="P571" s="13">
        <f>IF(Kickstarter[[#This Row],[backers_count]], Kickstarter[[#This Row],[pledged]]/Kickstarter[[#This Row],[backers_count]], 0)</f>
        <v>20</v>
      </c>
      <c r="Q571" t="str">
        <f>LEFT(Kickstarter[[#This Row],[Category and Sub-Category]], SEARCH("/", Kickstarter[[#This Row],[Category and Sub-Category]])-1)</f>
        <v>technology</v>
      </c>
      <c r="R571" t="str">
        <f>RIGHT(Kickstarter[[#This Row],[Category and Sub-Category]], LEN(Kickstarter[[#This Row],[Category and Sub-Category]])-SEARCH("/",Kickstarter[[#This Row],[Category and Sub-Category]]))</f>
        <v>web</v>
      </c>
      <c r="S571" s="10">
        <f>(Kickstarter[[#This Row],[launched_at]]/86400) + 25569 + (-6/24)</f>
        <v>42340.597361111111</v>
      </c>
      <c r="T571" s="10">
        <f>(Kickstarter[[#This Row],[deadline]]/86400) + 25569 + (-6/24)</f>
        <v>42370.597361111111</v>
      </c>
      <c r="U571" s="6">
        <f>YEAR(Kickstarter[[#This Row],[Date Created Conversion]])</f>
        <v>2015</v>
      </c>
      <c r="V571" s="6" t="str">
        <f>TEXT(Kickstarter[[#This Row],[Date Created Conversion]], "mmm")</f>
        <v>Dec</v>
      </c>
      <c r="W571" s="6">
        <f>DATEDIF(Kickstarter[[#This Row],[Date Created Conversion]],Kickstarter[[#This Row],[Date Ended Conversion]],"m")</f>
        <v>0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Kickstarter[[#This Row],[pledged]]/Kickstarter[[#This Row],[goal]]</f>
        <v>1.6705882352941177E-3</v>
      </c>
      <c r="P572" s="13">
        <f>IF(Kickstarter[[#This Row],[backers_count]], Kickstarter[[#This Row],[pledged]]/Kickstarter[[#This Row],[backers_count]], 0)</f>
        <v>142</v>
      </c>
      <c r="Q572" t="str">
        <f>LEFT(Kickstarter[[#This Row],[Category and Sub-Category]], SEARCH("/", Kickstarter[[#This Row],[Category and Sub-Category]])-1)</f>
        <v>technology</v>
      </c>
      <c r="R572" t="str">
        <f>RIGHT(Kickstarter[[#This Row],[Category and Sub-Category]], LEN(Kickstarter[[#This Row],[Category and Sub-Category]])-SEARCH("/",Kickstarter[[#This Row],[Category and Sub-Category]]))</f>
        <v>web</v>
      </c>
      <c r="S572" s="10">
        <f>(Kickstarter[[#This Row],[launched_at]]/86400) + 25569 + (-6/24)</f>
        <v>42388.548252314809</v>
      </c>
      <c r="T572" s="10">
        <f>(Kickstarter[[#This Row],[deadline]]/86400) + 25569 + (-6/24)</f>
        <v>42418.548252314809</v>
      </c>
      <c r="U572" s="6">
        <f>YEAR(Kickstarter[[#This Row],[Date Created Conversion]])</f>
        <v>2016</v>
      </c>
      <c r="V572" s="6" t="str">
        <f>TEXT(Kickstarter[[#This Row],[Date Created Conversion]], "mmm")</f>
        <v>Jan</v>
      </c>
      <c r="W572" s="6">
        <f>DATEDIF(Kickstarter[[#This Row],[Date Created Conversion]],Kickstarter[[#This Row],[Date Ended Conversion]],"m")</f>
        <v>0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Kickstarter[[#This Row],[pledged]]/Kickstarter[[#This Row],[goal]]</f>
        <v>4.2399999999999998E-3</v>
      </c>
      <c r="P573" s="13">
        <f>IF(Kickstarter[[#This Row],[backers_count]], Kickstarter[[#This Row],[pledged]]/Kickstarter[[#This Row],[backers_count]], 0)</f>
        <v>53</v>
      </c>
      <c r="Q573" t="str">
        <f>LEFT(Kickstarter[[#This Row],[Category and Sub-Category]], SEARCH("/", Kickstarter[[#This Row],[Category and Sub-Category]])-1)</f>
        <v>technology</v>
      </c>
      <c r="R573" t="str">
        <f>RIGHT(Kickstarter[[#This Row],[Category and Sub-Category]], LEN(Kickstarter[[#This Row],[Category and Sub-Category]])-SEARCH("/",Kickstarter[[#This Row],[Category and Sub-Category]]))</f>
        <v>web</v>
      </c>
      <c r="S573" s="10">
        <f>(Kickstarter[[#This Row],[launched_at]]/86400) + 25569 + (-6/24)</f>
        <v>42192.566238425927</v>
      </c>
      <c r="T573" s="10">
        <f>(Kickstarter[[#This Row],[deadline]]/86400) + 25569 + (-6/24)</f>
        <v>42211.915972222225</v>
      </c>
      <c r="U573" s="6">
        <f>YEAR(Kickstarter[[#This Row],[Date Created Conversion]])</f>
        <v>2015</v>
      </c>
      <c r="V573" s="6" t="str">
        <f>TEXT(Kickstarter[[#This Row],[Date Created Conversion]], "mmm")</f>
        <v>Jul</v>
      </c>
      <c r="W573" s="6">
        <f>DATEDIF(Kickstarter[[#This Row],[Date Created Conversion]],Kickstarter[[#This Row],[Date Ended Conversion]],"m")</f>
        <v>0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Kickstarter[[#This Row],[pledged]]/Kickstarter[[#This Row],[goal]]</f>
        <v>0</v>
      </c>
      <c r="P574" s="13">
        <f>IF(Kickstarter[[#This Row],[backers_count]], Kickstarter[[#This Row],[pledged]]/Kickstarter[[#This Row],[backers_count]], 0)</f>
        <v>0</v>
      </c>
      <c r="Q574" t="str">
        <f>LEFT(Kickstarter[[#This Row],[Category and Sub-Category]], SEARCH("/", Kickstarter[[#This Row],[Category and Sub-Category]])-1)</f>
        <v>technology</v>
      </c>
      <c r="R574" t="str">
        <f>RIGHT(Kickstarter[[#This Row],[Category and Sub-Category]], LEN(Kickstarter[[#This Row],[Category and Sub-Category]])-SEARCH("/",Kickstarter[[#This Row],[Category and Sub-Category]]))</f>
        <v>web</v>
      </c>
      <c r="S574" s="10">
        <f>(Kickstarter[[#This Row],[launched_at]]/86400) + 25569 + (-6/24)</f>
        <v>42282.466296296298</v>
      </c>
      <c r="T574" s="10">
        <f>(Kickstarter[[#This Row],[deadline]]/86400) + 25569 + (-6/24)</f>
        <v>42312.507962962962</v>
      </c>
      <c r="U574" s="6">
        <f>YEAR(Kickstarter[[#This Row],[Date Created Conversion]])</f>
        <v>2015</v>
      </c>
      <c r="V574" s="6" t="str">
        <f>TEXT(Kickstarter[[#This Row],[Date Created Conversion]], "mmm")</f>
        <v>Oct</v>
      </c>
      <c r="W574" s="6">
        <f>DATEDIF(Kickstarter[[#This Row],[Date Created Conversion]],Kickstarter[[#This Row],[Date Ended Conversion]],"m")</f>
        <v>0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Kickstarter[[#This Row],[pledged]]/Kickstarter[[#This Row],[goal]]</f>
        <v>3.892538925389254E-3</v>
      </c>
      <c r="P575" s="13">
        <f>IF(Kickstarter[[#This Row],[backers_count]], Kickstarter[[#This Row],[pledged]]/Kickstarter[[#This Row],[backers_count]], 0)</f>
        <v>38.444444444444443</v>
      </c>
      <c r="Q575" t="str">
        <f>LEFT(Kickstarter[[#This Row],[Category and Sub-Category]], SEARCH("/", Kickstarter[[#This Row],[Category and Sub-Category]])-1)</f>
        <v>technology</v>
      </c>
      <c r="R575" t="str">
        <f>RIGHT(Kickstarter[[#This Row],[Category and Sub-Category]], LEN(Kickstarter[[#This Row],[Category and Sub-Category]])-SEARCH("/",Kickstarter[[#This Row],[Category and Sub-Category]]))</f>
        <v>web</v>
      </c>
      <c r="S575" s="10">
        <f>(Kickstarter[[#This Row],[launched_at]]/86400) + 25569 + (-6/24)</f>
        <v>41962.800127314811</v>
      </c>
      <c r="T575" s="10">
        <f>(Kickstarter[[#This Row],[deadline]]/86400) + 25569 + (-6/24)</f>
        <v>42021.8</v>
      </c>
      <c r="U575" s="6">
        <f>YEAR(Kickstarter[[#This Row],[Date Created Conversion]])</f>
        <v>2014</v>
      </c>
      <c r="V575" s="6" t="str">
        <f>TEXT(Kickstarter[[#This Row],[Date Created Conversion]], "mmm")</f>
        <v>Nov</v>
      </c>
      <c r="W575" s="6">
        <f>DATEDIF(Kickstarter[[#This Row],[Date Created Conversion]],Kickstarter[[#This Row],[Date Ended Conversion]],"m")</f>
        <v>1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Kickstarter[[#This Row],[pledged]]/Kickstarter[[#This Row],[goal]]</f>
        <v>7.1556350626118068E-3</v>
      </c>
      <c r="P576" s="13">
        <f>IF(Kickstarter[[#This Row],[backers_count]], Kickstarter[[#This Row],[pledged]]/Kickstarter[[#This Row],[backers_count]], 0)</f>
        <v>20</v>
      </c>
      <c r="Q576" t="str">
        <f>LEFT(Kickstarter[[#This Row],[Category and Sub-Category]], SEARCH("/", Kickstarter[[#This Row],[Category and Sub-Category]])-1)</f>
        <v>technology</v>
      </c>
      <c r="R576" t="str">
        <f>RIGHT(Kickstarter[[#This Row],[Category and Sub-Category]], LEN(Kickstarter[[#This Row],[Category and Sub-Category]])-SEARCH("/",Kickstarter[[#This Row],[Category and Sub-Category]]))</f>
        <v>web</v>
      </c>
      <c r="S576" s="10">
        <f>(Kickstarter[[#This Row],[launched_at]]/86400) + 25569 + (-6/24)</f>
        <v>42632.193368055552</v>
      </c>
      <c r="T576" s="10">
        <f>(Kickstarter[[#This Row],[deadline]]/86400) + 25569 + (-6/24)</f>
        <v>42662.193368055552</v>
      </c>
      <c r="U576" s="6">
        <f>YEAR(Kickstarter[[#This Row],[Date Created Conversion]])</f>
        <v>2016</v>
      </c>
      <c r="V576" s="6" t="str">
        <f>TEXT(Kickstarter[[#This Row],[Date Created Conversion]], "mmm")</f>
        <v>Sep</v>
      </c>
      <c r="W576" s="6">
        <f>DATEDIF(Kickstarter[[#This Row],[Date Created Conversion]],Kickstarter[[#This Row],[Date Ended Conversion]],"m")</f>
        <v>1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Kickstarter[[#This Row],[pledged]]/Kickstarter[[#This Row],[goal]]</f>
        <v>4.3166666666666666E-3</v>
      </c>
      <c r="P577" s="13">
        <f>IF(Kickstarter[[#This Row],[backers_count]], Kickstarter[[#This Row],[pledged]]/Kickstarter[[#This Row],[backers_count]], 0)</f>
        <v>64.75</v>
      </c>
      <c r="Q577" t="str">
        <f>LEFT(Kickstarter[[#This Row],[Category and Sub-Category]], SEARCH("/", Kickstarter[[#This Row],[Category and Sub-Category]])-1)</f>
        <v>technology</v>
      </c>
      <c r="R577" t="str">
        <f>RIGHT(Kickstarter[[#This Row],[Category and Sub-Category]], LEN(Kickstarter[[#This Row],[Category and Sub-Category]])-SEARCH("/",Kickstarter[[#This Row],[Category and Sub-Category]]))</f>
        <v>web</v>
      </c>
      <c r="S577" s="10">
        <f>(Kickstarter[[#This Row],[launched_at]]/86400) + 25569 + (-6/24)</f>
        <v>42138.442627314813</v>
      </c>
      <c r="T577" s="10">
        <f>(Kickstarter[[#This Row],[deadline]]/86400) + 25569 + (-6/24)</f>
        <v>42168.442627314813</v>
      </c>
      <c r="U577" s="6">
        <f>YEAR(Kickstarter[[#This Row],[Date Created Conversion]])</f>
        <v>2015</v>
      </c>
      <c r="V577" s="6" t="str">
        <f>TEXT(Kickstarter[[#This Row],[Date Created Conversion]], "mmm")</f>
        <v>May</v>
      </c>
      <c r="W577" s="6">
        <f>DATEDIF(Kickstarter[[#This Row],[Date Created Conversion]],Kickstarter[[#This Row],[Date Ended Conversion]],"m")</f>
        <v>0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Kickstarter[[#This Row],[pledged]]/Kickstarter[[#This Row],[goal]]</f>
        <v>1.2500000000000001E-5</v>
      </c>
      <c r="P578" s="13">
        <f>IF(Kickstarter[[#This Row],[backers_count]], Kickstarter[[#This Row],[pledged]]/Kickstarter[[#This Row],[backers_count]], 0)</f>
        <v>1</v>
      </c>
      <c r="Q578" t="str">
        <f>LEFT(Kickstarter[[#This Row],[Category and Sub-Category]], SEARCH("/", Kickstarter[[#This Row],[Category and Sub-Category]])-1)</f>
        <v>technology</v>
      </c>
      <c r="R578" t="str">
        <f>RIGHT(Kickstarter[[#This Row],[Category and Sub-Category]], LEN(Kickstarter[[#This Row],[Category and Sub-Category]])-SEARCH("/",Kickstarter[[#This Row],[Category and Sub-Category]]))</f>
        <v>web</v>
      </c>
      <c r="S578" s="10">
        <f>(Kickstarter[[#This Row],[launched_at]]/86400) + 25569 + (-6/24)</f>
        <v>42031.221666666665</v>
      </c>
      <c r="T578" s="10">
        <f>(Kickstarter[[#This Row],[deadline]]/86400) + 25569 + (-6/24)</f>
        <v>42091.18</v>
      </c>
      <c r="U578" s="6">
        <f>YEAR(Kickstarter[[#This Row],[Date Created Conversion]])</f>
        <v>2015</v>
      </c>
      <c r="V578" s="6" t="str">
        <f>TEXT(Kickstarter[[#This Row],[Date Created Conversion]], "mmm")</f>
        <v>Jan</v>
      </c>
      <c r="W578" s="6">
        <f>DATEDIF(Kickstarter[[#This Row],[Date Created Conversion]],Kickstarter[[#This Row],[Date Ended Conversion]],"m")</f>
        <v>2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Kickstarter[[#This Row],[pledged]]/Kickstarter[[#This Row],[goal]]</f>
        <v>2E-3</v>
      </c>
      <c r="P579" s="13">
        <f>IF(Kickstarter[[#This Row],[backers_count]], Kickstarter[[#This Row],[pledged]]/Kickstarter[[#This Row],[backers_count]], 0)</f>
        <v>10</v>
      </c>
      <c r="Q579" t="str">
        <f>LEFT(Kickstarter[[#This Row],[Category and Sub-Category]], SEARCH("/", Kickstarter[[#This Row],[Category and Sub-Category]])-1)</f>
        <v>technology</v>
      </c>
      <c r="R579" t="str">
        <f>RIGHT(Kickstarter[[#This Row],[Category and Sub-Category]], LEN(Kickstarter[[#This Row],[Category and Sub-Category]])-SEARCH("/",Kickstarter[[#This Row],[Category and Sub-Category]]))</f>
        <v>web</v>
      </c>
      <c r="S579" s="10">
        <f>(Kickstarter[[#This Row],[launched_at]]/86400) + 25569 + (-6/24)</f>
        <v>42450.339143518519</v>
      </c>
      <c r="T579" s="10">
        <f>(Kickstarter[[#This Row],[deadline]]/86400) + 25569 + (-6/24)</f>
        <v>42510.339143518519</v>
      </c>
      <c r="U579" s="6">
        <f>YEAR(Kickstarter[[#This Row],[Date Created Conversion]])</f>
        <v>2016</v>
      </c>
      <c r="V579" s="6" t="str">
        <f>TEXT(Kickstarter[[#This Row],[Date Created Conversion]], "mmm")</f>
        <v>Mar</v>
      </c>
      <c r="W579" s="6">
        <f>DATEDIF(Kickstarter[[#This Row],[Date Created Conversion]],Kickstarter[[#This Row],[Date Ended Conversion]],"m")</f>
        <v>1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Kickstarter[[#This Row],[pledged]]/Kickstarter[[#This Row],[goal]]</f>
        <v>1.12E-4</v>
      </c>
      <c r="P580" s="13">
        <f>IF(Kickstarter[[#This Row],[backers_count]], Kickstarter[[#This Row],[pledged]]/Kickstarter[[#This Row],[backers_count]], 0)</f>
        <v>2</v>
      </c>
      <c r="Q580" t="str">
        <f>LEFT(Kickstarter[[#This Row],[Category and Sub-Category]], SEARCH("/", Kickstarter[[#This Row],[Category and Sub-Category]])-1)</f>
        <v>technology</v>
      </c>
      <c r="R580" t="str">
        <f>RIGHT(Kickstarter[[#This Row],[Category and Sub-Category]], LEN(Kickstarter[[#This Row],[Category and Sub-Category]])-SEARCH("/",Kickstarter[[#This Row],[Category and Sub-Category]]))</f>
        <v>web</v>
      </c>
      <c r="S580" s="10">
        <f>(Kickstarter[[#This Row],[launched_at]]/86400) + 25569 + (-6/24)</f>
        <v>42230.328622685185</v>
      </c>
      <c r="T580" s="10">
        <f>(Kickstarter[[#This Row],[deadline]]/86400) + 25569 + (-6/24)</f>
        <v>42254.328622685185</v>
      </c>
      <c r="U580" s="6">
        <f>YEAR(Kickstarter[[#This Row],[Date Created Conversion]])</f>
        <v>2015</v>
      </c>
      <c r="V580" s="6" t="str">
        <f>TEXT(Kickstarter[[#This Row],[Date Created Conversion]], "mmm")</f>
        <v>Aug</v>
      </c>
      <c r="W580" s="6">
        <f>DATEDIF(Kickstarter[[#This Row],[Date Created Conversion]],Kickstarter[[#This Row],[Date Ended Conversion]],"m")</f>
        <v>0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Kickstarter[[#This Row],[pledged]]/Kickstarter[[#This Row],[goal]]</f>
        <v>1.4583333333333334E-2</v>
      </c>
      <c r="P581" s="13">
        <f>IF(Kickstarter[[#This Row],[backers_count]], Kickstarter[[#This Row],[pledged]]/Kickstarter[[#This Row],[backers_count]], 0)</f>
        <v>35</v>
      </c>
      <c r="Q581" t="str">
        <f>LEFT(Kickstarter[[#This Row],[Category and Sub-Category]], SEARCH("/", Kickstarter[[#This Row],[Category and Sub-Category]])-1)</f>
        <v>technology</v>
      </c>
      <c r="R581" t="str">
        <f>RIGHT(Kickstarter[[#This Row],[Category and Sub-Category]], LEN(Kickstarter[[#This Row],[Category and Sub-Category]])-SEARCH("/",Kickstarter[[#This Row],[Category and Sub-Category]]))</f>
        <v>web</v>
      </c>
      <c r="S581" s="10">
        <f>(Kickstarter[[#This Row],[launched_at]]/86400) + 25569 + (-6/24)</f>
        <v>41968.602118055554</v>
      </c>
      <c r="T581" s="10">
        <f>(Kickstarter[[#This Row],[deadline]]/86400) + 25569 + (-6/24)</f>
        <v>41998.602118055554</v>
      </c>
      <c r="U581" s="6">
        <f>YEAR(Kickstarter[[#This Row],[Date Created Conversion]])</f>
        <v>2014</v>
      </c>
      <c r="V581" s="6" t="str">
        <f>TEXT(Kickstarter[[#This Row],[Date Created Conversion]], "mmm")</f>
        <v>Nov</v>
      </c>
      <c r="W581" s="6">
        <f>DATEDIF(Kickstarter[[#This Row],[Date Created Conversion]],Kickstarter[[#This Row],[Date Ended Conversion]],"m")</f>
        <v>1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Kickstarter[[#This Row],[pledged]]/Kickstarter[[#This Row],[goal]]</f>
        <v>3.3333333333333332E-4</v>
      </c>
      <c r="P582" s="13">
        <f>IF(Kickstarter[[#This Row],[backers_count]], Kickstarter[[#This Row],[pledged]]/Kickstarter[[#This Row],[backers_count]], 0)</f>
        <v>1</v>
      </c>
      <c r="Q582" t="str">
        <f>LEFT(Kickstarter[[#This Row],[Category and Sub-Category]], SEARCH("/", Kickstarter[[#This Row],[Category and Sub-Category]])-1)</f>
        <v>technology</v>
      </c>
      <c r="R582" t="str">
        <f>RIGHT(Kickstarter[[#This Row],[Category and Sub-Category]], LEN(Kickstarter[[#This Row],[Category and Sub-Category]])-SEARCH("/",Kickstarter[[#This Row],[Category and Sub-Category]]))</f>
        <v>web</v>
      </c>
      <c r="S582" s="10">
        <f>(Kickstarter[[#This Row],[launched_at]]/86400) + 25569 + (-6/24)</f>
        <v>42605.658182870371</v>
      </c>
      <c r="T582" s="10">
        <f>(Kickstarter[[#This Row],[deadline]]/86400) + 25569 + (-6/24)</f>
        <v>42635.658182870371</v>
      </c>
      <c r="U582" s="6">
        <f>YEAR(Kickstarter[[#This Row],[Date Created Conversion]])</f>
        <v>2016</v>
      </c>
      <c r="V582" s="6" t="str">
        <f>TEXT(Kickstarter[[#This Row],[Date Created Conversion]], "mmm")</f>
        <v>Aug</v>
      </c>
      <c r="W582" s="6">
        <f>DATEDIF(Kickstarter[[#This Row],[Date Created Conversion]],Kickstarter[[#This Row],[Date Ended Conversion]],"m")</f>
        <v>0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Kickstarter[[#This Row],[pledged]]/Kickstarter[[#This Row],[goal]]</f>
        <v>0</v>
      </c>
      <c r="P583" s="13">
        <f>IF(Kickstarter[[#This Row],[backers_count]], Kickstarter[[#This Row],[pledged]]/Kickstarter[[#This Row],[backers_count]], 0)</f>
        <v>0</v>
      </c>
      <c r="Q583" t="str">
        <f>LEFT(Kickstarter[[#This Row],[Category and Sub-Category]], SEARCH("/", Kickstarter[[#This Row],[Category and Sub-Category]])-1)</f>
        <v>technology</v>
      </c>
      <c r="R583" t="str">
        <f>RIGHT(Kickstarter[[#This Row],[Category and Sub-Category]], LEN(Kickstarter[[#This Row],[Category and Sub-Category]])-SEARCH("/",Kickstarter[[#This Row],[Category and Sub-Category]]))</f>
        <v>web</v>
      </c>
      <c r="S583" s="10">
        <f>(Kickstarter[[#This Row],[launched_at]]/86400) + 25569 + (-6/24)</f>
        <v>42187.762777777782</v>
      </c>
      <c r="T583" s="10">
        <f>(Kickstarter[[#This Row],[deadline]]/86400) + 25569 + (-6/24)</f>
        <v>42217.762777777782</v>
      </c>
      <c r="U583" s="6">
        <f>YEAR(Kickstarter[[#This Row],[Date Created Conversion]])</f>
        <v>2015</v>
      </c>
      <c r="V583" s="6" t="str">
        <f>TEXT(Kickstarter[[#This Row],[Date Created Conversion]], "mmm")</f>
        <v>Jul</v>
      </c>
      <c r="W583" s="6">
        <f>DATEDIF(Kickstarter[[#This Row],[Date Created Conversion]],Kickstarter[[#This Row],[Date Ended Conversion]],"m")</f>
        <v>0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Kickstarter[[#This Row],[pledged]]/Kickstarter[[#This Row],[goal]]</f>
        <v>0</v>
      </c>
      <c r="P584" s="13">
        <f>IF(Kickstarter[[#This Row],[backers_count]], Kickstarter[[#This Row],[pledged]]/Kickstarter[[#This Row],[backers_count]], 0)</f>
        <v>0</v>
      </c>
      <c r="Q584" t="str">
        <f>LEFT(Kickstarter[[#This Row],[Category and Sub-Category]], SEARCH("/", Kickstarter[[#This Row],[Category and Sub-Category]])-1)</f>
        <v>technology</v>
      </c>
      <c r="R584" t="str">
        <f>RIGHT(Kickstarter[[#This Row],[Category and Sub-Category]], LEN(Kickstarter[[#This Row],[Category and Sub-Category]])-SEARCH("/",Kickstarter[[#This Row],[Category and Sub-Category]]))</f>
        <v>web</v>
      </c>
      <c r="S584" s="10">
        <f>(Kickstarter[[#This Row],[launched_at]]/86400) + 25569 + (-6/24)</f>
        <v>42055.489803240736</v>
      </c>
      <c r="T584" s="10">
        <f>(Kickstarter[[#This Row],[deadline]]/86400) + 25569 + (-6/24)</f>
        <v>42078.5</v>
      </c>
      <c r="U584" s="6">
        <f>YEAR(Kickstarter[[#This Row],[Date Created Conversion]])</f>
        <v>2015</v>
      </c>
      <c r="V584" s="6" t="str">
        <f>TEXT(Kickstarter[[#This Row],[Date Created Conversion]], "mmm")</f>
        <v>Feb</v>
      </c>
      <c r="W584" s="6">
        <f>DATEDIF(Kickstarter[[#This Row],[Date Created Conversion]],Kickstarter[[#This Row],[Date Ended Conversion]],"m")</f>
        <v>0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Kickstarter[[#This Row],[pledged]]/Kickstarter[[#This Row],[goal]]</f>
        <v>1.1111111111111112E-4</v>
      </c>
      <c r="P585" s="13">
        <f>IF(Kickstarter[[#This Row],[backers_count]], Kickstarter[[#This Row],[pledged]]/Kickstarter[[#This Row],[backers_count]], 0)</f>
        <v>1</v>
      </c>
      <c r="Q585" t="str">
        <f>LEFT(Kickstarter[[#This Row],[Category and Sub-Category]], SEARCH("/", Kickstarter[[#This Row],[Category and Sub-Category]])-1)</f>
        <v>technology</v>
      </c>
      <c r="R585" t="str">
        <f>RIGHT(Kickstarter[[#This Row],[Category and Sub-Category]], LEN(Kickstarter[[#This Row],[Category and Sub-Category]])-SEARCH("/",Kickstarter[[#This Row],[Category and Sub-Category]]))</f>
        <v>web</v>
      </c>
      <c r="S585" s="10">
        <f>(Kickstarter[[#This Row],[launched_at]]/86400) + 25569 + (-6/24)</f>
        <v>42052.68850694444</v>
      </c>
      <c r="T585" s="10">
        <f>(Kickstarter[[#This Row],[deadline]]/86400) + 25569 + (-6/24)</f>
        <v>42082.646840277783</v>
      </c>
      <c r="U585" s="6">
        <f>YEAR(Kickstarter[[#This Row],[Date Created Conversion]])</f>
        <v>2015</v>
      </c>
      <c r="V585" s="6" t="str">
        <f>TEXT(Kickstarter[[#This Row],[Date Created Conversion]], "mmm")</f>
        <v>Feb</v>
      </c>
      <c r="W585" s="6">
        <f>DATEDIF(Kickstarter[[#This Row],[Date Created Conversion]],Kickstarter[[#This Row],[Date Ended Conversion]],"m")</f>
        <v>1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Kickstarter[[#This Row],[pledged]]/Kickstarter[[#This Row],[goal]]</f>
        <v>0.01</v>
      </c>
      <c r="P586" s="13">
        <f>IF(Kickstarter[[#This Row],[backers_count]], Kickstarter[[#This Row],[pledged]]/Kickstarter[[#This Row],[backers_count]], 0)</f>
        <v>5</v>
      </c>
      <c r="Q586" t="str">
        <f>LEFT(Kickstarter[[#This Row],[Category and Sub-Category]], SEARCH("/", Kickstarter[[#This Row],[Category and Sub-Category]])-1)</f>
        <v>technology</v>
      </c>
      <c r="R586" t="str">
        <f>RIGHT(Kickstarter[[#This Row],[Category and Sub-Category]], LEN(Kickstarter[[#This Row],[Category and Sub-Category]])-SEARCH("/",Kickstarter[[#This Row],[Category and Sub-Category]]))</f>
        <v>web</v>
      </c>
      <c r="S586" s="10">
        <f>(Kickstarter[[#This Row],[launched_at]]/86400) + 25569 + (-6/24)</f>
        <v>42049.466620370367</v>
      </c>
      <c r="T586" s="10">
        <f>(Kickstarter[[#This Row],[deadline]]/86400) + 25569 + (-6/24)</f>
        <v>42079.424953703703</v>
      </c>
      <c r="U586" s="6">
        <f>YEAR(Kickstarter[[#This Row],[Date Created Conversion]])</f>
        <v>2015</v>
      </c>
      <c r="V586" s="6" t="str">
        <f>TEXT(Kickstarter[[#This Row],[Date Created Conversion]], "mmm")</f>
        <v>Feb</v>
      </c>
      <c r="W586" s="6">
        <f>DATEDIF(Kickstarter[[#This Row],[Date Created Conversion]],Kickstarter[[#This Row],[Date Ended Conversion]],"m")</f>
        <v>1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Kickstarter[[#This Row],[pledged]]/Kickstarter[[#This Row],[goal]]</f>
        <v>0</v>
      </c>
      <c r="P587" s="13">
        <f>IF(Kickstarter[[#This Row],[backers_count]], Kickstarter[[#This Row],[pledged]]/Kickstarter[[#This Row],[backers_count]], 0)</f>
        <v>0</v>
      </c>
      <c r="Q587" t="str">
        <f>LEFT(Kickstarter[[#This Row],[Category and Sub-Category]], SEARCH("/", Kickstarter[[#This Row],[Category and Sub-Category]])-1)</f>
        <v>technology</v>
      </c>
      <c r="R587" t="str">
        <f>RIGHT(Kickstarter[[#This Row],[Category and Sub-Category]], LEN(Kickstarter[[#This Row],[Category and Sub-Category]])-SEARCH("/",Kickstarter[[#This Row],[Category and Sub-Category]]))</f>
        <v>web</v>
      </c>
      <c r="S587" s="10">
        <f>(Kickstarter[[#This Row],[launched_at]]/86400) + 25569 + (-6/24)</f>
        <v>42283.1409375</v>
      </c>
      <c r="T587" s="10">
        <f>(Kickstarter[[#This Row],[deadline]]/86400) + 25569 + (-6/24)</f>
        <v>42338.75</v>
      </c>
      <c r="U587" s="6">
        <f>YEAR(Kickstarter[[#This Row],[Date Created Conversion]])</f>
        <v>2015</v>
      </c>
      <c r="V587" s="6" t="str">
        <f>TEXT(Kickstarter[[#This Row],[Date Created Conversion]], "mmm")</f>
        <v>Oct</v>
      </c>
      <c r="W587" s="6">
        <f>DATEDIF(Kickstarter[[#This Row],[Date Created Conversion]],Kickstarter[[#This Row],[Date Ended Conversion]],"m")</f>
        <v>1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Kickstarter[[#This Row],[pledged]]/Kickstarter[[#This Row],[goal]]</f>
        <v>5.5999999999999999E-3</v>
      </c>
      <c r="P588" s="13">
        <f>IF(Kickstarter[[#This Row],[backers_count]], Kickstarter[[#This Row],[pledged]]/Kickstarter[[#This Row],[backers_count]], 0)</f>
        <v>14</v>
      </c>
      <c r="Q588" t="str">
        <f>LEFT(Kickstarter[[#This Row],[Category and Sub-Category]], SEARCH("/", Kickstarter[[#This Row],[Category and Sub-Category]])-1)</f>
        <v>technology</v>
      </c>
      <c r="R588" t="str">
        <f>RIGHT(Kickstarter[[#This Row],[Category and Sub-Category]], LEN(Kickstarter[[#This Row],[Category and Sub-Category]])-SEARCH("/",Kickstarter[[#This Row],[Category and Sub-Category]]))</f>
        <v>web</v>
      </c>
      <c r="S588" s="10">
        <f>(Kickstarter[[#This Row],[launched_at]]/86400) + 25569 + (-6/24)</f>
        <v>42020.604247685187</v>
      </c>
      <c r="T588" s="10">
        <f>(Kickstarter[[#This Row],[deadline]]/86400) + 25569 + (-6/24)</f>
        <v>42050.604247685187</v>
      </c>
      <c r="U588" s="6">
        <f>YEAR(Kickstarter[[#This Row],[Date Created Conversion]])</f>
        <v>2015</v>
      </c>
      <c r="V588" s="6" t="str">
        <f>TEXT(Kickstarter[[#This Row],[Date Created Conversion]], "mmm")</f>
        <v>Jan</v>
      </c>
      <c r="W588" s="6">
        <f>DATEDIF(Kickstarter[[#This Row],[Date Created Conversion]],Kickstarter[[#This Row],[Date Ended Conversion]],"m")</f>
        <v>0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Kickstarter[[#This Row],[pledged]]/Kickstarter[[#This Row],[goal]]</f>
        <v>9.0833333333333335E-2</v>
      </c>
      <c r="P589" s="13">
        <f>IF(Kickstarter[[#This Row],[backers_count]], Kickstarter[[#This Row],[pledged]]/Kickstarter[[#This Row],[backers_count]], 0)</f>
        <v>389.28571428571428</v>
      </c>
      <c r="Q589" t="str">
        <f>LEFT(Kickstarter[[#This Row],[Category and Sub-Category]], SEARCH("/", Kickstarter[[#This Row],[Category and Sub-Category]])-1)</f>
        <v>technology</v>
      </c>
      <c r="R589" t="str">
        <f>RIGHT(Kickstarter[[#This Row],[Category and Sub-Category]], LEN(Kickstarter[[#This Row],[Category and Sub-Category]])-SEARCH("/",Kickstarter[[#This Row],[Category and Sub-Category]]))</f>
        <v>web</v>
      </c>
      <c r="S589" s="10">
        <f>(Kickstarter[[#This Row],[launched_at]]/86400) + 25569 + (-6/24)</f>
        <v>42080.507326388892</v>
      </c>
      <c r="T589" s="10">
        <f>(Kickstarter[[#This Row],[deadline]]/86400) + 25569 + (-6/24)</f>
        <v>42110.507326388892</v>
      </c>
      <c r="U589" s="6">
        <f>YEAR(Kickstarter[[#This Row],[Date Created Conversion]])</f>
        <v>2015</v>
      </c>
      <c r="V589" s="6" t="str">
        <f>TEXT(Kickstarter[[#This Row],[Date Created Conversion]], "mmm")</f>
        <v>Mar</v>
      </c>
      <c r="W589" s="6">
        <f>DATEDIF(Kickstarter[[#This Row],[Date Created Conversion]],Kickstarter[[#This Row],[Date Ended Conversion]],"m")</f>
        <v>0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Kickstarter[[#This Row],[pledged]]/Kickstarter[[#This Row],[goal]]</f>
        <v>3.3444444444444443E-2</v>
      </c>
      <c r="P590" s="13">
        <f>IF(Kickstarter[[#This Row],[backers_count]], Kickstarter[[#This Row],[pledged]]/Kickstarter[[#This Row],[backers_count]], 0)</f>
        <v>150.5</v>
      </c>
      <c r="Q590" t="str">
        <f>LEFT(Kickstarter[[#This Row],[Category and Sub-Category]], SEARCH("/", Kickstarter[[#This Row],[Category and Sub-Category]])-1)</f>
        <v>technology</v>
      </c>
      <c r="R590" t="str">
        <f>RIGHT(Kickstarter[[#This Row],[Category and Sub-Category]], LEN(Kickstarter[[#This Row],[Category and Sub-Category]])-SEARCH("/",Kickstarter[[#This Row],[Category and Sub-Category]]))</f>
        <v>web</v>
      </c>
      <c r="S590" s="10">
        <f>(Kickstarter[[#This Row],[launched_at]]/86400) + 25569 + (-6/24)</f>
        <v>42631.519513888888</v>
      </c>
      <c r="T590" s="10">
        <f>(Kickstarter[[#This Row],[deadline]]/86400) + 25569 + (-6/24)</f>
        <v>42691.561180555553</v>
      </c>
      <c r="U590" s="6">
        <f>YEAR(Kickstarter[[#This Row],[Date Created Conversion]])</f>
        <v>2016</v>
      </c>
      <c r="V590" s="6" t="str">
        <f>TEXT(Kickstarter[[#This Row],[Date Created Conversion]], "mmm")</f>
        <v>Sep</v>
      </c>
      <c r="W590" s="6">
        <f>DATEDIF(Kickstarter[[#This Row],[Date Created Conversion]],Kickstarter[[#This Row],[Date Ended Conversion]],"m")</f>
        <v>1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Kickstarter[[#This Row],[pledged]]/Kickstarter[[#This Row],[goal]]</f>
        <v>1.3333333333333334E-4</v>
      </c>
      <c r="P591" s="13">
        <f>IF(Kickstarter[[#This Row],[backers_count]], Kickstarter[[#This Row],[pledged]]/Kickstarter[[#This Row],[backers_count]], 0)</f>
        <v>1</v>
      </c>
      <c r="Q591" t="str">
        <f>LEFT(Kickstarter[[#This Row],[Category and Sub-Category]], SEARCH("/", Kickstarter[[#This Row],[Category and Sub-Category]])-1)</f>
        <v>technology</v>
      </c>
      <c r="R591" t="str">
        <f>RIGHT(Kickstarter[[#This Row],[Category and Sub-Category]], LEN(Kickstarter[[#This Row],[Category and Sub-Category]])-SEARCH("/",Kickstarter[[#This Row],[Category and Sub-Category]]))</f>
        <v>web</v>
      </c>
      <c r="S591" s="10">
        <f>(Kickstarter[[#This Row],[launched_at]]/86400) + 25569 + (-6/24)</f>
        <v>42178.364571759259</v>
      </c>
      <c r="T591" s="10">
        <f>(Kickstarter[[#This Row],[deadline]]/86400) + 25569 + (-6/24)</f>
        <v>42193.364571759259</v>
      </c>
      <c r="U591" s="6">
        <f>YEAR(Kickstarter[[#This Row],[Date Created Conversion]])</f>
        <v>2015</v>
      </c>
      <c r="V591" s="6" t="str">
        <f>TEXT(Kickstarter[[#This Row],[Date Created Conversion]], "mmm")</f>
        <v>Jun</v>
      </c>
      <c r="W591" s="6">
        <f>DATEDIF(Kickstarter[[#This Row],[Date Created Conversion]],Kickstarter[[#This Row],[Date Ended Conversion]],"m")</f>
        <v>0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Kickstarter[[#This Row],[pledged]]/Kickstarter[[#This Row],[goal]]</f>
        <v>4.4600000000000001E-2</v>
      </c>
      <c r="P592" s="13">
        <f>IF(Kickstarter[[#This Row],[backers_count]], Kickstarter[[#This Row],[pledged]]/Kickstarter[[#This Row],[backers_count]], 0)</f>
        <v>24.777777777777779</v>
      </c>
      <c r="Q592" t="str">
        <f>LEFT(Kickstarter[[#This Row],[Category and Sub-Category]], SEARCH("/", Kickstarter[[#This Row],[Category and Sub-Category]])-1)</f>
        <v>technology</v>
      </c>
      <c r="R592" t="str">
        <f>RIGHT(Kickstarter[[#This Row],[Category and Sub-Category]], LEN(Kickstarter[[#This Row],[Category and Sub-Category]])-SEARCH("/",Kickstarter[[#This Row],[Category and Sub-Category]]))</f>
        <v>web</v>
      </c>
      <c r="S592" s="10">
        <f>(Kickstarter[[#This Row],[launched_at]]/86400) + 25569 + (-6/24)</f>
        <v>42377.304756944446</v>
      </c>
      <c r="T592" s="10">
        <f>(Kickstarter[[#This Row],[deadline]]/86400) + 25569 + (-6/24)</f>
        <v>42408.292361111111</v>
      </c>
      <c r="U592" s="6">
        <f>YEAR(Kickstarter[[#This Row],[Date Created Conversion]])</f>
        <v>2016</v>
      </c>
      <c r="V592" s="6" t="str">
        <f>TEXT(Kickstarter[[#This Row],[Date Created Conversion]], "mmm")</f>
        <v>Jan</v>
      </c>
      <c r="W592" s="6">
        <f>DATEDIF(Kickstarter[[#This Row],[Date Created Conversion]],Kickstarter[[#This Row],[Date Ended Conversion]],"m")</f>
        <v>1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Kickstarter[[#This Row],[pledged]]/Kickstarter[[#This Row],[goal]]</f>
        <v>6.0999999999999997E-4</v>
      </c>
      <c r="P593" s="13">
        <f>IF(Kickstarter[[#This Row],[backers_count]], Kickstarter[[#This Row],[pledged]]/Kickstarter[[#This Row],[backers_count]], 0)</f>
        <v>30.5</v>
      </c>
      <c r="Q593" t="str">
        <f>LEFT(Kickstarter[[#This Row],[Category and Sub-Category]], SEARCH("/", Kickstarter[[#This Row],[Category and Sub-Category]])-1)</f>
        <v>technology</v>
      </c>
      <c r="R593" t="str">
        <f>RIGHT(Kickstarter[[#This Row],[Category and Sub-Category]], LEN(Kickstarter[[#This Row],[Category and Sub-Category]])-SEARCH("/",Kickstarter[[#This Row],[Category and Sub-Category]]))</f>
        <v>web</v>
      </c>
      <c r="S593" s="10">
        <f>(Kickstarter[[#This Row],[launched_at]]/86400) + 25569 + (-6/24)</f>
        <v>42177.293171296296</v>
      </c>
      <c r="T593" s="10">
        <f>(Kickstarter[[#This Row],[deadline]]/86400) + 25569 + (-6/24)</f>
        <v>42207.293171296296</v>
      </c>
      <c r="U593" s="6">
        <f>YEAR(Kickstarter[[#This Row],[Date Created Conversion]])</f>
        <v>2015</v>
      </c>
      <c r="V593" s="6" t="str">
        <f>TEXT(Kickstarter[[#This Row],[Date Created Conversion]], "mmm")</f>
        <v>Jun</v>
      </c>
      <c r="W593" s="6">
        <f>DATEDIF(Kickstarter[[#This Row],[Date Created Conversion]],Kickstarter[[#This Row],[Date Ended Conversion]],"m")</f>
        <v>1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Kickstarter[[#This Row],[pledged]]/Kickstarter[[#This Row],[goal]]</f>
        <v>3.3333333333333333E-2</v>
      </c>
      <c r="P594" s="13">
        <f>IF(Kickstarter[[#This Row],[backers_count]], Kickstarter[[#This Row],[pledged]]/Kickstarter[[#This Row],[backers_count]], 0)</f>
        <v>250</v>
      </c>
      <c r="Q594" t="str">
        <f>LEFT(Kickstarter[[#This Row],[Category and Sub-Category]], SEARCH("/", Kickstarter[[#This Row],[Category and Sub-Category]])-1)</f>
        <v>technology</v>
      </c>
      <c r="R594" t="str">
        <f>RIGHT(Kickstarter[[#This Row],[Category and Sub-Category]], LEN(Kickstarter[[#This Row],[Category and Sub-Category]])-SEARCH("/",Kickstarter[[#This Row],[Category and Sub-Category]]))</f>
        <v>web</v>
      </c>
      <c r="S594" s="10">
        <f>(Kickstarter[[#This Row],[launched_at]]/86400) + 25569 + (-6/24)</f>
        <v>41945.982175925928</v>
      </c>
      <c r="T594" s="10">
        <f>(Kickstarter[[#This Row],[deadline]]/86400) + 25569 + (-6/24)</f>
        <v>41975.982175925921</v>
      </c>
      <c r="U594" s="6">
        <f>YEAR(Kickstarter[[#This Row],[Date Created Conversion]])</f>
        <v>2014</v>
      </c>
      <c r="V594" s="6" t="str">
        <f>TEXT(Kickstarter[[#This Row],[Date Created Conversion]], "mmm")</f>
        <v>Nov</v>
      </c>
      <c r="W594" s="6">
        <f>DATEDIF(Kickstarter[[#This Row],[Date Created Conversion]],Kickstarter[[#This Row],[Date Ended Conversion]],"m")</f>
        <v>1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Kickstarter[[#This Row],[pledged]]/Kickstarter[[#This Row],[goal]]</f>
        <v>0.23</v>
      </c>
      <c r="P595" s="13">
        <f>IF(Kickstarter[[#This Row],[backers_count]], Kickstarter[[#This Row],[pledged]]/Kickstarter[[#This Row],[backers_count]], 0)</f>
        <v>16.428571428571427</v>
      </c>
      <c r="Q595" t="str">
        <f>LEFT(Kickstarter[[#This Row],[Category and Sub-Category]], SEARCH("/", Kickstarter[[#This Row],[Category and Sub-Category]])-1)</f>
        <v>technology</v>
      </c>
      <c r="R595" t="str">
        <f>RIGHT(Kickstarter[[#This Row],[Category and Sub-Category]], LEN(Kickstarter[[#This Row],[Category and Sub-Category]])-SEARCH("/",Kickstarter[[#This Row],[Category and Sub-Category]]))</f>
        <v>web</v>
      </c>
      <c r="S595" s="10">
        <f>(Kickstarter[[#This Row],[launched_at]]/86400) + 25569 + (-6/24)</f>
        <v>42070.427604166667</v>
      </c>
      <c r="T595" s="10">
        <f>(Kickstarter[[#This Row],[deadline]]/86400) + 25569 + (-6/24)</f>
        <v>42100.385937500003</v>
      </c>
      <c r="U595" s="6">
        <f>YEAR(Kickstarter[[#This Row],[Date Created Conversion]])</f>
        <v>2015</v>
      </c>
      <c r="V595" s="6" t="str">
        <f>TEXT(Kickstarter[[#This Row],[Date Created Conversion]], "mmm")</f>
        <v>Mar</v>
      </c>
      <c r="W595" s="6">
        <f>DATEDIF(Kickstarter[[#This Row],[Date Created Conversion]],Kickstarter[[#This Row],[Date Ended Conversion]],"m")</f>
        <v>0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Kickstarter[[#This Row],[pledged]]/Kickstarter[[#This Row],[goal]]</f>
        <v>1.0399999999999999E-3</v>
      </c>
      <c r="P596" s="13">
        <f>IF(Kickstarter[[#This Row],[backers_count]], Kickstarter[[#This Row],[pledged]]/Kickstarter[[#This Row],[backers_count]], 0)</f>
        <v>13</v>
      </c>
      <c r="Q596" t="str">
        <f>LEFT(Kickstarter[[#This Row],[Category and Sub-Category]], SEARCH("/", Kickstarter[[#This Row],[Category and Sub-Category]])-1)</f>
        <v>technology</v>
      </c>
      <c r="R596" t="str">
        <f>RIGHT(Kickstarter[[#This Row],[Category and Sub-Category]], LEN(Kickstarter[[#This Row],[Category and Sub-Category]])-SEARCH("/",Kickstarter[[#This Row],[Category and Sub-Category]]))</f>
        <v>web</v>
      </c>
      <c r="S596" s="10">
        <f>(Kickstarter[[#This Row],[launched_at]]/86400) + 25569 + (-6/24)</f>
        <v>42446.530162037037</v>
      </c>
      <c r="T596" s="10">
        <f>(Kickstarter[[#This Row],[deadline]]/86400) + 25569 + (-6/24)</f>
        <v>42476.530162037037</v>
      </c>
      <c r="U596" s="6">
        <f>YEAR(Kickstarter[[#This Row],[Date Created Conversion]])</f>
        <v>2016</v>
      </c>
      <c r="V596" s="6" t="str">
        <f>TEXT(Kickstarter[[#This Row],[Date Created Conversion]], "mmm")</f>
        <v>Mar</v>
      </c>
      <c r="W596" s="6">
        <f>DATEDIF(Kickstarter[[#This Row],[Date Created Conversion]],Kickstarter[[#This Row],[Date Ended Conversion]],"m")</f>
        <v>0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Kickstarter[[#This Row],[pledged]]/Kickstarter[[#This Row],[goal]]</f>
        <v>4.2599999999999999E-3</v>
      </c>
      <c r="P597" s="13">
        <f>IF(Kickstarter[[#This Row],[backers_count]], Kickstarter[[#This Row],[pledged]]/Kickstarter[[#This Row],[backers_count]], 0)</f>
        <v>53.25</v>
      </c>
      <c r="Q597" t="str">
        <f>LEFT(Kickstarter[[#This Row],[Category and Sub-Category]], SEARCH("/", Kickstarter[[#This Row],[Category and Sub-Category]])-1)</f>
        <v>technology</v>
      </c>
      <c r="R597" t="str">
        <f>RIGHT(Kickstarter[[#This Row],[Category and Sub-Category]], LEN(Kickstarter[[#This Row],[Category and Sub-Category]])-SEARCH("/",Kickstarter[[#This Row],[Category and Sub-Category]]))</f>
        <v>web</v>
      </c>
      <c r="S597" s="10">
        <f>(Kickstarter[[#This Row],[launched_at]]/86400) + 25569 + (-6/24)</f>
        <v>42082.819884259261</v>
      </c>
      <c r="T597" s="10">
        <f>(Kickstarter[[#This Row],[deadline]]/86400) + 25569 + (-6/24)</f>
        <v>42127.819884259261</v>
      </c>
      <c r="U597" s="6">
        <f>YEAR(Kickstarter[[#This Row],[Date Created Conversion]])</f>
        <v>2015</v>
      </c>
      <c r="V597" s="6" t="str">
        <f>TEXT(Kickstarter[[#This Row],[Date Created Conversion]], "mmm")</f>
        <v>Mar</v>
      </c>
      <c r="W597" s="6">
        <f>DATEDIF(Kickstarter[[#This Row],[Date Created Conversion]],Kickstarter[[#This Row],[Date Ended Conversion]],"m")</f>
        <v>1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Kickstarter[[#This Row],[pledged]]/Kickstarter[[#This Row],[goal]]</f>
        <v>2.9999999999999997E-4</v>
      </c>
      <c r="P598" s="13">
        <f>IF(Kickstarter[[#This Row],[backers_count]], Kickstarter[[#This Row],[pledged]]/Kickstarter[[#This Row],[backers_count]], 0)</f>
        <v>3</v>
      </c>
      <c r="Q598" t="str">
        <f>LEFT(Kickstarter[[#This Row],[Category and Sub-Category]], SEARCH("/", Kickstarter[[#This Row],[Category and Sub-Category]])-1)</f>
        <v>technology</v>
      </c>
      <c r="R598" t="str">
        <f>RIGHT(Kickstarter[[#This Row],[Category and Sub-Category]], LEN(Kickstarter[[#This Row],[Category and Sub-Category]])-SEARCH("/",Kickstarter[[#This Row],[Category and Sub-Category]]))</f>
        <v>web</v>
      </c>
      <c r="S598" s="10">
        <f>(Kickstarter[[#This Row],[launched_at]]/86400) + 25569 + (-6/24)</f>
        <v>42646.646898148145</v>
      </c>
      <c r="T598" s="10">
        <f>(Kickstarter[[#This Row],[deadline]]/86400) + 25569 + (-6/24)</f>
        <v>42676.646898148145</v>
      </c>
      <c r="U598" s="6">
        <f>YEAR(Kickstarter[[#This Row],[Date Created Conversion]])</f>
        <v>2016</v>
      </c>
      <c r="V598" s="6" t="str">
        <f>TEXT(Kickstarter[[#This Row],[Date Created Conversion]], "mmm")</f>
        <v>Oct</v>
      </c>
      <c r="W598" s="6">
        <f>DATEDIF(Kickstarter[[#This Row],[Date Created Conversion]],Kickstarter[[#This Row],[Date Ended Conversion]],"m")</f>
        <v>0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Kickstarter[[#This Row],[pledged]]/Kickstarter[[#This Row],[goal]]</f>
        <v>2.6666666666666666E-3</v>
      </c>
      <c r="P599" s="13">
        <f>IF(Kickstarter[[#This Row],[backers_count]], Kickstarter[[#This Row],[pledged]]/Kickstarter[[#This Row],[backers_count]], 0)</f>
        <v>10</v>
      </c>
      <c r="Q599" t="str">
        <f>LEFT(Kickstarter[[#This Row],[Category and Sub-Category]], SEARCH("/", Kickstarter[[#This Row],[Category and Sub-Category]])-1)</f>
        <v>technology</v>
      </c>
      <c r="R599" t="str">
        <f>RIGHT(Kickstarter[[#This Row],[Category and Sub-Category]], LEN(Kickstarter[[#This Row],[Category and Sub-Category]])-SEARCH("/",Kickstarter[[#This Row],[Category and Sub-Category]]))</f>
        <v>web</v>
      </c>
      <c r="S599" s="10">
        <f>(Kickstarter[[#This Row],[launched_at]]/86400) + 25569 + (-6/24)</f>
        <v>42545.455266203702</v>
      </c>
      <c r="T599" s="10">
        <f>(Kickstarter[[#This Row],[deadline]]/86400) + 25569 + (-6/24)</f>
        <v>42582.416666666672</v>
      </c>
      <c r="U599" s="6">
        <f>YEAR(Kickstarter[[#This Row],[Date Created Conversion]])</f>
        <v>2016</v>
      </c>
      <c r="V599" s="6" t="str">
        <f>TEXT(Kickstarter[[#This Row],[Date Created Conversion]], "mmm")</f>
        <v>Jun</v>
      </c>
      <c r="W599" s="6">
        <f>DATEDIF(Kickstarter[[#This Row],[Date Created Conversion]],Kickstarter[[#This Row],[Date Ended Conversion]],"m")</f>
        <v>1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Kickstarter[[#This Row],[pledged]]/Kickstarter[[#This Row],[goal]]</f>
        <v>0.34</v>
      </c>
      <c r="P600" s="13">
        <f>IF(Kickstarter[[#This Row],[backers_count]], Kickstarter[[#This Row],[pledged]]/Kickstarter[[#This Row],[backers_count]], 0)</f>
        <v>121.42857142857143</v>
      </c>
      <c r="Q600" t="str">
        <f>LEFT(Kickstarter[[#This Row],[Category and Sub-Category]], SEARCH("/", Kickstarter[[#This Row],[Category and Sub-Category]])-1)</f>
        <v>technology</v>
      </c>
      <c r="R600" t="str">
        <f>RIGHT(Kickstarter[[#This Row],[Category and Sub-Category]], LEN(Kickstarter[[#This Row],[Category and Sub-Category]])-SEARCH("/",Kickstarter[[#This Row],[Category and Sub-Category]]))</f>
        <v>web</v>
      </c>
      <c r="S600" s="10">
        <f>(Kickstarter[[#This Row],[launched_at]]/86400) + 25569 + (-6/24)</f>
        <v>41947.75209490741</v>
      </c>
      <c r="T600" s="10">
        <f>(Kickstarter[[#This Row],[deadline]]/86400) + 25569 + (-6/24)</f>
        <v>41977.75209490741</v>
      </c>
      <c r="U600" s="6">
        <f>YEAR(Kickstarter[[#This Row],[Date Created Conversion]])</f>
        <v>2014</v>
      </c>
      <c r="V600" s="6" t="str">
        <f>TEXT(Kickstarter[[#This Row],[Date Created Conversion]], "mmm")</f>
        <v>Nov</v>
      </c>
      <c r="W600" s="6">
        <f>DATEDIF(Kickstarter[[#This Row],[Date Created Conversion]],Kickstarter[[#This Row],[Date Ended Conversion]],"m")</f>
        <v>1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Kickstarter[[#This Row],[pledged]]/Kickstarter[[#This Row],[goal]]</f>
        <v>6.2E-4</v>
      </c>
      <c r="P601" s="13">
        <f>IF(Kickstarter[[#This Row],[backers_count]], Kickstarter[[#This Row],[pledged]]/Kickstarter[[#This Row],[backers_count]], 0)</f>
        <v>15.5</v>
      </c>
      <c r="Q601" t="str">
        <f>LEFT(Kickstarter[[#This Row],[Category and Sub-Category]], SEARCH("/", Kickstarter[[#This Row],[Category and Sub-Category]])-1)</f>
        <v>technology</v>
      </c>
      <c r="R601" t="str">
        <f>RIGHT(Kickstarter[[#This Row],[Category and Sub-Category]], LEN(Kickstarter[[#This Row],[Category and Sub-Category]])-SEARCH("/",Kickstarter[[#This Row],[Category and Sub-Category]]))</f>
        <v>web</v>
      </c>
      <c r="S601" s="10">
        <f>(Kickstarter[[#This Row],[launched_at]]/86400) + 25569 + (-6/24)</f>
        <v>42047.562523148154</v>
      </c>
      <c r="T601" s="10">
        <f>(Kickstarter[[#This Row],[deadline]]/86400) + 25569 + (-6/24)</f>
        <v>42071.386111111111</v>
      </c>
      <c r="U601" s="6">
        <f>YEAR(Kickstarter[[#This Row],[Date Created Conversion]])</f>
        <v>2015</v>
      </c>
      <c r="V601" s="6" t="str">
        <f>TEXT(Kickstarter[[#This Row],[Date Created Conversion]], "mmm")</f>
        <v>Feb</v>
      </c>
      <c r="W601" s="6">
        <f>DATEDIF(Kickstarter[[#This Row],[Date Created Conversion]],Kickstarter[[#This Row],[Date Ended Conversion]],"m")</f>
        <v>0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Kickstarter[[#This Row],[pledged]]/Kickstarter[[#This Row],[goal]]</f>
        <v>0.02</v>
      </c>
      <c r="P602" s="13">
        <f>IF(Kickstarter[[#This Row],[backers_count]], Kickstarter[[#This Row],[pledged]]/Kickstarter[[#This Row],[backers_count]], 0)</f>
        <v>100</v>
      </c>
      <c r="Q602" t="str">
        <f>LEFT(Kickstarter[[#This Row],[Category and Sub-Category]], SEARCH("/", Kickstarter[[#This Row],[Category and Sub-Category]])-1)</f>
        <v>technology</v>
      </c>
      <c r="R602" t="str">
        <f>RIGHT(Kickstarter[[#This Row],[Category and Sub-Category]], LEN(Kickstarter[[#This Row],[Category and Sub-Category]])-SEARCH("/",Kickstarter[[#This Row],[Category and Sub-Category]]))</f>
        <v>web</v>
      </c>
      <c r="S602" s="10">
        <f>(Kickstarter[[#This Row],[launched_at]]/86400) + 25569 + (-6/24)</f>
        <v>42073.548171296294</v>
      </c>
      <c r="T602" s="10">
        <f>(Kickstarter[[#This Row],[deadline]]/86400) + 25569 + (-6/24)</f>
        <v>42133.548171296294</v>
      </c>
      <c r="U602" s="6">
        <f>YEAR(Kickstarter[[#This Row],[Date Created Conversion]])</f>
        <v>2015</v>
      </c>
      <c r="V602" s="6" t="str">
        <f>TEXT(Kickstarter[[#This Row],[Date Created Conversion]], "mmm")</f>
        <v>Mar</v>
      </c>
      <c r="W602" s="6">
        <f>DATEDIF(Kickstarter[[#This Row],[Date Created Conversion]],Kickstarter[[#This Row],[Date Ended Conversion]],"m")</f>
        <v>1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Kickstarter[[#This Row],[pledged]]/Kickstarter[[#This Row],[goal]]</f>
        <v>1.4E-2</v>
      </c>
      <c r="P603" s="13">
        <f>IF(Kickstarter[[#This Row],[backers_count]], Kickstarter[[#This Row],[pledged]]/Kickstarter[[#This Row],[backers_count]], 0)</f>
        <v>23.333333333333332</v>
      </c>
      <c r="Q603" t="str">
        <f>LEFT(Kickstarter[[#This Row],[Category and Sub-Category]], SEARCH("/", Kickstarter[[#This Row],[Category and Sub-Category]])-1)</f>
        <v>technology</v>
      </c>
      <c r="R603" t="str">
        <f>RIGHT(Kickstarter[[#This Row],[Category and Sub-Category]], LEN(Kickstarter[[#This Row],[Category and Sub-Category]])-SEARCH("/",Kickstarter[[#This Row],[Category and Sub-Category]]))</f>
        <v>web</v>
      </c>
      <c r="S603" s="10">
        <f>(Kickstarter[[#This Row],[launched_at]]/86400) + 25569 + (-6/24)</f>
        <v>41969.608090277776</v>
      </c>
      <c r="T603" s="10">
        <f>(Kickstarter[[#This Row],[deadline]]/86400) + 25569 + (-6/24)</f>
        <v>41999.608090277776</v>
      </c>
      <c r="U603" s="6">
        <f>YEAR(Kickstarter[[#This Row],[Date Created Conversion]])</f>
        <v>2014</v>
      </c>
      <c r="V603" s="6" t="str">
        <f>TEXT(Kickstarter[[#This Row],[Date Created Conversion]], "mmm")</f>
        <v>Nov</v>
      </c>
      <c r="W603" s="6">
        <f>DATEDIF(Kickstarter[[#This Row],[Date Created Conversion]],Kickstarter[[#This Row],[Date Ended Conversion]],"m")</f>
        <v>1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Kickstarter[[#This Row],[pledged]]/Kickstarter[[#This Row],[goal]]</f>
        <v>0</v>
      </c>
      <c r="P604" s="13">
        <f>IF(Kickstarter[[#This Row],[backers_count]], Kickstarter[[#This Row],[pledged]]/Kickstarter[[#This Row],[backers_count]], 0)</f>
        <v>0</v>
      </c>
      <c r="Q604" t="str">
        <f>LEFT(Kickstarter[[#This Row],[Category and Sub-Category]], SEARCH("/", Kickstarter[[#This Row],[Category and Sub-Category]])-1)</f>
        <v>technology</v>
      </c>
      <c r="R604" t="str">
        <f>RIGHT(Kickstarter[[#This Row],[Category and Sub-Category]], LEN(Kickstarter[[#This Row],[Category and Sub-Category]])-SEARCH("/",Kickstarter[[#This Row],[Category and Sub-Category]]))</f>
        <v>web</v>
      </c>
      <c r="S604" s="10">
        <f>(Kickstarter[[#This Row],[launched_at]]/86400) + 25569 + (-6/24)</f>
        <v>42143.54415509259</v>
      </c>
      <c r="T604" s="10">
        <f>(Kickstarter[[#This Row],[deadline]]/86400) + 25569 + (-6/24)</f>
        <v>42173.54415509259</v>
      </c>
      <c r="U604" s="6">
        <f>YEAR(Kickstarter[[#This Row],[Date Created Conversion]])</f>
        <v>2015</v>
      </c>
      <c r="V604" s="6" t="str">
        <f>TEXT(Kickstarter[[#This Row],[Date Created Conversion]], "mmm")</f>
        <v>May</v>
      </c>
      <c r="W604" s="6">
        <f>DATEDIF(Kickstarter[[#This Row],[Date Created Conversion]],Kickstarter[[#This Row],[Date Ended Conversion]],"m")</f>
        <v>0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Kickstarter[[#This Row],[pledged]]/Kickstarter[[#This Row],[goal]]</f>
        <v>3.9334666666666664E-2</v>
      </c>
      <c r="P605" s="13">
        <f>IF(Kickstarter[[#This Row],[backers_count]], Kickstarter[[#This Row],[pledged]]/Kickstarter[[#This Row],[backers_count]], 0)</f>
        <v>45.386153846153846</v>
      </c>
      <c r="Q605" t="str">
        <f>LEFT(Kickstarter[[#This Row],[Category and Sub-Category]], SEARCH("/", Kickstarter[[#This Row],[Category and Sub-Category]])-1)</f>
        <v>technology</v>
      </c>
      <c r="R605" t="str">
        <f>RIGHT(Kickstarter[[#This Row],[Category and Sub-Category]], LEN(Kickstarter[[#This Row],[Category and Sub-Category]])-SEARCH("/",Kickstarter[[#This Row],[Category and Sub-Category]]))</f>
        <v>web</v>
      </c>
      <c r="S605" s="10">
        <f>(Kickstarter[[#This Row],[launched_at]]/86400) + 25569 + (-6/24)</f>
        <v>41835.389155092591</v>
      </c>
      <c r="T605" s="10">
        <f>(Kickstarter[[#This Row],[deadline]]/86400) + 25569 + (-6/24)</f>
        <v>41865.389155092591</v>
      </c>
      <c r="U605" s="6">
        <f>YEAR(Kickstarter[[#This Row],[Date Created Conversion]])</f>
        <v>2014</v>
      </c>
      <c r="V605" s="6" t="str">
        <f>TEXT(Kickstarter[[#This Row],[Date Created Conversion]], "mmm")</f>
        <v>Jul</v>
      </c>
      <c r="W605" s="6">
        <f>DATEDIF(Kickstarter[[#This Row],[Date Created Conversion]],Kickstarter[[#This Row],[Date Ended Conversion]],"m")</f>
        <v>0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Kickstarter[[#This Row],[pledged]]/Kickstarter[[#This Row],[goal]]</f>
        <v>0</v>
      </c>
      <c r="P606" s="13">
        <f>IF(Kickstarter[[#This Row],[backers_count]], Kickstarter[[#This Row],[pledged]]/Kickstarter[[#This Row],[backers_count]], 0)</f>
        <v>0</v>
      </c>
      <c r="Q606" t="str">
        <f>LEFT(Kickstarter[[#This Row],[Category and Sub-Category]], SEARCH("/", Kickstarter[[#This Row],[Category and Sub-Category]])-1)</f>
        <v>technology</v>
      </c>
      <c r="R606" t="str">
        <f>RIGHT(Kickstarter[[#This Row],[Category and Sub-Category]], LEN(Kickstarter[[#This Row],[Category and Sub-Category]])-SEARCH("/",Kickstarter[[#This Row],[Category and Sub-Category]]))</f>
        <v>web</v>
      </c>
      <c r="S606" s="10">
        <f>(Kickstarter[[#This Row],[launched_at]]/86400) + 25569 + (-6/24)</f>
        <v>41848.785370370373</v>
      </c>
      <c r="T606" s="10">
        <f>(Kickstarter[[#This Row],[deadline]]/86400) + 25569 + (-6/24)</f>
        <v>41878.785370370373</v>
      </c>
      <c r="U606" s="6">
        <f>YEAR(Kickstarter[[#This Row],[Date Created Conversion]])</f>
        <v>2014</v>
      </c>
      <c r="V606" s="6" t="str">
        <f>TEXT(Kickstarter[[#This Row],[Date Created Conversion]], "mmm")</f>
        <v>Jul</v>
      </c>
      <c r="W606" s="6">
        <f>DATEDIF(Kickstarter[[#This Row],[Date Created Conversion]],Kickstarter[[#This Row],[Date Ended Conversion]],"m")</f>
        <v>0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Kickstarter[[#This Row],[pledged]]/Kickstarter[[#This Row],[goal]]</f>
        <v>2.6200000000000001E-2</v>
      </c>
      <c r="P607" s="13">
        <f>IF(Kickstarter[[#This Row],[backers_count]], Kickstarter[[#This Row],[pledged]]/Kickstarter[[#This Row],[backers_count]], 0)</f>
        <v>16.375</v>
      </c>
      <c r="Q607" t="str">
        <f>LEFT(Kickstarter[[#This Row],[Category and Sub-Category]], SEARCH("/", Kickstarter[[#This Row],[Category and Sub-Category]])-1)</f>
        <v>technology</v>
      </c>
      <c r="R607" t="str">
        <f>RIGHT(Kickstarter[[#This Row],[Category and Sub-Category]], LEN(Kickstarter[[#This Row],[Category and Sub-Category]])-SEARCH("/",Kickstarter[[#This Row],[Category and Sub-Category]]))</f>
        <v>web</v>
      </c>
      <c r="S607" s="10">
        <f>(Kickstarter[[#This Row],[launched_at]]/86400) + 25569 + (-6/24)</f>
        <v>42194.107731481483</v>
      </c>
      <c r="T607" s="10">
        <f>(Kickstarter[[#This Row],[deadline]]/86400) + 25569 + (-6/24)</f>
        <v>42239.107731481483</v>
      </c>
      <c r="U607" s="6">
        <f>YEAR(Kickstarter[[#This Row],[Date Created Conversion]])</f>
        <v>2015</v>
      </c>
      <c r="V607" s="6" t="str">
        <f>TEXT(Kickstarter[[#This Row],[Date Created Conversion]], "mmm")</f>
        <v>Jul</v>
      </c>
      <c r="W607" s="6">
        <f>DATEDIF(Kickstarter[[#This Row],[Date Created Conversion]],Kickstarter[[#This Row],[Date Ended Conversion]],"m")</f>
        <v>1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Kickstarter[[#This Row],[pledged]]/Kickstarter[[#This Row],[goal]]</f>
        <v>2E-3</v>
      </c>
      <c r="P608" s="13">
        <f>IF(Kickstarter[[#This Row],[backers_count]], Kickstarter[[#This Row],[pledged]]/Kickstarter[[#This Row],[backers_count]], 0)</f>
        <v>10</v>
      </c>
      <c r="Q608" t="str">
        <f>LEFT(Kickstarter[[#This Row],[Category and Sub-Category]], SEARCH("/", Kickstarter[[#This Row],[Category and Sub-Category]])-1)</f>
        <v>technology</v>
      </c>
      <c r="R608" t="str">
        <f>RIGHT(Kickstarter[[#This Row],[Category and Sub-Category]], LEN(Kickstarter[[#This Row],[Category and Sub-Category]])-SEARCH("/",Kickstarter[[#This Row],[Category and Sub-Category]]))</f>
        <v>web</v>
      </c>
      <c r="S608" s="10">
        <f>(Kickstarter[[#This Row],[launched_at]]/86400) + 25569 + (-6/24)</f>
        <v>42102.400567129633</v>
      </c>
      <c r="T608" s="10">
        <f>(Kickstarter[[#This Row],[deadline]]/86400) + 25569 + (-6/24)</f>
        <v>42148.375</v>
      </c>
      <c r="U608" s="6">
        <f>YEAR(Kickstarter[[#This Row],[Date Created Conversion]])</f>
        <v>2015</v>
      </c>
      <c r="V608" s="6" t="str">
        <f>TEXT(Kickstarter[[#This Row],[Date Created Conversion]], "mmm")</f>
        <v>Apr</v>
      </c>
      <c r="W608" s="6">
        <f>DATEDIF(Kickstarter[[#This Row],[Date Created Conversion]],Kickstarter[[#This Row],[Date Ended Conversion]],"m")</f>
        <v>1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Kickstarter[[#This Row],[pledged]]/Kickstarter[[#This Row],[goal]]</f>
        <v>0</v>
      </c>
      <c r="P609" s="13">
        <f>IF(Kickstarter[[#This Row],[backers_count]], Kickstarter[[#This Row],[pledged]]/Kickstarter[[#This Row],[backers_count]], 0)</f>
        <v>0</v>
      </c>
      <c r="Q609" t="str">
        <f>LEFT(Kickstarter[[#This Row],[Category and Sub-Category]], SEARCH("/", Kickstarter[[#This Row],[Category and Sub-Category]])-1)</f>
        <v>technology</v>
      </c>
      <c r="R609" t="str">
        <f>RIGHT(Kickstarter[[#This Row],[Category and Sub-Category]], LEN(Kickstarter[[#This Row],[Category and Sub-Category]])-SEARCH("/",Kickstarter[[#This Row],[Category and Sub-Category]]))</f>
        <v>web</v>
      </c>
      <c r="S609" s="10">
        <f>(Kickstarter[[#This Row],[launched_at]]/86400) + 25569 + (-6/24)</f>
        <v>42300.575648148151</v>
      </c>
      <c r="T609" s="10">
        <f>(Kickstarter[[#This Row],[deadline]]/86400) + 25569 + (-6/24)</f>
        <v>42330.617314814815</v>
      </c>
      <c r="U609" s="6">
        <f>YEAR(Kickstarter[[#This Row],[Date Created Conversion]])</f>
        <v>2015</v>
      </c>
      <c r="V609" s="6" t="str">
        <f>TEXT(Kickstarter[[#This Row],[Date Created Conversion]], "mmm")</f>
        <v>Oct</v>
      </c>
      <c r="W609" s="6">
        <f>DATEDIF(Kickstarter[[#This Row],[Date Created Conversion]],Kickstarter[[#This Row],[Date Ended Conversion]],"m")</f>
        <v>0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Kickstarter[[#This Row],[pledged]]/Kickstarter[[#This Row],[goal]]</f>
        <v>9.7400000000000004E-3</v>
      </c>
      <c r="P610" s="13">
        <f>IF(Kickstarter[[#This Row],[backers_count]], Kickstarter[[#This Row],[pledged]]/Kickstarter[[#This Row],[backers_count]], 0)</f>
        <v>292.2</v>
      </c>
      <c r="Q610" t="str">
        <f>LEFT(Kickstarter[[#This Row],[Category and Sub-Category]], SEARCH("/", Kickstarter[[#This Row],[Category and Sub-Category]])-1)</f>
        <v>technology</v>
      </c>
      <c r="R610" t="str">
        <f>RIGHT(Kickstarter[[#This Row],[Category and Sub-Category]], LEN(Kickstarter[[#This Row],[Category and Sub-Category]])-SEARCH("/",Kickstarter[[#This Row],[Category and Sub-Category]]))</f>
        <v>web</v>
      </c>
      <c r="S610" s="10">
        <f>(Kickstarter[[#This Row],[launched_at]]/86400) + 25569 + (-6/24)</f>
        <v>42140.671064814815</v>
      </c>
      <c r="T610" s="10">
        <f>(Kickstarter[[#This Row],[deadline]]/86400) + 25569 + (-6/24)</f>
        <v>42170.671064814815</v>
      </c>
      <c r="U610" s="6">
        <f>YEAR(Kickstarter[[#This Row],[Date Created Conversion]])</f>
        <v>2015</v>
      </c>
      <c r="V610" s="6" t="str">
        <f>TEXT(Kickstarter[[#This Row],[Date Created Conversion]], "mmm")</f>
        <v>May</v>
      </c>
      <c r="W610" s="6">
        <f>DATEDIF(Kickstarter[[#This Row],[Date Created Conversion]],Kickstarter[[#This Row],[Date Ended Conversion]],"m")</f>
        <v>0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Kickstarter[[#This Row],[pledged]]/Kickstarter[[#This Row],[goal]]</f>
        <v>6.41025641025641E-3</v>
      </c>
      <c r="P611" s="13">
        <f>IF(Kickstarter[[#This Row],[backers_count]], Kickstarter[[#This Row],[pledged]]/Kickstarter[[#This Row],[backers_count]], 0)</f>
        <v>5</v>
      </c>
      <c r="Q611" t="str">
        <f>LEFT(Kickstarter[[#This Row],[Category and Sub-Category]], SEARCH("/", Kickstarter[[#This Row],[Category and Sub-Category]])-1)</f>
        <v>technology</v>
      </c>
      <c r="R611" t="str">
        <f>RIGHT(Kickstarter[[#This Row],[Category and Sub-Category]], LEN(Kickstarter[[#This Row],[Category and Sub-Category]])-SEARCH("/",Kickstarter[[#This Row],[Category and Sub-Category]]))</f>
        <v>web</v>
      </c>
      <c r="S611" s="10">
        <f>(Kickstarter[[#This Row],[launched_at]]/86400) + 25569 + (-6/24)</f>
        <v>42306.784074074079</v>
      </c>
      <c r="T611" s="10">
        <f>(Kickstarter[[#This Row],[deadline]]/86400) + 25569 + (-6/24)</f>
        <v>42336.825740740736</v>
      </c>
      <c r="U611" s="6">
        <f>YEAR(Kickstarter[[#This Row],[Date Created Conversion]])</f>
        <v>2015</v>
      </c>
      <c r="V611" s="6" t="str">
        <f>TEXT(Kickstarter[[#This Row],[Date Created Conversion]], "mmm")</f>
        <v>Oct</v>
      </c>
      <c r="W611" s="6">
        <f>DATEDIF(Kickstarter[[#This Row],[Date Created Conversion]],Kickstarter[[#This Row],[Date Ended Conversion]],"m")</f>
        <v>0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Kickstarter[[#This Row],[pledged]]/Kickstarter[[#This Row],[goal]]</f>
        <v>0</v>
      </c>
      <c r="P612" s="13">
        <f>IF(Kickstarter[[#This Row],[backers_count]], Kickstarter[[#This Row],[pledged]]/Kickstarter[[#This Row],[backers_count]], 0)</f>
        <v>0</v>
      </c>
      <c r="Q612" t="str">
        <f>LEFT(Kickstarter[[#This Row],[Category and Sub-Category]], SEARCH("/", Kickstarter[[#This Row],[Category and Sub-Category]])-1)</f>
        <v>technology</v>
      </c>
      <c r="R612" t="str">
        <f>RIGHT(Kickstarter[[#This Row],[Category and Sub-Category]], LEN(Kickstarter[[#This Row],[Category and Sub-Category]])-SEARCH("/",Kickstarter[[#This Row],[Category and Sub-Category]]))</f>
        <v>web</v>
      </c>
      <c r="S612" s="10">
        <f>(Kickstarter[[#This Row],[launched_at]]/86400) + 25569 + (-6/24)</f>
        <v>42086.58085648148</v>
      </c>
      <c r="T612" s="10">
        <f>(Kickstarter[[#This Row],[deadline]]/86400) + 25569 + (-6/24)</f>
        <v>42116.58085648148</v>
      </c>
      <c r="U612" s="6">
        <f>YEAR(Kickstarter[[#This Row],[Date Created Conversion]])</f>
        <v>2015</v>
      </c>
      <c r="V612" s="6" t="str">
        <f>TEXT(Kickstarter[[#This Row],[Date Created Conversion]], "mmm")</f>
        <v>Mar</v>
      </c>
      <c r="W612" s="6">
        <f>DATEDIF(Kickstarter[[#This Row],[Date Created Conversion]],Kickstarter[[#This Row],[Date Ended Conversion]],"m")</f>
        <v>0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Kickstarter[[#This Row],[pledged]]/Kickstarter[[#This Row],[goal]]</f>
        <v>0</v>
      </c>
      <c r="P613" s="13">
        <f>IF(Kickstarter[[#This Row],[backers_count]], Kickstarter[[#This Row],[pledged]]/Kickstarter[[#This Row],[backers_count]], 0)</f>
        <v>0</v>
      </c>
      <c r="Q613" t="str">
        <f>LEFT(Kickstarter[[#This Row],[Category and Sub-Category]], SEARCH("/", Kickstarter[[#This Row],[Category and Sub-Category]])-1)</f>
        <v>technology</v>
      </c>
      <c r="R613" t="str">
        <f>RIGHT(Kickstarter[[#This Row],[Category and Sub-Category]], LEN(Kickstarter[[#This Row],[Category and Sub-Category]])-SEARCH("/",Kickstarter[[#This Row],[Category and Sub-Category]]))</f>
        <v>web</v>
      </c>
      <c r="S613" s="10">
        <f>(Kickstarter[[#This Row],[launched_at]]/86400) + 25569 + (-6/24)</f>
        <v>42328.310613425929</v>
      </c>
      <c r="T613" s="10">
        <f>(Kickstarter[[#This Row],[deadline]]/86400) + 25569 + (-6/24)</f>
        <v>42388.310613425929</v>
      </c>
      <c r="U613" s="6">
        <f>YEAR(Kickstarter[[#This Row],[Date Created Conversion]])</f>
        <v>2015</v>
      </c>
      <c r="V613" s="6" t="str">
        <f>TEXT(Kickstarter[[#This Row],[Date Created Conversion]], "mmm")</f>
        <v>Nov</v>
      </c>
      <c r="W613" s="6">
        <f>DATEDIF(Kickstarter[[#This Row],[Date Created Conversion]],Kickstarter[[#This Row],[Date Ended Conversion]],"m")</f>
        <v>1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Kickstarter[[#This Row],[pledged]]/Kickstarter[[#This Row],[goal]]</f>
        <v>0</v>
      </c>
      <c r="P614" s="13">
        <f>IF(Kickstarter[[#This Row],[backers_count]], Kickstarter[[#This Row],[pledged]]/Kickstarter[[#This Row],[backers_count]], 0)</f>
        <v>0</v>
      </c>
      <c r="Q614" t="str">
        <f>LEFT(Kickstarter[[#This Row],[Category and Sub-Category]], SEARCH("/", Kickstarter[[#This Row],[Category and Sub-Category]])-1)</f>
        <v>technology</v>
      </c>
      <c r="R614" t="str">
        <f>RIGHT(Kickstarter[[#This Row],[Category and Sub-Category]], LEN(Kickstarter[[#This Row],[Category and Sub-Category]])-SEARCH("/",Kickstarter[[#This Row],[Category and Sub-Category]]))</f>
        <v>web</v>
      </c>
      <c r="S614" s="10">
        <f>(Kickstarter[[#This Row],[launched_at]]/86400) + 25569 + (-6/24)</f>
        <v>42584.781782407408</v>
      </c>
      <c r="T614" s="10">
        <f>(Kickstarter[[#This Row],[deadline]]/86400) + 25569 + (-6/24)</f>
        <v>42614.781782407408</v>
      </c>
      <c r="U614" s="6">
        <f>YEAR(Kickstarter[[#This Row],[Date Created Conversion]])</f>
        <v>2016</v>
      </c>
      <c r="V614" s="6" t="str">
        <f>TEXT(Kickstarter[[#This Row],[Date Created Conversion]], "mmm")</f>
        <v>Aug</v>
      </c>
      <c r="W614" s="6">
        <f>DATEDIF(Kickstarter[[#This Row],[Date Created Conversion]],Kickstarter[[#This Row],[Date Ended Conversion]],"m")</f>
        <v>0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Kickstarter[[#This Row],[pledged]]/Kickstarter[[#This Row],[goal]]</f>
        <v>0.21363333333333334</v>
      </c>
      <c r="P615" s="13">
        <f>IF(Kickstarter[[#This Row],[backers_count]], Kickstarter[[#This Row],[pledged]]/Kickstarter[[#This Row],[backers_count]], 0)</f>
        <v>105.93388429752066</v>
      </c>
      <c r="Q615" t="str">
        <f>LEFT(Kickstarter[[#This Row],[Category and Sub-Category]], SEARCH("/", Kickstarter[[#This Row],[Category and Sub-Category]])-1)</f>
        <v>technology</v>
      </c>
      <c r="R615" t="str">
        <f>RIGHT(Kickstarter[[#This Row],[Category and Sub-Category]], LEN(Kickstarter[[#This Row],[Category and Sub-Category]])-SEARCH("/",Kickstarter[[#This Row],[Category and Sub-Category]]))</f>
        <v>web</v>
      </c>
      <c r="S615" s="10">
        <f>(Kickstarter[[#This Row],[launched_at]]/86400) + 25569 + (-6/24)</f>
        <v>42247.246759259258</v>
      </c>
      <c r="T615" s="10">
        <f>(Kickstarter[[#This Row],[deadline]]/86400) + 25569 + (-6/24)</f>
        <v>42277.957638888889</v>
      </c>
      <c r="U615" s="6">
        <f>YEAR(Kickstarter[[#This Row],[Date Created Conversion]])</f>
        <v>2015</v>
      </c>
      <c r="V615" s="6" t="str">
        <f>TEXT(Kickstarter[[#This Row],[Date Created Conversion]], "mmm")</f>
        <v>Aug</v>
      </c>
      <c r="W615" s="6">
        <f>DATEDIF(Kickstarter[[#This Row],[Date Created Conversion]],Kickstarter[[#This Row],[Date Ended Conversion]],"m")</f>
        <v>0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Kickstarter[[#This Row],[pledged]]/Kickstarter[[#This Row],[goal]]</f>
        <v>0</v>
      </c>
      <c r="P616" s="13">
        <f>IF(Kickstarter[[#This Row],[backers_count]], Kickstarter[[#This Row],[pledged]]/Kickstarter[[#This Row],[backers_count]], 0)</f>
        <v>0</v>
      </c>
      <c r="Q616" t="str">
        <f>LEFT(Kickstarter[[#This Row],[Category and Sub-Category]], SEARCH("/", Kickstarter[[#This Row],[Category and Sub-Category]])-1)</f>
        <v>technology</v>
      </c>
      <c r="R616" t="str">
        <f>RIGHT(Kickstarter[[#This Row],[Category and Sub-Category]], LEN(Kickstarter[[#This Row],[Category and Sub-Category]])-SEARCH("/",Kickstarter[[#This Row],[Category and Sub-Category]]))</f>
        <v>web</v>
      </c>
      <c r="S616" s="10">
        <f>(Kickstarter[[#This Row],[launched_at]]/86400) + 25569 + (-6/24)</f>
        <v>42514.811805555553</v>
      </c>
      <c r="T616" s="10">
        <f>(Kickstarter[[#This Row],[deadline]]/86400) + 25569 + (-6/24)</f>
        <v>42544.811805555553</v>
      </c>
      <c r="U616" s="6">
        <f>YEAR(Kickstarter[[#This Row],[Date Created Conversion]])</f>
        <v>2016</v>
      </c>
      <c r="V616" s="6" t="str">
        <f>TEXT(Kickstarter[[#This Row],[Date Created Conversion]], "mmm")</f>
        <v>May</v>
      </c>
      <c r="W616" s="6">
        <f>DATEDIF(Kickstarter[[#This Row],[Date Created Conversion]],Kickstarter[[#This Row],[Date Ended Conversion]],"m")</f>
        <v>0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Kickstarter[[#This Row],[pledged]]/Kickstarter[[#This Row],[goal]]</f>
        <v>0</v>
      </c>
      <c r="P617" s="13">
        <f>IF(Kickstarter[[#This Row],[backers_count]], Kickstarter[[#This Row],[pledged]]/Kickstarter[[#This Row],[backers_count]], 0)</f>
        <v>0</v>
      </c>
      <c r="Q617" t="str">
        <f>LEFT(Kickstarter[[#This Row],[Category and Sub-Category]], SEARCH("/", Kickstarter[[#This Row],[Category and Sub-Category]])-1)</f>
        <v>technology</v>
      </c>
      <c r="R617" t="str">
        <f>RIGHT(Kickstarter[[#This Row],[Category and Sub-Category]], LEN(Kickstarter[[#This Row],[Category and Sub-Category]])-SEARCH("/",Kickstarter[[#This Row],[Category and Sub-Category]]))</f>
        <v>web</v>
      </c>
      <c r="S617" s="10">
        <f>(Kickstarter[[#This Row],[launched_at]]/86400) + 25569 + (-6/24)</f>
        <v>42241.872210648144</v>
      </c>
      <c r="T617" s="10">
        <f>(Kickstarter[[#This Row],[deadline]]/86400) + 25569 + (-6/24)</f>
        <v>42271.872210648144</v>
      </c>
      <c r="U617" s="6">
        <f>YEAR(Kickstarter[[#This Row],[Date Created Conversion]])</f>
        <v>2015</v>
      </c>
      <c r="V617" s="6" t="str">
        <f>TEXT(Kickstarter[[#This Row],[Date Created Conversion]], "mmm")</f>
        <v>Aug</v>
      </c>
      <c r="W617" s="6">
        <f>DATEDIF(Kickstarter[[#This Row],[Date Created Conversion]],Kickstarter[[#This Row],[Date Ended Conversion]],"m")</f>
        <v>0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Kickstarter[[#This Row],[pledged]]/Kickstarter[[#This Row],[goal]]</f>
        <v>0</v>
      </c>
      <c r="P618" s="13">
        <f>IF(Kickstarter[[#This Row],[backers_count]], Kickstarter[[#This Row],[pledged]]/Kickstarter[[#This Row],[backers_count]], 0)</f>
        <v>0</v>
      </c>
      <c r="Q618" t="str">
        <f>LEFT(Kickstarter[[#This Row],[Category and Sub-Category]], SEARCH("/", Kickstarter[[#This Row],[Category and Sub-Category]])-1)</f>
        <v>technology</v>
      </c>
      <c r="R618" t="str">
        <f>RIGHT(Kickstarter[[#This Row],[Category and Sub-Category]], LEN(Kickstarter[[#This Row],[Category and Sub-Category]])-SEARCH("/",Kickstarter[[#This Row],[Category and Sub-Category]]))</f>
        <v>web</v>
      </c>
      <c r="S618" s="10">
        <f>(Kickstarter[[#This Row],[launched_at]]/86400) + 25569 + (-6/24)</f>
        <v>42761.126238425924</v>
      </c>
      <c r="T618" s="10">
        <f>(Kickstarter[[#This Row],[deadline]]/86400) + 25569 + (-6/24)</f>
        <v>42791.126238425924</v>
      </c>
      <c r="U618" s="6">
        <f>YEAR(Kickstarter[[#This Row],[Date Created Conversion]])</f>
        <v>2017</v>
      </c>
      <c r="V618" s="6" t="str">
        <f>TEXT(Kickstarter[[#This Row],[Date Created Conversion]], "mmm")</f>
        <v>Jan</v>
      </c>
      <c r="W618" s="6">
        <f>DATEDIF(Kickstarter[[#This Row],[Date Created Conversion]],Kickstarter[[#This Row],[Date Ended Conversion]],"m")</f>
        <v>0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Kickstarter[[#This Row],[pledged]]/Kickstarter[[#This Row],[goal]]</f>
        <v>0.03</v>
      </c>
      <c r="P619" s="13">
        <f>IF(Kickstarter[[#This Row],[backers_count]], Kickstarter[[#This Row],[pledged]]/Kickstarter[[#This Row],[backers_count]], 0)</f>
        <v>20</v>
      </c>
      <c r="Q619" t="str">
        <f>LEFT(Kickstarter[[#This Row],[Category and Sub-Category]], SEARCH("/", Kickstarter[[#This Row],[Category and Sub-Category]])-1)</f>
        <v>technology</v>
      </c>
      <c r="R619" t="str">
        <f>RIGHT(Kickstarter[[#This Row],[Category and Sub-Category]], LEN(Kickstarter[[#This Row],[Category and Sub-Category]])-SEARCH("/",Kickstarter[[#This Row],[Category and Sub-Category]]))</f>
        <v>web</v>
      </c>
      <c r="S619" s="10">
        <f>(Kickstarter[[#This Row],[launched_at]]/86400) + 25569 + (-6/24)</f>
        <v>42087.093090277776</v>
      </c>
      <c r="T619" s="10">
        <f>(Kickstarter[[#This Row],[deadline]]/86400) + 25569 + (-6/24)</f>
        <v>42132.093090277776</v>
      </c>
      <c r="U619" s="6">
        <f>YEAR(Kickstarter[[#This Row],[Date Created Conversion]])</f>
        <v>2015</v>
      </c>
      <c r="V619" s="6" t="str">
        <f>TEXT(Kickstarter[[#This Row],[Date Created Conversion]], "mmm")</f>
        <v>Mar</v>
      </c>
      <c r="W619" s="6">
        <f>DATEDIF(Kickstarter[[#This Row],[Date Created Conversion]],Kickstarter[[#This Row],[Date Ended Conversion]],"m")</f>
        <v>1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Kickstarter[[#This Row],[pledged]]/Kickstarter[[#This Row],[goal]]</f>
        <v>0</v>
      </c>
      <c r="P620" s="13">
        <f>IF(Kickstarter[[#This Row],[backers_count]], Kickstarter[[#This Row],[pledged]]/Kickstarter[[#This Row],[backers_count]], 0)</f>
        <v>0</v>
      </c>
      <c r="Q620" t="str">
        <f>LEFT(Kickstarter[[#This Row],[Category and Sub-Category]], SEARCH("/", Kickstarter[[#This Row],[Category and Sub-Category]])-1)</f>
        <v>technology</v>
      </c>
      <c r="R620" t="str">
        <f>RIGHT(Kickstarter[[#This Row],[Category and Sub-Category]], LEN(Kickstarter[[#This Row],[Category and Sub-Category]])-SEARCH("/",Kickstarter[[#This Row],[Category and Sub-Category]]))</f>
        <v>web</v>
      </c>
      <c r="S620" s="10">
        <f>(Kickstarter[[#This Row],[launched_at]]/86400) + 25569 + (-6/24)</f>
        <v>42317.560219907406</v>
      </c>
      <c r="T620" s="10">
        <f>(Kickstarter[[#This Row],[deadline]]/86400) + 25569 + (-6/24)</f>
        <v>42347.560219907406</v>
      </c>
      <c r="U620" s="6">
        <f>YEAR(Kickstarter[[#This Row],[Date Created Conversion]])</f>
        <v>2015</v>
      </c>
      <c r="V620" s="6" t="str">
        <f>TEXT(Kickstarter[[#This Row],[Date Created Conversion]], "mmm")</f>
        <v>Nov</v>
      </c>
      <c r="W620" s="6">
        <f>DATEDIF(Kickstarter[[#This Row],[Date Created Conversion]],Kickstarter[[#This Row],[Date Ended Conversion]],"m")</f>
        <v>1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Kickstarter[[#This Row],[pledged]]/Kickstarter[[#This Row],[goal]]</f>
        <v>3.9999999999999998E-7</v>
      </c>
      <c r="P621" s="13">
        <f>IF(Kickstarter[[#This Row],[backers_count]], Kickstarter[[#This Row],[pledged]]/Kickstarter[[#This Row],[backers_count]], 0)</f>
        <v>1</v>
      </c>
      <c r="Q621" t="str">
        <f>LEFT(Kickstarter[[#This Row],[Category and Sub-Category]], SEARCH("/", Kickstarter[[#This Row],[Category and Sub-Category]])-1)</f>
        <v>technology</v>
      </c>
      <c r="R621" t="str">
        <f>RIGHT(Kickstarter[[#This Row],[Category and Sub-Category]], LEN(Kickstarter[[#This Row],[Category and Sub-Category]])-SEARCH("/",Kickstarter[[#This Row],[Category and Sub-Category]]))</f>
        <v>web</v>
      </c>
      <c r="S621" s="10">
        <f>(Kickstarter[[#This Row],[launched_at]]/86400) + 25569 + (-6/24)</f>
        <v>41908.400347222225</v>
      </c>
      <c r="T621" s="10">
        <f>(Kickstarter[[#This Row],[deadline]]/86400) + 25569 + (-6/24)</f>
        <v>41968.442013888889</v>
      </c>
      <c r="U621" s="6">
        <f>YEAR(Kickstarter[[#This Row],[Date Created Conversion]])</f>
        <v>2014</v>
      </c>
      <c r="V621" s="6" t="str">
        <f>TEXT(Kickstarter[[#This Row],[Date Created Conversion]], "mmm")</f>
        <v>Sep</v>
      </c>
      <c r="W621" s="6">
        <f>DATEDIF(Kickstarter[[#This Row],[Date Created Conversion]],Kickstarter[[#This Row],[Date Ended Conversion]],"m")</f>
        <v>1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Kickstarter[[#This Row],[pledged]]/Kickstarter[[#This Row],[goal]]</f>
        <v>0.01</v>
      </c>
      <c r="P622" s="13">
        <f>IF(Kickstarter[[#This Row],[backers_count]], Kickstarter[[#This Row],[pledged]]/Kickstarter[[#This Row],[backers_count]], 0)</f>
        <v>300</v>
      </c>
      <c r="Q622" t="str">
        <f>LEFT(Kickstarter[[#This Row],[Category and Sub-Category]], SEARCH("/", Kickstarter[[#This Row],[Category and Sub-Category]])-1)</f>
        <v>technology</v>
      </c>
      <c r="R622" t="str">
        <f>RIGHT(Kickstarter[[#This Row],[Category and Sub-Category]], LEN(Kickstarter[[#This Row],[Category and Sub-Category]])-SEARCH("/",Kickstarter[[#This Row],[Category and Sub-Category]]))</f>
        <v>web</v>
      </c>
      <c r="S622" s="10">
        <f>(Kickstarter[[#This Row],[launched_at]]/86400) + 25569 + (-6/24)</f>
        <v>41831.466874999998</v>
      </c>
      <c r="T622" s="10">
        <f>(Kickstarter[[#This Row],[deadline]]/86400) + 25569 + (-6/24)</f>
        <v>41876.466874999998</v>
      </c>
      <c r="U622" s="6">
        <f>YEAR(Kickstarter[[#This Row],[Date Created Conversion]])</f>
        <v>2014</v>
      </c>
      <c r="V622" s="6" t="str">
        <f>TEXT(Kickstarter[[#This Row],[Date Created Conversion]], "mmm")</f>
        <v>Jul</v>
      </c>
      <c r="W622" s="6">
        <f>DATEDIF(Kickstarter[[#This Row],[Date Created Conversion]],Kickstarter[[#This Row],[Date Ended Conversion]],"m")</f>
        <v>1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Kickstarter[[#This Row],[pledged]]/Kickstarter[[#This Row],[goal]]</f>
        <v>1.044E-2</v>
      </c>
      <c r="P623" s="13">
        <f>IF(Kickstarter[[#This Row],[backers_count]], Kickstarter[[#This Row],[pledged]]/Kickstarter[[#This Row],[backers_count]], 0)</f>
        <v>87</v>
      </c>
      <c r="Q623" t="str">
        <f>LEFT(Kickstarter[[#This Row],[Category and Sub-Category]], SEARCH("/", Kickstarter[[#This Row],[Category and Sub-Category]])-1)</f>
        <v>technology</v>
      </c>
      <c r="R623" t="str">
        <f>RIGHT(Kickstarter[[#This Row],[Category and Sub-Category]], LEN(Kickstarter[[#This Row],[Category and Sub-Category]])-SEARCH("/",Kickstarter[[#This Row],[Category and Sub-Category]]))</f>
        <v>web</v>
      </c>
      <c r="S623" s="10">
        <f>(Kickstarter[[#This Row],[launched_at]]/86400) + 25569 + (-6/24)</f>
        <v>42528.737696759257</v>
      </c>
      <c r="T623" s="10">
        <f>(Kickstarter[[#This Row],[deadline]]/86400) + 25569 + (-6/24)</f>
        <v>42558.737696759257</v>
      </c>
      <c r="U623" s="6">
        <f>YEAR(Kickstarter[[#This Row],[Date Created Conversion]])</f>
        <v>2016</v>
      </c>
      <c r="V623" s="6" t="str">
        <f>TEXT(Kickstarter[[#This Row],[Date Created Conversion]], "mmm")</f>
        <v>Jun</v>
      </c>
      <c r="W623" s="6">
        <f>DATEDIF(Kickstarter[[#This Row],[Date Created Conversion]],Kickstarter[[#This Row],[Date Ended Conversion]],"m")</f>
        <v>1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Kickstarter[[#This Row],[pledged]]/Kickstarter[[#This Row],[goal]]</f>
        <v>5.6833333333333333E-2</v>
      </c>
      <c r="P624" s="13">
        <f>IF(Kickstarter[[#This Row],[backers_count]], Kickstarter[[#This Row],[pledged]]/Kickstarter[[#This Row],[backers_count]], 0)</f>
        <v>37.888888888888886</v>
      </c>
      <c r="Q624" t="str">
        <f>LEFT(Kickstarter[[#This Row],[Category and Sub-Category]], SEARCH("/", Kickstarter[[#This Row],[Category and Sub-Category]])-1)</f>
        <v>technology</v>
      </c>
      <c r="R624" t="str">
        <f>RIGHT(Kickstarter[[#This Row],[Category and Sub-Category]], LEN(Kickstarter[[#This Row],[Category and Sub-Category]])-SEARCH("/",Kickstarter[[#This Row],[Category and Sub-Category]]))</f>
        <v>web</v>
      </c>
      <c r="S624" s="10">
        <f>(Kickstarter[[#This Row],[launched_at]]/86400) + 25569 + (-6/24)</f>
        <v>42532.524745370371</v>
      </c>
      <c r="T624" s="10">
        <f>(Kickstarter[[#This Row],[deadline]]/86400) + 25569 + (-6/24)</f>
        <v>42552.524745370371</v>
      </c>
      <c r="U624" s="6">
        <f>YEAR(Kickstarter[[#This Row],[Date Created Conversion]])</f>
        <v>2016</v>
      </c>
      <c r="V624" s="6" t="str">
        <f>TEXT(Kickstarter[[#This Row],[Date Created Conversion]], "mmm")</f>
        <v>Jun</v>
      </c>
      <c r="W624" s="6">
        <f>DATEDIF(Kickstarter[[#This Row],[Date Created Conversion]],Kickstarter[[#This Row],[Date Ended Conversion]],"m")</f>
        <v>0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Kickstarter[[#This Row],[pledged]]/Kickstarter[[#This Row],[goal]]</f>
        <v>0</v>
      </c>
      <c r="P625" s="13">
        <f>IF(Kickstarter[[#This Row],[backers_count]], Kickstarter[[#This Row],[pledged]]/Kickstarter[[#This Row],[backers_count]], 0)</f>
        <v>0</v>
      </c>
      <c r="Q625" t="str">
        <f>LEFT(Kickstarter[[#This Row],[Category and Sub-Category]], SEARCH("/", Kickstarter[[#This Row],[Category and Sub-Category]])-1)</f>
        <v>technology</v>
      </c>
      <c r="R625" t="str">
        <f>RIGHT(Kickstarter[[#This Row],[Category and Sub-Category]], LEN(Kickstarter[[#This Row],[Category and Sub-Category]])-SEARCH("/",Kickstarter[[#This Row],[Category and Sub-Category]]))</f>
        <v>web</v>
      </c>
      <c r="S625" s="10">
        <f>(Kickstarter[[#This Row],[launched_at]]/86400) + 25569 + (-6/24)</f>
        <v>42121.759224537032</v>
      </c>
      <c r="T625" s="10">
        <f>(Kickstarter[[#This Row],[deadline]]/86400) + 25569 + (-6/24)</f>
        <v>42151.759224537032</v>
      </c>
      <c r="U625" s="6">
        <f>YEAR(Kickstarter[[#This Row],[Date Created Conversion]])</f>
        <v>2015</v>
      </c>
      <c r="V625" s="6" t="str">
        <f>TEXT(Kickstarter[[#This Row],[Date Created Conversion]], "mmm")</f>
        <v>Apr</v>
      </c>
      <c r="W625" s="6">
        <f>DATEDIF(Kickstarter[[#This Row],[Date Created Conversion]],Kickstarter[[#This Row],[Date Ended Conversion]],"m")</f>
        <v>1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Kickstarter[[#This Row],[pledged]]/Kickstarter[[#This Row],[goal]]</f>
        <v>0</v>
      </c>
      <c r="P626" s="13">
        <f>IF(Kickstarter[[#This Row],[backers_count]], Kickstarter[[#This Row],[pledged]]/Kickstarter[[#This Row],[backers_count]], 0)</f>
        <v>0</v>
      </c>
      <c r="Q626" t="str">
        <f>LEFT(Kickstarter[[#This Row],[Category and Sub-Category]], SEARCH("/", Kickstarter[[#This Row],[Category and Sub-Category]])-1)</f>
        <v>technology</v>
      </c>
      <c r="R626" t="str">
        <f>RIGHT(Kickstarter[[#This Row],[Category and Sub-Category]], LEN(Kickstarter[[#This Row],[Category and Sub-Category]])-SEARCH("/",Kickstarter[[#This Row],[Category and Sub-Category]]))</f>
        <v>web</v>
      </c>
      <c r="S626" s="10">
        <f>(Kickstarter[[#This Row],[launched_at]]/86400) + 25569 + (-6/24)</f>
        <v>42108.738900462966</v>
      </c>
      <c r="T626" s="10">
        <f>(Kickstarter[[#This Row],[deadline]]/86400) + 25569 + (-6/24)</f>
        <v>42138.738900462966</v>
      </c>
      <c r="U626" s="6">
        <f>YEAR(Kickstarter[[#This Row],[Date Created Conversion]])</f>
        <v>2015</v>
      </c>
      <c r="V626" s="6" t="str">
        <f>TEXT(Kickstarter[[#This Row],[Date Created Conversion]], "mmm")</f>
        <v>Apr</v>
      </c>
      <c r="W626" s="6">
        <f>DATEDIF(Kickstarter[[#This Row],[Date Created Conversion]],Kickstarter[[#This Row],[Date Ended Conversion]],"m")</f>
        <v>1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Kickstarter[[#This Row],[pledged]]/Kickstarter[[#This Row],[goal]]</f>
        <v>0</v>
      </c>
      <c r="P627" s="13">
        <f>IF(Kickstarter[[#This Row],[backers_count]], Kickstarter[[#This Row],[pledged]]/Kickstarter[[#This Row],[backers_count]], 0)</f>
        <v>0</v>
      </c>
      <c r="Q627" t="str">
        <f>LEFT(Kickstarter[[#This Row],[Category and Sub-Category]], SEARCH("/", Kickstarter[[#This Row],[Category and Sub-Category]])-1)</f>
        <v>technology</v>
      </c>
      <c r="R627" t="str">
        <f>RIGHT(Kickstarter[[#This Row],[Category and Sub-Category]], LEN(Kickstarter[[#This Row],[Category and Sub-Category]])-SEARCH("/",Kickstarter[[#This Row],[Category and Sub-Category]]))</f>
        <v>web</v>
      </c>
      <c r="S627" s="10">
        <f>(Kickstarter[[#This Row],[launched_at]]/86400) + 25569 + (-6/24)</f>
        <v>42790.645567129628</v>
      </c>
      <c r="T627" s="10">
        <f>(Kickstarter[[#This Row],[deadline]]/86400) + 25569 + (-6/24)</f>
        <v>42820.603900462964</v>
      </c>
      <c r="U627" s="6">
        <f>YEAR(Kickstarter[[#This Row],[Date Created Conversion]])</f>
        <v>2017</v>
      </c>
      <c r="V627" s="6" t="str">
        <f>TEXT(Kickstarter[[#This Row],[Date Created Conversion]], "mmm")</f>
        <v>Feb</v>
      </c>
      <c r="W627" s="6">
        <f>DATEDIF(Kickstarter[[#This Row],[Date Created Conversion]],Kickstarter[[#This Row],[Date Ended Conversion]],"m")</f>
        <v>1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Kickstarter[[#This Row],[pledged]]/Kickstarter[[#This Row],[goal]]</f>
        <v>0.17380000000000001</v>
      </c>
      <c r="P628" s="13">
        <f>IF(Kickstarter[[#This Row],[backers_count]], Kickstarter[[#This Row],[pledged]]/Kickstarter[[#This Row],[backers_count]], 0)</f>
        <v>111.41025641025641</v>
      </c>
      <c r="Q628" t="str">
        <f>LEFT(Kickstarter[[#This Row],[Category and Sub-Category]], SEARCH("/", Kickstarter[[#This Row],[Category and Sub-Category]])-1)</f>
        <v>technology</v>
      </c>
      <c r="R628" t="str">
        <f>RIGHT(Kickstarter[[#This Row],[Category and Sub-Category]], LEN(Kickstarter[[#This Row],[Category and Sub-Category]])-SEARCH("/",Kickstarter[[#This Row],[Category and Sub-Category]]))</f>
        <v>web</v>
      </c>
      <c r="S628" s="10">
        <f>(Kickstarter[[#This Row],[launched_at]]/86400) + 25569 + (-6/24)</f>
        <v>42198.309479166666</v>
      </c>
      <c r="T628" s="10">
        <f>(Kickstarter[[#This Row],[deadline]]/86400) + 25569 + (-6/24)</f>
        <v>42231.306944444441</v>
      </c>
      <c r="U628" s="6">
        <f>YEAR(Kickstarter[[#This Row],[Date Created Conversion]])</f>
        <v>2015</v>
      </c>
      <c r="V628" s="6" t="str">
        <f>TEXT(Kickstarter[[#This Row],[Date Created Conversion]], "mmm")</f>
        <v>Jul</v>
      </c>
      <c r="W628" s="6">
        <f>DATEDIF(Kickstarter[[#This Row],[Date Created Conversion]],Kickstarter[[#This Row],[Date Ended Conversion]],"m")</f>
        <v>1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Kickstarter[[#This Row],[pledged]]/Kickstarter[[#This Row],[goal]]</f>
        <v>2.0000000000000001E-4</v>
      </c>
      <c r="P629" s="13">
        <f>IF(Kickstarter[[#This Row],[backers_count]], Kickstarter[[#This Row],[pledged]]/Kickstarter[[#This Row],[backers_count]], 0)</f>
        <v>90</v>
      </c>
      <c r="Q629" t="str">
        <f>LEFT(Kickstarter[[#This Row],[Category and Sub-Category]], SEARCH("/", Kickstarter[[#This Row],[Category and Sub-Category]])-1)</f>
        <v>technology</v>
      </c>
      <c r="R629" t="str">
        <f>RIGHT(Kickstarter[[#This Row],[Category and Sub-Category]], LEN(Kickstarter[[#This Row],[Category and Sub-Category]])-SEARCH("/",Kickstarter[[#This Row],[Category and Sub-Category]]))</f>
        <v>web</v>
      </c>
      <c r="S629" s="10">
        <f>(Kickstarter[[#This Row],[launched_at]]/86400) + 25569 + (-6/24)</f>
        <v>42384.056840277779</v>
      </c>
      <c r="T629" s="10">
        <f>(Kickstarter[[#This Row],[deadline]]/86400) + 25569 + (-6/24)</f>
        <v>42443.708333333328</v>
      </c>
      <c r="U629" s="6">
        <f>YEAR(Kickstarter[[#This Row],[Date Created Conversion]])</f>
        <v>2016</v>
      </c>
      <c r="V629" s="6" t="str">
        <f>TEXT(Kickstarter[[#This Row],[Date Created Conversion]], "mmm")</f>
        <v>Jan</v>
      </c>
      <c r="W629" s="6">
        <f>DATEDIF(Kickstarter[[#This Row],[Date Created Conversion]],Kickstarter[[#This Row],[Date Ended Conversion]],"m")</f>
        <v>1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Kickstarter[[#This Row],[pledged]]/Kickstarter[[#This Row],[goal]]</f>
        <v>0</v>
      </c>
      <c r="P630" s="13">
        <f>IF(Kickstarter[[#This Row],[backers_count]], Kickstarter[[#This Row],[pledged]]/Kickstarter[[#This Row],[backers_count]], 0)</f>
        <v>0</v>
      </c>
      <c r="Q630" t="str">
        <f>LEFT(Kickstarter[[#This Row],[Category and Sub-Category]], SEARCH("/", Kickstarter[[#This Row],[Category and Sub-Category]])-1)</f>
        <v>technology</v>
      </c>
      <c r="R630" t="str">
        <f>RIGHT(Kickstarter[[#This Row],[Category and Sub-Category]], LEN(Kickstarter[[#This Row],[Category and Sub-Category]])-SEARCH("/",Kickstarter[[#This Row],[Category and Sub-Category]]))</f>
        <v>web</v>
      </c>
      <c r="S630" s="10">
        <f>(Kickstarter[[#This Row],[launched_at]]/86400) + 25569 + (-6/24)</f>
        <v>41803.442789351851</v>
      </c>
      <c r="T630" s="10">
        <f>(Kickstarter[[#This Row],[deadline]]/86400) + 25569 + (-6/24)</f>
        <v>41833.442789351851</v>
      </c>
      <c r="U630" s="6">
        <f>YEAR(Kickstarter[[#This Row],[Date Created Conversion]])</f>
        <v>2014</v>
      </c>
      <c r="V630" s="6" t="str">
        <f>TEXT(Kickstarter[[#This Row],[Date Created Conversion]], "mmm")</f>
        <v>Jun</v>
      </c>
      <c r="W630" s="6">
        <f>DATEDIF(Kickstarter[[#This Row],[Date Created Conversion]],Kickstarter[[#This Row],[Date Ended Conversion]],"m")</f>
        <v>1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Kickstarter[[#This Row],[pledged]]/Kickstarter[[#This Row],[goal]]</f>
        <v>1.75E-3</v>
      </c>
      <c r="P631" s="13">
        <f>IF(Kickstarter[[#This Row],[backers_count]], Kickstarter[[#This Row],[pledged]]/Kickstarter[[#This Row],[backers_count]], 0)</f>
        <v>116.66666666666667</v>
      </c>
      <c r="Q631" t="str">
        <f>LEFT(Kickstarter[[#This Row],[Category and Sub-Category]], SEARCH("/", Kickstarter[[#This Row],[Category and Sub-Category]])-1)</f>
        <v>technology</v>
      </c>
      <c r="R631" t="str">
        <f>RIGHT(Kickstarter[[#This Row],[Category and Sub-Category]], LEN(Kickstarter[[#This Row],[Category and Sub-Category]])-SEARCH("/",Kickstarter[[#This Row],[Category and Sub-Category]]))</f>
        <v>web</v>
      </c>
      <c r="S631" s="10">
        <f>(Kickstarter[[#This Row],[launched_at]]/86400) + 25569 + (-6/24)</f>
        <v>42474.387824074074</v>
      </c>
      <c r="T631" s="10">
        <f>(Kickstarter[[#This Row],[deadline]]/86400) + 25569 + (-6/24)</f>
        <v>42504.387824074074</v>
      </c>
      <c r="U631" s="6">
        <f>YEAR(Kickstarter[[#This Row],[Date Created Conversion]])</f>
        <v>2016</v>
      </c>
      <c r="V631" s="6" t="str">
        <f>TEXT(Kickstarter[[#This Row],[Date Created Conversion]], "mmm")</f>
        <v>Apr</v>
      </c>
      <c r="W631" s="6">
        <f>DATEDIF(Kickstarter[[#This Row],[Date Created Conversion]],Kickstarter[[#This Row],[Date Ended Conversion]],"m")</f>
        <v>1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Kickstarter[[#This Row],[pledged]]/Kickstarter[[#This Row],[goal]]</f>
        <v>8.3340278356529708E-4</v>
      </c>
      <c r="P632" s="13">
        <f>IF(Kickstarter[[#This Row],[backers_count]], Kickstarter[[#This Row],[pledged]]/Kickstarter[[#This Row],[backers_count]], 0)</f>
        <v>10</v>
      </c>
      <c r="Q632" t="str">
        <f>LEFT(Kickstarter[[#This Row],[Category and Sub-Category]], SEARCH("/", Kickstarter[[#This Row],[Category and Sub-Category]])-1)</f>
        <v>technology</v>
      </c>
      <c r="R632" t="str">
        <f>RIGHT(Kickstarter[[#This Row],[Category and Sub-Category]], LEN(Kickstarter[[#This Row],[Category and Sub-Category]])-SEARCH("/",Kickstarter[[#This Row],[Category and Sub-Category]]))</f>
        <v>web</v>
      </c>
      <c r="S632" s="10">
        <f>(Kickstarter[[#This Row],[launched_at]]/86400) + 25569 + (-6/24)</f>
        <v>42223.369456018518</v>
      </c>
      <c r="T632" s="10">
        <f>(Kickstarter[[#This Row],[deadline]]/86400) + 25569 + (-6/24)</f>
        <v>42252.965277777781</v>
      </c>
      <c r="U632" s="6">
        <f>YEAR(Kickstarter[[#This Row],[Date Created Conversion]])</f>
        <v>2015</v>
      </c>
      <c r="V632" s="6" t="str">
        <f>TEXT(Kickstarter[[#This Row],[Date Created Conversion]], "mmm")</f>
        <v>Aug</v>
      </c>
      <c r="W632" s="6">
        <f>DATEDIF(Kickstarter[[#This Row],[Date Created Conversion]],Kickstarter[[#This Row],[Date Ended Conversion]],"m")</f>
        <v>0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Kickstarter[[#This Row],[pledged]]/Kickstarter[[#This Row],[goal]]</f>
        <v>1.38E-2</v>
      </c>
      <c r="P633" s="13">
        <f>IF(Kickstarter[[#This Row],[backers_count]], Kickstarter[[#This Row],[pledged]]/Kickstarter[[#This Row],[backers_count]], 0)</f>
        <v>76.666666666666671</v>
      </c>
      <c r="Q633" t="str">
        <f>LEFT(Kickstarter[[#This Row],[Category and Sub-Category]], SEARCH("/", Kickstarter[[#This Row],[Category and Sub-Category]])-1)</f>
        <v>technology</v>
      </c>
      <c r="R633" t="str">
        <f>RIGHT(Kickstarter[[#This Row],[Category and Sub-Category]], LEN(Kickstarter[[#This Row],[Category and Sub-Category]])-SEARCH("/",Kickstarter[[#This Row],[Category and Sub-Category]]))</f>
        <v>web</v>
      </c>
      <c r="S633" s="10">
        <f>(Kickstarter[[#This Row],[launched_at]]/86400) + 25569 + (-6/24)</f>
        <v>42489.522326388891</v>
      </c>
      <c r="T633" s="10">
        <f>(Kickstarter[[#This Row],[deadline]]/86400) + 25569 + (-6/24)</f>
        <v>42518.522326388891</v>
      </c>
      <c r="U633" s="6">
        <f>YEAR(Kickstarter[[#This Row],[Date Created Conversion]])</f>
        <v>2016</v>
      </c>
      <c r="V633" s="6" t="str">
        <f>TEXT(Kickstarter[[#This Row],[Date Created Conversion]], "mmm")</f>
        <v>Apr</v>
      </c>
      <c r="W633" s="6">
        <f>DATEDIF(Kickstarter[[#This Row],[Date Created Conversion]],Kickstarter[[#This Row],[Date Ended Conversion]],"m")</f>
        <v>0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Kickstarter[[#This Row],[pledged]]/Kickstarter[[#This Row],[goal]]</f>
        <v>0</v>
      </c>
      <c r="P634" s="13">
        <f>IF(Kickstarter[[#This Row],[backers_count]], Kickstarter[[#This Row],[pledged]]/Kickstarter[[#This Row],[backers_count]], 0)</f>
        <v>0</v>
      </c>
      <c r="Q634" t="str">
        <f>LEFT(Kickstarter[[#This Row],[Category and Sub-Category]], SEARCH("/", Kickstarter[[#This Row],[Category and Sub-Category]])-1)</f>
        <v>technology</v>
      </c>
      <c r="R634" t="str">
        <f>RIGHT(Kickstarter[[#This Row],[Category and Sub-Category]], LEN(Kickstarter[[#This Row],[Category and Sub-Category]])-SEARCH("/",Kickstarter[[#This Row],[Category and Sub-Category]]))</f>
        <v>web</v>
      </c>
      <c r="S634" s="10">
        <f>(Kickstarter[[#This Row],[launched_at]]/86400) + 25569 + (-6/24)</f>
        <v>42303.409317129626</v>
      </c>
      <c r="T634" s="10">
        <f>(Kickstarter[[#This Row],[deadline]]/86400) + 25569 + (-6/24)</f>
        <v>42333.450983796298</v>
      </c>
      <c r="U634" s="6">
        <f>YEAR(Kickstarter[[#This Row],[Date Created Conversion]])</f>
        <v>2015</v>
      </c>
      <c r="V634" s="6" t="str">
        <f>TEXT(Kickstarter[[#This Row],[Date Created Conversion]], "mmm")</f>
        <v>Oct</v>
      </c>
      <c r="W634" s="6">
        <f>DATEDIF(Kickstarter[[#This Row],[Date Created Conversion]],Kickstarter[[#This Row],[Date Ended Conversion]],"m")</f>
        <v>0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Kickstarter[[#This Row],[pledged]]/Kickstarter[[#This Row],[goal]]</f>
        <v>0.1245</v>
      </c>
      <c r="P635" s="13">
        <f>IF(Kickstarter[[#This Row],[backers_count]], Kickstarter[[#This Row],[pledged]]/Kickstarter[[#This Row],[backers_count]], 0)</f>
        <v>49.8</v>
      </c>
      <c r="Q635" t="str">
        <f>LEFT(Kickstarter[[#This Row],[Category and Sub-Category]], SEARCH("/", Kickstarter[[#This Row],[Category and Sub-Category]])-1)</f>
        <v>technology</v>
      </c>
      <c r="R635" t="str">
        <f>RIGHT(Kickstarter[[#This Row],[Category and Sub-Category]], LEN(Kickstarter[[#This Row],[Category and Sub-Category]])-SEARCH("/",Kickstarter[[#This Row],[Category and Sub-Category]]))</f>
        <v>web</v>
      </c>
      <c r="S635" s="10">
        <f>(Kickstarter[[#This Row],[launched_at]]/86400) + 25569 + (-6/24)</f>
        <v>42507.049328703702</v>
      </c>
      <c r="T635" s="10">
        <f>(Kickstarter[[#This Row],[deadline]]/86400) + 25569 + (-6/24)</f>
        <v>42538.708333333328</v>
      </c>
      <c r="U635" s="6">
        <f>YEAR(Kickstarter[[#This Row],[Date Created Conversion]])</f>
        <v>2016</v>
      </c>
      <c r="V635" s="6" t="str">
        <f>TEXT(Kickstarter[[#This Row],[Date Created Conversion]], "mmm")</f>
        <v>May</v>
      </c>
      <c r="W635" s="6">
        <f>DATEDIF(Kickstarter[[#This Row],[Date Created Conversion]],Kickstarter[[#This Row],[Date Ended Conversion]],"m")</f>
        <v>1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Kickstarter[[#This Row],[pledged]]/Kickstarter[[#This Row],[goal]]</f>
        <v>2.0000000000000001E-4</v>
      </c>
      <c r="P636" s="13">
        <f>IF(Kickstarter[[#This Row],[backers_count]], Kickstarter[[#This Row],[pledged]]/Kickstarter[[#This Row],[backers_count]], 0)</f>
        <v>1</v>
      </c>
      <c r="Q636" t="str">
        <f>LEFT(Kickstarter[[#This Row],[Category and Sub-Category]], SEARCH("/", Kickstarter[[#This Row],[Category and Sub-Category]])-1)</f>
        <v>technology</v>
      </c>
      <c r="R636" t="str">
        <f>RIGHT(Kickstarter[[#This Row],[Category and Sub-Category]], LEN(Kickstarter[[#This Row],[Category and Sub-Category]])-SEARCH("/",Kickstarter[[#This Row],[Category and Sub-Category]]))</f>
        <v>web</v>
      </c>
      <c r="S636" s="10">
        <f>(Kickstarter[[#This Row],[launched_at]]/86400) + 25569 + (-6/24)</f>
        <v>42031.678576388891</v>
      </c>
      <c r="T636" s="10">
        <f>(Kickstarter[[#This Row],[deadline]]/86400) + 25569 + (-6/24)</f>
        <v>42061.678576388891</v>
      </c>
      <c r="U636" s="6">
        <f>YEAR(Kickstarter[[#This Row],[Date Created Conversion]])</f>
        <v>2015</v>
      </c>
      <c r="V636" s="6" t="str">
        <f>TEXT(Kickstarter[[#This Row],[Date Created Conversion]], "mmm")</f>
        <v>Jan</v>
      </c>
      <c r="W636" s="6">
        <f>DATEDIF(Kickstarter[[#This Row],[Date Created Conversion]],Kickstarter[[#This Row],[Date Ended Conversion]],"m")</f>
        <v>0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Kickstarter[[#This Row],[pledged]]/Kickstarter[[#This Row],[goal]]</f>
        <v>8.0000000000000007E-5</v>
      </c>
      <c r="P637" s="13">
        <f>IF(Kickstarter[[#This Row],[backers_count]], Kickstarter[[#This Row],[pledged]]/Kickstarter[[#This Row],[backers_count]], 0)</f>
        <v>2</v>
      </c>
      <c r="Q637" t="str">
        <f>LEFT(Kickstarter[[#This Row],[Category and Sub-Category]], SEARCH("/", Kickstarter[[#This Row],[Category and Sub-Category]])-1)</f>
        <v>technology</v>
      </c>
      <c r="R637" t="str">
        <f>RIGHT(Kickstarter[[#This Row],[Category and Sub-Category]], LEN(Kickstarter[[#This Row],[Category and Sub-Category]])-SEARCH("/",Kickstarter[[#This Row],[Category and Sub-Category]]))</f>
        <v>web</v>
      </c>
      <c r="S637" s="10">
        <f>(Kickstarter[[#This Row],[launched_at]]/86400) + 25569 + (-6/24)</f>
        <v>42075.842152777783</v>
      </c>
      <c r="T637" s="10">
        <f>(Kickstarter[[#This Row],[deadline]]/86400) + 25569 + (-6/24)</f>
        <v>42105.842152777783</v>
      </c>
      <c r="U637" s="6">
        <f>YEAR(Kickstarter[[#This Row],[Date Created Conversion]])</f>
        <v>2015</v>
      </c>
      <c r="V637" s="6" t="str">
        <f>TEXT(Kickstarter[[#This Row],[Date Created Conversion]], "mmm")</f>
        <v>Mar</v>
      </c>
      <c r="W637" s="6">
        <f>DATEDIF(Kickstarter[[#This Row],[Date Created Conversion]],Kickstarter[[#This Row],[Date Ended Conversion]],"m")</f>
        <v>0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Kickstarter[[#This Row],[pledged]]/Kickstarter[[#This Row],[goal]]</f>
        <v>2E-3</v>
      </c>
      <c r="P638" s="13">
        <f>IF(Kickstarter[[#This Row],[backers_count]], Kickstarter[[#This Row],[pledged]]/Kickstarter[[#This Row],[backers_count]], 0)</f>
        <v>4</v>
      </c>
      <c r="Q638" t="str">
        <f>LEFT(Kickstarter[[#This Row],[Category and Sub-Category]], SEARCH("/", Kickstarter[[#This Row],[Category and Sub-Category]])-1)</f>
        <v>technology</v>
      </c>
      <c r="R638" t="str">
        <f>RIGHT(Kickstarter[[#This Row],[Category and Sub-Category]], LEN(Kickstarter[[#This Row],[Category and Sub-Category]])-SEARCH("/",Kickstarter[[#This Row],[Category and Sub-Category]]))</f>
        <v>web</v>
      </c>
      <c r="S638" s="10">
        <f>(Kickstarter[[#This Row],[launched_at]]/86400) + 25569 + (-6/24)</f>
        <v>42131.205439814818</v>
      </c>
      <c r="T638" s="10">
        <f>(Kickstarter[[#This Row],[deadline]]/86400) + 25569 + (-6/24)</f>
        <v>42161.19930555555</v>
      </c>
      <c r="U638" s="6">
        <f>YEAR(Kickstarter[[#This Row],[Date Created Conversion]])</f>
        <v>2015</v>
      </c>
      <c r="V638" s="6" t="str">
        <f>TEXT(Kickstarter[[#This Row],[Date Created Conversion]], "mmm")</f>
        <v>May</v>
      </c>
      <c r="W638" s="6">
        <f>DATEDIF(Kickstarter[[#This Row],[Date Created Conversion]],Kickstarter[[#This Row],[Date Ended Conversion]],"m")</f>
        <v>0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Kickstarter[[#This Row],[pledged]]/Kickstarter[[#This Row],[goal]]</f>
        <v>0</v>
      </c>
      <c r="P639" s="13">
        <f>IF(Kickstarter[[#This Row],[backers_count]], Kickstarter[[#This Row],[pledged]]/Kickstarter[[#This Row],[backers_count]], 0)</f>
        <v>0</v>
      </c>
      <c r="Q639" t="str">
        <f>LEFT(Kickstarter[[#This Row],[Category and Sub-Category]], SEARCH("/", Kickstarter[[#This Row],[Category and Sub-Category]])-1)</f>
        <v>technology</v>
      </c>
      <c r="R639" t="str">
        <f>RIGHT(Kickstarter[[#This Row],[Category and Sub-Category]], LEN(Kickstarter[[#This Row],[Category and Sub-Category]])-SEARCH("/",Kickstarter[[#This Row],[Category and Sub-Category]]))</f>
        <v>web</v>
      </c>
      <c r="S639" s="10">
        <f>(Kickstarter[[#This Row],[launched_at]]/86400) + 25569 + (-6/24)</f>
        <v>42762.712013888886</v>
      </c>
      <c r="T639" s="10">
        <f>(Kickstarter[[#This Row],[deadline]]/86400) + 25569 + (-6/24)</f>
        <v>42791.711111111115</v>
      </c>
      <c r="U639" s="6">
        <f>YEAR(Kickstarter[[#This Row],[Date Created Conversion]])</f>
        <v>2017</v>
      </c>
      <c r="V639" s="6" t="str">
        <f>TEXT(Kickstarter[[#This Row],[Date Created Conversion]], "mmm")</f>
        <v>Jan</v>
      </c>
      <c r="W639" s="6">
        <f>DATEDIF(Kickstarter[[#This Row],[Date Created Conversion]],Kickstarter[[#This Row],[Date Ended Conversion]],"m")</f>
        <v>0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Kickstarter[[#This Row],[pledged]]/Kickstarter[[#This Row],[goal]]</f>
        <v>9.0000000000000006E-5</v>
      </c>
      <c r="P640" s="13">
        <f>IF(Kickstarter[[#This Row],[backers_count]], Kickstarter[[#This Row],[pledged]]/Kickstarter[[#This Row],[backers_count]], 0)</f>
        <v>3</v>
      </c>
      <c r="Q640" t="str">
        <f>LEFT(Kickstarter[[#This Row],[Category and Sub-Category]], SEARCH("/", Kickstarter[[#This Row],[Category and Sub-Category]])-1)</f>
        <v>technology</v>
      </c>
      <c r="R640" t="str">
        <f>RIGHT(Kickstarter[[#This Row],[Category and Sub-Category]], LEN(Kickstarter[[#This Row],[Category and Sub-Category]])-SEARCH("/",Kickstarter[[#This Row],[Category and Sub-Category]]))</f>
        <v>web</v>
      </c>
      <c r="S640" s="10">
        <f>(Kickstarter[[#This Row],[launched_at]]/86400) + 25569 + (-6/24)</f>
        <v>42759.343310185184</v>
      </c>
      <c r="T640" s="10">
        <f>(Kickstarter[[#This Row],[deadline]]/86400) + 25569 + (-6/24)</f>
        <v>42819.30164351852</v>
      </c>
      <c r="U640" s="6">
        <f>YEAR(Kickstarter[[#This Row],[Date Created Conversion]])</f>
        <v>2017</v>
      </c>
      <c r="V640" s="6" t="str">
        <f>TEXT(Kickstarter[[#This Row],[Date Created Conversion]], "mmm")</f>
        <v>Jan</v>
      </c>
      <c r="W640" s="6">
        <f>DATEDIF(Kickstarter[[#This Row],[Date Created Conversion]],Kickstarter[[#This Row],[Date Ended Conversion]],"m")</f>
        <v>2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Kickstarter[[#This Row],[pledged]]/Kickstarter[[#This Row],[goal]]</f>
        <v>9.9999999999999995E-7</v>
      </c>
      <c r="P641" s="13">
        <f>IF(Kickstarter[[#This Row],[backers_count]], Kickstarter[[#This Row],[pledged]]/Kickstarter[[#This Row],[backers_count]], 0)</f>
        <v>1</v>
      </c>
      <c r="Q641" t="str">
        <f>LEFT(Kickstarter[[#This Row],[Category and Sub-Category]], SEARCH("/", Kickstarter[[#This Row],[Category and Sub-Category]])-1)</f>
        <v>technology</v>
      </c>
      <c r="R641" t="str">
        <f>RIGHT(Kickstarter[[#This Row],[Category and Sub-Category]], LEN(Kickstarter[[#This Row],[Category and Sub-Category]])-SEARCH("/",Kickstarter[[#This Row],[Category and Sub-Category]]))</f>
        <v>web</v>
      </c>
      <c r="S641" s="10">
        <f>(Kickstarter[[#This Row],[launched_at]]/86400) + 25569 + (-6/24)</f>
        <v>41865.333275462966</v>
      </c>
      <c r="T641" s="10">
        <f>(Kickstarter[[#This Row],[deadline]]/86400) + 25569 + (-6/24)</f>
        <v>41925.333275462966</v>
      </c>
      <c r="U641" s="6">
        <f>YEAR(Kickstarter[[#This Row],[Date Created Conversion]])</f>
        <v>2014</v>
      </c>
      <c r="V641" s="6" t="str">
        <f>TEXT(Kickstarter[[#This Row],[Date Created Conversion]], "mmm")</f>
        <v>Aug</v>
      </c>
      <c r="W641" s="6">
        <f>DATEDIF(Kickstarter[[#This Row],[Date Created Conversion]],Kickstarter[[#This Row],[Date Ended Conversion]],"m")</f>
        <v>1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Kickstarter[[#This Row],[pledged]]/Kickstarter[[#This Row],[goal]]</f>
        <v>1.4428571428571428</v>
      </c>
      <c r="P642" s="13">
        <f>IF(Kickstarter[[#This Row],[backers_count]], Kickstarter[[#This Row],[pledged]]/Kickstarter[[#This Row],[backers_count]], 0)</f>
        <v>50.5</v>
      </c>
      <c r="Q642" t="str">
        <f>LEFT(Kickstarter[[#This Row],[Category and Sub-Category]], SEARCH("/", Kickstarter[[#This Row],[Category and Sub-Category]])-1)</f>
        <v>technology</v>
      </c>
      <c r="R642" t="str">
        <f>RIGHT(Kickstarter[[#This Row],[Category and Sub-Category]], LEN(Kickstarter[[#This Row],[Category and Sub-Category]])-SEARCH("/",Kickstarter[[#This Row],[Category and Sub-Category]]))</f>
        <v>wearables</v>
      </c>
      <c r="S642" s="10">
        <f>(Kickstarter[[#This Row],[launched_at]]/86400) + 25569 + (-6/24)</f>
        <v>42683.170312499999</v>
      </c>
      <c r="T642" s="10">
        <f>(Kickstarter[[#This Row],[deadline]]/86400) + 25569 + (-6/24)</f>
        <v>42698.708333333328</v>
      </c>
      <c r="U642" s="6">
        <f>YEAR(Kickstarter[[#This Row],[Date Created Conversion]])</f>
        <v>2016</v>
      </c>
      <c r="V642" s="6" t="str">
        <f>TEXT(Kickstarter[[#This Row],[Date Created Conversion]], "mmm")</f>
        <v>Nov</v>
      </c>
      <c r="W642" s="6">
        <f>DATEDIF(Kickstarter[[#This Row],[Date Created Conversion]],Kickstarter[[#This Row],[Date Ended Conversion]],"m")</f>
        <v>0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Kickstarter[[#This Row],[pledged]]/Kickstarter[[#This Row],[goal]]</f>
        <v>1.1916249999999999</v>
      </c>
      <c r="P643" s="13">
        <f>IF(Kickstarter[[#This Row],[backers_count]], Kickstarter[[#This Row],[pledged]]/Kickstarter[[#This Row],[backers_count]], 0)</f>
        <v>151.31746031746033</v>
      </c>
      <c r="Q643" t="str">
        <f>LEFT(Kickstarter[[#This Row],[Category and Sub-Category]], SEARCH("/", Kickstarter[[#This Row],[Category and Sub-Category]])-1)</f>
        <v>technology</v>
      </c>
      <c r="R643" t="str">
        <f>RIGHT(Kickstarter[[#This Row],[Category and Sub-Category]], LEN(Kickstarter[[#This Row],[Category and Sub-Category]])-SEARCH("/",Kickstarter[[#This Row],[Category and Sub-Category]]))</f>
        <v>wearables</v>
      </c>
      <c r="S643" s="10">
        <f>(Kickstarter[[#This Row],[launched_at]]/86400) + 25569 + (-6/24)</f>
        <v>42199.32</v>
      </c>
      <c r="T643" s="10">
        <f>(Kickstarter[[#This Row],[deadline]]/86400) + 25569 + (-6/24)</f>
        <v>42229.32</v>
      </c>
      <c r="U643" s="6">
        <f>YEAR(Kickstarter[[#This Row],[Date Created Conversion]])</f>
        <v>2015</v>
      </c>
      <c r="V643" s="6" t="str">
        <f>TEXT(Kickstarter[[#This Row],[Date Created Conversion]], "mmm")</f>
        <v>Jul</v>
      </c>
      <c r="W643" s="6">
        <f>DATEDIF(Kickstarter[[#This Row],[Date Created Conversion]],Kickstarter[[#This Row],[Date Ended Conversion]],"m")</f>
        <v>0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Kickstarter[[#This Row],[pledged]]/Kickstarter[[#This Row],[goal]]</f>
        <v>14.604850000000001</v>
      </c>
      <c r="P644" s="13">
        <f>IF(Kickstarter[[#This Row],[backers_count]], Kickstarter[[#This Row],[pledged]]/Kickstarter[[#This Row],[backers_count]], 0)</f>
        <v>134.3592456301748</v>
      </c>
      <c r="Q644" t="str">
        <f>LEFT(Kickstarter[[#This Row],[Category and Sub-Category]], SEARCH("/", Kickstarter[[#This Row],[Category and Sub-Category]])-1)</f>
        <v>technology</v>
      </c>
      <c r="R644" t="str">
        <f>RIGHT(Kickstarter[[#This Row],[Category and Sub-Category]], LEN(Kickstarter[[#This Row],[Category and Sub-Category]])-SEARCH("/",Kickstarter[[#This Row],[Category and Sub-Category]]))</f>
        <v>wearables</v>
      </c>
      <c r="S644" s="10">
        <f>(Kickstarter[[#This Row],[launched_at]]/86400) + 25569 + (-6/24)</f>
        <v>42199.401319444441</v>
      </c>
      <c r="T644" s="10">
        <f>(Kickstarter[[#This Row],[deadline]]/86400) + 25569 + (-6/24)</f>
        <v>42235.401319444441</v>
      </c>
      <c r="U644" s="6">
        <f>YEAR(Kickstarter[[#This Row],[Date Created Conversion]])</f>
        <v>2015</v>
      </c>
      <c r="V644" s="6" t="str">
        <f>TEXT(Kickstarter[[#This Row],[Date Created Conversion]], "mmm")</f>
        <v>Jul</v>
      </c>
      <c r="W644" s="6">
        <f>DATEDIF(Kickstarter[[#This Row],[Date Created Conversion]],Kickstarter[[#This Row],[Date Ended Conversion]],"m")</f>
        <v>1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Kickstarter[[#This Row],[pledged]]/Kickstarter[[#This Row],[goal]]</f>
        <v>1.0580799999999999</v>
      </c>
      <c r="P645" s="13">
        <f>IF(Kickstarter[[#This Row],[backers_count]], Kickstarter[[#This Row],[pledged]]/Kickstarter[[#This Row],[backers_count]], 0)</f>
        <v>174.02631578947367</v>
      </c>
      <c r="Q645" t="str">
        <f>LEFT(Kickstarter[[#This Row],[Category and Sub-Category]], SEARCH("/", Kickstarter[[#This Row],[Category and Sub-Category]])-1)</f>
        <v>technology</v>
      </c>
      <c r="R645" t="str">
        <f>RIGHT(Kickstarter[[#This Row],[Category and Sub-Category]], LEN(Kickstarter[[#This Row],[Category and Sub-Category]])-SEARCH("/",Kickstarter[[#This Row],[Category and Sub-Category]]))</f>
        <v>wearables</v>
      </c>
      <c r="S645" s="10">
        <f>(Kickstarter[[#This Row],[launched_at]]/86400) + 25569 + (-6/24)</f>
        <v>42100.392071759255</v>
      </c>
      <c r="T645" s="10">
        <f>(Kickstarter[[#This Row],[deadline]]/86400) + 25569 + (-6/24)</f>
        <v>42155.392071759255</v>
      </c>
      <c r="U645" s="6">
        <f>YEAR(Kickstarter[[#This Row],[Date Created Conversion]])</f>
        <v>2015</v>
      </c>
      <c r="V645" s="6" t="str">
        <f>TEXT(Kickstarter[[#This Row],[Date Created Conversion]], "mmm")</f>
        <v>Apr</v>
      </c>
      <c r="W645" s="6">
        <f>DATEDIF(Kickstarter[[#This Row],[Date Created Conversion]],Kickstarter[[#This Row],[Date Ended Conversion]],"m")</f>
        <v>1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Kickstarter[[#This Row],[pledged]]/Kickstarter[[#This Row],[goal]]</f>
        <v>3.0011791999999997</v>
      </c>
      <c r="P646" s="13">
        <f>IF(Kickstarter[[#This Row],[backers_count]], Kickstarter[[#This Row],[pledged]]/Kickstarter[[#This Row],[backers_count]], 0)</f>
        <v>73.486268364348675</v>
      </c>
      <c r="Q646" t="str">
        <f>LEFT(Kickstarter[[#This Row],[Category and Sub-Category]], SEARCH("/", Kickstarter[[#This Row],[Category and Sub-Category]])-1)</f>
        <v>technology</v>
      </c>
      <c r="R646" t="str">
        <f>RIGHT(Kickstarter[[#This Row],[Category and Sub-Category]], LEN(Kickstarter[[#This Row],[Category and Sub-Category]])-SEARCH("/",Kickstarter[[#This Row],[Category and Sub-Category]]))</f>
        <v>wearables</v>
      </c>
      <c r="S646" s="10">
        <f>(Kickstarter[[#This Row],[launched_at]]/86400) + 25569 + (-6/24)</f>
        <v>41898.415960648148</v>
      </c>
      <c r="T646" s="10">
        <f>(Kickstarter[[#This Row],[deadline]]/86400) + 25569 + (-6/24)</f>
        <v>41940.791666666664</v>
      </c>
      <c r="U646" s="6">
        <f>YEAR(Kickstarter[[#This Row],[Date Created Conversion]])</f>
        <v>2014</v>
      </c>
      <c r="V646" s="6" t="str">
        <f>TEXT(Kickstarter[[#This Row],[Date Created Conversion]], "mmm")</f>
        <v>Sep</v>
      </c>
      <c r="W646" s="6">
        <f>DATEDIF(Kickstarter[[#This Row],[Date Created Conversion]],Kickstarter[[#This Row],[Date Ended Conversion]],"m")</f>
        <v>1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Kickstarter[[#This Row],[pledged]]/Kickstarter[[#This Row],[goal]]</f>
        <v>2.7869999999999999</v>
      </c>
      <c r="P647" s="13">
        <f>IF(Kickstarter[[#This Row],[backers_count]], Kickstarter[[#This Row],[pledged]]/Kickstarter[[#This Row],[backers_count]], 0)</f>
        <v>23.518987341772153</v>
      </c>
      <c r="Q647" t="str">
        <f>LEFT(Kickstarter[[#This Row],[Category and Sub-Category]], SEARCH("/", Kickstarter[[#This Row],[Category and Sub-Category]])-1)</f>
        <v>technology</v>
      </c>
      <c r="R647" t="str">
        <f>RIGHT(Kickstarter[[#This Row],[Category and Sub-Category]], LEN(Kickstarter[[#This Row],[Category and Sub-Category]])-SEARCH("/",Kickstarter[[#This Row],[Category and Sub-Category]]))</f>
        <v>wearables</v>
      </c>
      <c r="S647" s="10">
        <f>(Kickstarter[[#This Row],[launched_at]]/86400) + 25569 + (-6/24)</f>
        <v>42563.776319444441</v>
      </c>
      <c r="T647" s="10">
        <f>(Kickstarter[[#This Row],[deadline]]/86400) + 25569 + (-6/24)</f>
        <v>42593.776319444441</v>
      </c>
      <c r="U647" s="6">
        <f>YEAR(Kickstarter[[#This Row],[Date Created Conversion]])</f>
        <v>2016</v>
      </c>
      <c r="V647" s="6" t="str">
        <f>TEXT(Kickstarter[[#This Row],[Date Created Conversion]], "mmm")</f>
        <v>Jul</v>
      </c>
      <c r="W647" s="6">
        <f>DATEDIF(Kickstarter[[#This Row],[Date Created Conversion]],Kickstarter[[#This Row],[Date Ended Conversion]],"m")</f>
        <v>0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Kickstarter[[#This Row],[pledged]]/Kickstarter[[#This Row],[goal]]</f>
        <v>1.3187625000000001</v>
      </c>
      <c r="P648" s="13">
        <f>IF(Kickstarter[[#This Row],[backers_count]], Kickstarter[[#This Row],[pledged]]/Kickstarter[[#This Row],[backers_count]], 0)</f>
        <v>39.074444444444445</v>
      </c>
      <c r="Q648" t="str">
        <f>LEFT(Kickstarter[[#This Row],[Category and Sub-Category]], SEARCH("/", Kickstarter[[#This Row],[Category and Sub-Category]])-1)</f>
        <v>technology</v>
      </c>
      <c r="R648" t="str">
        <f>RIGHT(Kickstarter[[#This Row],[Category and Sub-Category]], LEN(Kickstarter[[#This Row],[Category and Sub-Category]])-SEARCH("/",Kickstarter[[#This Row],[Category and Sub-Category]]))</f>
        <v>wearables</v>
      </c>
      <c r="S648" s="10">
        <f>(Kickstarter[[#This Row],[launched_at]]/86400) + 25569 + (-6/24)</f>
        <v>41832.602627314816</v>
      </c>
      <c r="T648" s="10">
        <f>(Kickstarter[[#This Row],[deadline]]/86400) + 25569 + (-6/24)</f>
        <v>41862.602627314816</v>
      </c>
      <c r="U648" s="6">
        <f>YEAR(Kickstarter[[#This Row],[Date Created Conversion]])</f>
        <v>2014</v>
      </c>
      <c r="V648" s="6" t="str">
        <f>TEXT(Kickstarter[[#This Row],[Date Created Conversion]], "mmm")</f>
        <v>Jul</v>
      </c>
      <c r="W648" s="6">
        <f>DATEDIF(Kickstarter[[#This Row],[Date Created Conversion]],Kickstarter[[#This Row],[Date Ended Conversion]],"m")</f>
        <v>0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Kickstarter[[#This Row],[pledged]]/Kickstarter[[#This Row],[goal]]</f>
        <v>1.0705</v>
      </c>
      <c r="P649" s="13">
        <f>IF(Kickstarter[[#This Row],[backers_count]], Kickstarter[[#This Row],[pledged]]/Kickstarter[[#This Row],[backers_count]], 0)</f>
        <v>125.94117647058823</v>
      </c>
      <c r="Q649" t="str">
        <f>LEFT(Kickstarter[[#This Row],[Category and Sub-Category]], SEARCH("/", Kickstarter[[#This Row],[Category and Sub-Category]])-1)</f>
        <v>technology</v>
      </c>
      <c r="R649" t="str">
        <f>RIGHT(Kickstarter[[#This Row],[Category and Sub-Category]], LEN(Kickstarter[[#This Row],[Category and Sub-Category]])-SEARCH("/",Kickstarter[[#This Row],[Category and Sub-Category]]))</f>
        <v>wearables</v>
      </c>
      <c r="S649" s="10">
        <f>(Kickstarter[[#This Row],[launched_at]]/86400) + 25569 + (-6/24)</f>
        <v>42416.517928240741</v>
      </c>
      <c r="T649" s="10">
        <f>(Kickstarter[[#This Row],[deadline]]/86400) + 25569 + (-6/24)</f>
        <v>42446.476261574076</v>
      </c>
      <c r="U649" s="6">
        <f>YEAR(Kickstarter[[#This Row],[Date Created Conversion]])</f>
        <v>2016</v>
      </c>
      <c r="V649" s="6" t="str">
        <f>TEXT(Kickstarter[[#This Row],[Date Created Conversion]], "mmm")</f>
        <v>Feb</v>
      </c>
      <c r="W649" s="6">
        <f>DATEDIF(Kickstarter[[#This Row],[Date Created Conversion]],Kickstarter[[#This Row],[Date Ended Conversion]],"m")</f>
        <v>1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Kickstarter[[#This Row],[pledged]]/Kickstarter[[#This Row],[goal]]</f>
        <v>1.2682285714285715</v>
      </c>
      <c r="P650" s="13">
        <f>IF(Kickstarter[[#This Row],[backers_count]], Kickstarter[[#This Row],[pledged]]/Kickstarter[[#This Row],[backers_count]], 0)</f>
        <v>1644</v>
      </c>
      <c r="Q650" t="str">
        <f>LEFT(Kickstarter[[#This Row],[Category and Sub-Category]], SEARCH("/", Kickstarter[[#This Row],[Category and Sub-Category]])-1)</f>
        <v>technology</v>
      </c>
      <c r="R650" t="str">
        <f>RIGHT(Kickstarter[[#This Row],[Category and Sub-Category]], LEN(Kickstarter[[#This Row],[Category and Sub-Category]])-SEARCH("/",Kickstarter[[#This Row],[Category and Sub-Category]]))</f>
        <v>wearables</v>
      </c>
      <c r="S650" s="10">
        <f>(Kickstarter[[#This Row],[launched_at]]/86400) + 25569 + (-6/24)</f>
        <v>41891.443379629629</v>
      </c>
      <c r="T650" s="10">
        <f>(Kickstarter[[#This Row],[deadline]]/86400) + 25569 + (-6/24)</f>
        <v>41926.443379629629</v>
      </c>
      <c r="U650" s="6">
        <f>YEAR(Kickstarter[[#This Row],[Date Created Conversion]])</f>
        <v>2014</v>
      </c>
      <c r="V650" s="6" t="str">
        <f>TEXT(Kickstarter[[#This Row],[Date Created Conversion]], "mmm")</f>
        <v>Sep</v>
      </c>
      <c r="W650" s="6">
        <f>DATEDIF(Kickstarter[[#This Row],[Date Created Conversion]],Kickstarter[[#This Row],[Date Ended Conversion]],"m")</f>
        <v>1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Kickstarter[[#This Row],[pledged]]/Kickstarter[[#This Row],[goal]]</f>
        <v>1.3996</v>
      </c>
      <c r="P651" s="13">
        <f>IF(Kickstarter[[#This Row],[backers_count]], Kickstarter[[#This Row],[pledged]]/Kickstarter[[#This Row],[backers_count]], 0)</f>
        <v>42.670731707317074</v>
      </c>
      <c r="Q651" t="str">
        <f>LEFT(Kickstarter[[#This Row],[Category and Sub-Category]], SEARCH("/", Kickstarter[[#This Row],[Category and Sub-Category]])-1)</f>
        <v>technology</v>
      </c>
      <c r="R651" t="str">
        <f>RIGHT(Kickstarter[[#This Row],[Category and Sub-Category]], LEN(Kickstarter[[#This Row],[Category and Sub-Category]])-SEARCH("/",Kickstarter[[#This Row],[Category and Sub-Category]]))</f>
        <v>wearables</v>
      </c>
      <c r="S651" s="10">
        <f>(Kickstarter[[#This Row],[launched_at]]/86400) + 25569 + (-6/24)</f>
        <v>41877.662187499998</v>
      </c>
      <c r="T651" s="10">
        <f>(Kickstarter[[#This Row],[deadline]]/86400) + 25569 + (-6/24)</f>
        <v>41898.662187499998</v>
      </c>
      <c r="U651" s="6">
        <f>YEAR(Kickstarter[[#This Row],[Date Created Conversion]])</f>
        <v>2014</v>
      </c>
      <c r="V651" s="6" t="str">
        <f>TEXT(Kickstarter[[#This Row],[Date Created Conversion]], "mmm")</f>
        <v>Aug</v>
      </c>
      <c r="W651" s="6">
        <f>DATEDIF(Kickstarter[[#This Row],[Date Created Conversion]],Kickstarter[[#This Row],[Date Ended Conversion]],"m")</f>
        <v>0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Kickstarter[[#This Row],[pledged]]/Kickstarter[[#This Row],[goal]]</f>
        <v>1.1240000000000001</v>
      </c>
      <c r="P652" s="13">
        <f>IF(Kickstarter[[#This Row],[backers_count]], Kickstarter[[#This Row],[pledged]]/Kickstarter[[#This Row],[backers_count]], 0)</f>
        <v>35.125</v>
      </c>
      <c r="Q652" t="str">
        <f>LEFT(Kickstarter[[#This Row],[Category and Sub-Category]], SEARCH("/", Kickstarter[[#This Row],[Category and Sub-Category]])-1)</f>
        <v>technology</v>
      </c>
      <c r="R652" t="str">
        <f>RIGHT(Kickstarter[[#This Row],[Category and Sub-Category]], LEN(Kickstarter[[#This Row],[Category and Sub-Category]])-SEARCH("/",Kickstarter[[#This Row],[Category and Sub-Category]]))</f>
        <v>wearables</v>
      </c>
      <c r="S652" s="10">
        <f>(Kickstarter[[#This Row],[launched_at]]/86400) + 25569 + (-6/24)</f>
        <v>41931.786851851852</v>
      </c>
      <c r="T652" s="10">
        <f>(Kickstarter[[#This Row],[deadline]]/86400) + 25569 + (-6/24)</f>
        <v>41991.828518518523</v>
      </c>
      <c r="U652" s="6">
        <f>YEAR(Kickstarter[[#This Row],[Date Created Conversion]])</f>
        <v>2014</v>
      </c>
      <c r="V652" s="6" t="str">
        <f>TEXT(Kickstarter[[#This Row],[Date Created Conversion]], "mmm")</f>
        <v>Oct</v>
      </c>
      <c r="W652" s="6">
        <f>DATEDIF(Kickstarter[[#This Row],[Date Created Conversion]],Kickstarter[[#This Row],[Date Ended Conversion]],"m")</f>
        <v>1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Kickstarter[[#This Row],[pledged]]/Kickstarter[[#This Row],[goal]]</f>
        <v>1.00528</v>
      </c>
      <c r="P653" s="13">
        <f>IF(Kickstarter[[#This Row],[backers_count]], Kickstarter[[#This Row],[pledged]]/Kickstarter[[#This Row],[backers_count]], 0)</f>
        <v>239.35238095238094</v>
      </c>
      <c r="Q653" t="str">
        <f>LEFT(Kickstarter[[#This Row],[Category and Sub-Category]], SEARCH("/", Kickstarter[[#This Row],[Category and Sub-Category]])-1)</f>
        <v>technology</v>
      </c>
      <c r="R653" t="str">
        <f>RIGHT(Kickstarter[[#This Row],[Category and Sub-Category]], LEN(Kickstarter[[#This Row],[Category and Sub-Category]])-SEARCH("/",Kickstarter[[#This Row],[Category and Sub-Category]]))</f>
        <v>wearables</v>
      </c>
      <c r="S653" s="10">
        <f>(Kickstarter[[#This Row],[launched_at]]/86400) + 25569 + (-6/24)</f>
        <v>41955.767488425925</v>
      </c>
      <c r="T653" s="10">
        <f>(Kickstarter[[#This Row],[deadline]]/86400) + 25569 + (-6/24)</f>
        <v>41985.767488425925</v>
      </c>
      <c r="U653" s="6">
        <f>YEAR(Kickstarter[[#This Row],[Date Created Conversion]])</f>
        <v>2014</v>
      </c>
      <c r="V653" s="6" t="str">
        <f>TEXT(Kickstarter[[#This Row],[Date Created Conversion]], "mmm")</f>
        <v>Nov</v>
      </c>
      <c r="W653" s="6">
        <f>DATEDIF(Kickstarter[[#This Row],[Date Created Conversion]],Kickstarter[[#This Row],[Date Ended Conversion]],"m")</f>
        <v>1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Kickstarter[[#This Row],[pledged]]/Kickstarter[[#This Row],[goal]]</f>
        <v>1.0046666666666666</v>
      </c>
      <c r="P654" s="13">
        <f>IF(Kickstarter[[#This Row],[backers_count]], Kickstarter[[#This Row],[pledged]]/Kickstarter[[#This Row],[backers_count]], 0)</f>
        <v>107.64285714285714</v>
      </c>
      <c r="Q654" t="str">
        <f>LEFT(Kickstarter[[#This Row],[Category and Sub-Category]], SEARCH("/", Kickstarter[[#This Row],[Category and Sub-Category]])-1)</f>
        <v>technology</v>
      </c>
      <c r="R654" t="str">
        <f>RIGHT(Kickstarter[[#This Row],[Category and Sub-Category]], LEN(Kickstarter[[#This Row],[Category and Sub-Category]])-SEARCH("/",Kickstarter[[#This Row],[Category and Sub-Category]]))</f>
        <v>wearables</v>
      </c>
      <c r="S654" s="10">
        <f>(Kickstarter[[#This Row],[launched_at]]/86400) + 25569 + (-6/24)</f>
        <v>42675.440393518518</v>
      </c>
      <c r="T654" s="10">
        <f>(Kickstarter[[#This Row],[deadline]]/86400) + 25569 + (-6/24)</f>
        <v>42705.482060185182</v>
      </c>
      <c r="U654" s="6">
        <f>YEAR(Kickstarter[[#This Row],[Date Created Conversion]])</f>
        <v>2016</v>
      </c>
      <c r="V654" s="6" t="str">
        <f>TEXT(Kickstarter[[#This Row],[Date Created Conversion]], "mmm")</f>
        <v>Nov</v>
      </c>
      <c r="W654" s="6">
        <f>DATEDIF(Kickstarter[[#This Row],[Date Created Conversion]],Kickstarter[[#This Row],[Date Ended Conversion]],"m")</f>
        <v>1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Kickstarter[[#This Row],[pledged]]/Kickstarter[[#This Row],[goal]]</f>
        <v>1.4144600000000001</v>
      </c>
      <c r="P655" s="13">
        <f>IF(Kickstarter[[#This Row],[backers_count]], Kickstarter[[#This Row],[pledged]]/Kickstarter[[#This Row],[backers_count]], 0)</f>
        <v>95.830623306233065</v>
      </c>
      <c r="Q655" t="str">
        <f>LEFT(Kickstarter[[#This Row],[Category and Sub-Category]], SEARCH("/", Kickstarter[[#This Row],[Category and Sub-Category]])-1)</f>
        <v>technology</v>
      </c>
      <c r="R655" t="str">
        <f>RIGHT(Kickstarter[[#This Row],[Category and Sub-Category]], LEN(Kickstarter[[#This Row],[Category and Sub-Category]])-SEARCH("/",Kickstarter[[#This Row],[Category and Sub-Category]]))</f>
        <v>wearables</v>
      </c>
      <c r="S655" s="10">
        <f>(Kickstarter[[#This Row],[launched_at]]/86400) + 25569 + (-6/24)</f>
        <v>42199.368518518517</v>
      </c>
      <c r="T655" s="10">
        <f>(Kickstarter[[#This Row],[deadline]]/86400) + 25569 + (-6/24)</f>
        <v>42236.368518518517</v>
      </c>
      <c r="U655" s="6">
        <f>YEAR(Kickstarter[[#This Row],[Date Created Conversion]])</f>
        <v>2015</v>
      </c>
      <c r="V655" s="6" t="str">
        <f>TEXT(Kickstarter[[#This Row],[Date Created Conversion]], "mmm")</f>
        <v>Jul</v>
      </c>
      <c r="W655" s="6">
        <f>DATEDIF(Kickstarter[[#This Row],[Date Created Conversion]],Kickstarter[[#This Row],[Date Ended Conversion]],"m")</f>
        <v>1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Kickstarter[[#This Row],[pledged]]/Kickstarter[[#This Row],[goal]]</f>
        <v>2.6729166666666666</v>
      </c>
      <c r="P656" s="13">
        <f>IF(Kickstarter[[#This Row],[backers_count]], Kickstarter[[#This Row],[pledged]]/Kickstarter[[#This Row],[backers_count]], 0)</f>
        <v>31.663376110562684</v>
      </c>
      <c r="Q656" t="str">
        <f>LEFT(Kickstarter[[#This Row],[Category and Sub-Category]], SEARCH("/", Kickstarter[[#This Row],[Category and Sub-Category]])-1)</f>
        <v>technology</v>
      </c>
      <c r="R656" t="str">
        <f>RIGHT(Kickstarter[[#This Row],[Category and Sub-Category]], LEN(Kickstarter[[#This Row],[Category and Sub-Category]])-SEARCH("/",Kickstarter[[#This Row],[Category and Sub-Category]]))</f>
        <v>wearables</v>
      </c>
      <c r="S656" s="10">
        <f>(Kickstarter[[#This Row],[launched_at]]/86400) + 25569 + (-6/24)</f>
        <v>42163.707326388889</v>
      </c>
      <c r="T656" s="10">
        <f>(Kickstarter[[#This Row],[deadline]]/86400) + 25569 + (-6/24)</f>
        <v>42193.707326388889</v>
      </c>
      <c r="U656" s="6">
        <f>YEAR(Kickstarter[[#This Row],[Date Created Conversion]])</f>
        <v>2015</v>
      </c>
      <c r="V656" s="6" t="str">
        <f>TEXT(Kickstarter[[#This Row],[Date Created Conversion]], "mmm")</f>
        <v>Jun</v>
      </c>
      <c r="W656" s="6">
        <f>DATEDIF(Kickstarter[[#This Row],[Date Created Conversion]],Kickstarter[[#This Row],[Date Ended Conversion]],"m")</f>
        <v>1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Kickstarter[[#This Row],[pledged]]/Kickstarter[[#This Row],[goal]]</f>
        <v>1.4688749999999999</v>
      </c>
      <c r="P657" s="13">
        <f>IF(Kickstarter[[#This Row],[backers_count]], Kickstarter[[#This Row],[pledged]]/Kickstarter[[#This Row],[backers_count]], 0)</f>
        <v>42.886861313868614</v>
      </c>
      <c r="Q657" t="str">
        <f>LEFT(Kickstarter[[#This Row],[Category and Sub-Category]], SEARCH("/", Kickstarter[[#This Row],[Category and Sub-Category]])-1)</f>
        <v>technology</v>
      </c>
      <c r="R657" t="str">
        <f>RIGHT(Kickstarter[[#This Row],[Category and Sub-Category]], LEN(Kickstarter[[#This Row],[Category and Sub-Category]])-SEARCH("/",Kickstarter[[#This Row],[Category and Sub-Category]]))</f>
        <v>wearables</v>
      </c>
      <c r="S657" s="10">
        <f>(Kickstarter[[#This Row],[launched_at]]/86400) + 25569 + (-6/24)</f>
        <v>42045.707314814819</v>
      </c>
      <c r="T657" s="10">
        <f>(Kickstarter[[#This Row],[deadline]]/86400) + 25569 + (-6/24)</f>
        <v>42075.665648148148</v>
      </c>
      <c r="U657" s="6">
        <f>YEAR(Kickstarter[[#This Row],[Date Created Conversion]])</f>
        <v>2015</v>
      </c>
      <c r="V657" s="6" t="str">
        <f>TEXT(Kickstarter[[#This Row],[Date Created Conversion]], "mmm")</f>
        <v>Feb</v>
      </c>
      <c r="W657" s="6">
        <f>DATEDIF(Kickstarter[[#This Row],[Date Created Conversion]],Kickstarter[[#This Row],[Date Ended Conversion]],"m")</f>
        <v>1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Kickstarter[[#This Row],[pledged]]/Kickstarter[[#This Row],[goal]]</f>
        <v>2.1356000000000002</v>
      </c>
      <c r="P658" s="13">
        <f>IF(Kickstarter[[#This Row],[backers_count]], Kickstarter[[#This Row],[pledged]]/Kickstarter[[#This Row],[backers_count]], 0)</f>
        <v>122.73563218390805</v>
      </c>
      <c r="Q658" t="str">
        <f>LEFT(Kickstarter[[#This Row],[Category and Sub-Category]], SEARCH("/", Kickstarter[[#This Row],[Category and Sub-Category]])-1)</f>
        <v>technology</v>
      </c>
      <c r="R658" t="str">
        <f>RIGHT(Kickstarter[[#This Row],[Category and Sub-Category]], LEN(Kickstarter[[#This Row],[Category and Sub-Category]])-SEARCH("/",Kickstarter[[#This Row],[Category and Sub-Category]]))</f>
        <v>wearables</v>
      </c>
      <c r="S658" s="10">
        <f>(Kickstarter[[#This Row],[launched_at]]/86400) + 25569 + (-6/24)</f>
        <v>42417.554618055554</v>
      </c>
      <c r="T658" s="10">
        <f>(Kickstarter[[#This Row],[deadline]]/86400) + 25569 + (-6/24)</f>
        <v>42477.51295138889</v>
      </c>
      <c r="U658" s="6">
        <f>YEAR(Kickstarter[[#This Row],[Date Created Conversion]])</f>
        <v>2016</v>
      </c>
      <c r="V658" s="6" t="str">
        <f>TEXT(Kickstarter[[#This Row],[Date Created Conversion]], "mmm")</f>
        <v>Feb</v>
      </c>
      <c r="W658" s="6">
        <f>DATEDIF(Kickstarter[[#This Row],[Date Created Conversion]],Kickstarter[[#This Row],[Date Ended Conversion]],"m")</f>
        <v>2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Kickstarter[[#This Row],[pledged]]/Kickstarter[[#This Row],[goal]]</f>
        <v>1.2569999999999999</v>
      </c>
      <c r="P659" s="13">
        <f>IF(Kickstarter[[#This Row],[backers_count]], Kickstarter[[#This Row],[pledged]]/Kickstarter[[#This Row],[backers_count]], 0)</f>
        <v>190.45454545454547</v>
      </c>
      <c r="Q659" t="str">
        <f>LEFT(Kickstarter[[#This Row],[Category and Sub-Category]], SEARCH("/", Kickstarter[[#This Row],[Category and Sub-Category]])-1)</f>
        <v>technology</v>
      </c>
      <c r="R659" t="str">
        <f>RIGHT(Kickstarter[[#This Row],[Category and Sub-Category]], LEN(Kickstarter[[#This Row],[Category and Sub-Category]])-SEARCH("/",Kickstarter[[#This Row],[Category and Sub-Category]]))</f>
        <v>wearables</v>
      </c>
      <c r="S659" s="10">
        <f>(Kickstarter[[#This Row],[launched_at]]/86400) + 25569 + (-6/24)</f>
        <v>42331.59574074074</v>
      </c>
      <c r="T659" s="10">
        <f>(Kickstarter[[#This Row],[deadline]]/86400) + 25569 + (-6/24)</f>
        <v>42361.59574074074</v>
      </c>
      <c r="U659" s="6">
        <f>YEAR(Kickstarter[[#This Row],[Date Created Conversion]])</f>
        <v>2015</v>
      </c>
      <c r="V659" s="6" t="str">
        <f>TEXT(Kickstarter[[#This Row],[Date Created Conversion]], "mmm")</f>
        <v>Nov</v>
      </c>
      <c r="W659" s="6">
        <f>DATEDIF(Kickstarter[[#This Row],[Date Created Conversion]],Kickstarter[[#This Row],[Date Ended Conversion]],"m")</f>
        <v>1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Kickstarter[[#This Row],[pledged]]/Kickstarter[[#This Row],[goal]]</f>
        <v>1.0446206037108834</v>
      </c>
      <c r="P660" s="13">
        <f>IF(Kickstarter[[#This Row],[backers_count]], Kickstarter[[#This Row],[pledged]]/Kickstarter[[#This Row],[backers_count]], 0)</f>
        <v>109.33695652173913</v>
      </c>
      <c r="Q660" t="str">
        <f>LEFT(Kickstarter[[#This Row],[Category and Sub-Category]], SEARCH("/", Kickstarter[[#This Row],[Category and Sub-Category]])-1)</f>
        <v>technology</v>
      </c>
      <c r="R660" t="str">
        <f>RIGHT(Kickstarter[[#This Row],[Category and Sub-Category]], LEN(Kickstarter[[#This Row],[Category and Sub-Category]])-SEARCH("/",Kickstarter[[#This Row],[Category and Sub-Category]]))</f>
        <v>wearables</v>
      </c>
      <c r="S660" s="10">
        <f>(Kickstarter[[#This Row],[launched_at]]/86400) + 25569 + (-6/24)</f>
        <v>42178.910752314812</v>
      </c>
      <c r="T660" s="10">
        <f>(Kickstarter[[#This Row],[deadline]]/86400) + 25569 + (-6/24)</f>
        <v>42211.5</v>
      </c>
      <c r="U660" s="6">
        <f>YEAR(Kickstarter[[#This Row],[Date Created Conversion]])</f>
        <v>2015</v>
      </c>
      <c r="V660" s="6" t="str">
        <f>TEXT(Kickstarter[[#This Row],[Date Created Conversion]], "mmm")</f>
        <v>Jun</v>
      </c>
      <c r="W660" s="6">
        <f>DATEDIF(Kickstarter[[#This Row],[Date Created Conversion]],Kickstarter[[#This Row],[Date Ended Conversion]],"m")</f>
        <v>1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Kickstarter[[#This Row],[pledged]]/Kickstarter[[#This Row],[goal]]</f>
        <v>1.0056666666666667</v>
      </c>
      <c r="P661" s="13">
        <f>IF(Kickstarter[[#This Row],[backers_count]], Kickstarter[[#This Row],[pledged]]/Kickstarter[[#This Row],[backers_count]], 0)</f>
        <v>143.66666666666666</v>
      </c>
      <c r="Q661" t="str">
        <f>LEFT(Kickstarter[[#This Row],[Category and Sub-Category]], SEARCH("/", Kickstarter[[#This Row],[Category and Sub-Category]])-1)</f>
        <v>technology</v>
      </c>
      <c r="R661" t="str">
        <f>RIGHT(Kickstarter[[#This Row],[Category and Sub-Category]], LEN(Kickstarter[[#This Row],[Category and Sub-Category]])-SEARCH("/",Kickstarter[[#This Row],[Category and Sub-Category]]))</f>
        <v>wearables</v>
      </c>
      <c r="S661" s="10">
        <f>(Kickstarter[[#This Row],[launched_at]]/86400) + 25569 + (-6/24)</f>
        <v>42209.343692129631</v>
      </c>
      <c r="T661" s="10">
        <f>(Kickstarter[[#This Row],[deadline]]/86400) + 25569 + (-6/24)</f>
        <v>42239.343692129631</v>
      </c>
      <c r="U661" s="6">
        <f>YEAR(Kickstarter[[#This Row],[Date Created Conversion]])</f>
        <v>2015</v>
      </c>
      <c r="V661" s="6" t="str">
        <f>TEXT(Kickstarter[[#This Row],[Date Created Conversion]], "mmm")</f>
        <v>Jul</v>
      </c>
      <c r="W661" s="6">
        <f>DATEDIF(Kickstarter[[#This Row],[Date Created Conversion]],Kickstarter[[#This Row],[Date Ended Conversion]],"m")</f>
        <v>0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Kickstarter[[#This Row],[pledged]]/Kickstarter[[#This Row],[goal]]</f>
        <v>3.058E-2</v>
      </c>
      <c r="P662" s="13">
        <f>IF(Kickstarter[[#This Row],[backers_count]], Kickstarter[[#This Row],[pledged]]/Kickstarter[[#This Row],[backers_count]], 0)</f>
        <v>84.944444444444443</v>
      </c>
      <c r="Q662" t="str">
        <f>LEFT(Kickstarter[[#This Row],[Category and Sub-Category]], SEARCH("/", Kickstarter[[#This Row],[Category and Sub-Category]])-1)</f>
        <v>technology</v>
      </c>
      <c r="R662" t="str">
        <f>RIGHT(Kickstarter[[#This Row],[Category and Sub-Category]], LEN(Kickstarter[[#This Row],[Category and Sub-Category]])-SEARCH("/",Kickstarter[[#This Row],[Category and Sub-Category]]))</f>
        <v>wearables</v>
      </c>
      <c r="S662" s="10">
        <f>(Kickstarter[[#This Row],[launched_at]]/86400) + 25569 + (-6/24)</f>
        <v>41922.491655092592</v>
      </c>
      <c r="T662" s="10">
        <f>(Kickstarter[[#This Row],[deadline]]/86400) + 25569 + (-6/24)</f>
        <v>41952.533321759256</v>
      </c>
      <c r="U662" s="6">
        <f>YEAR(Kickstarter[[#This Row],[Date Created Conversion]])</f>
        <v>2014</v>
      </c>
      <c r="V662" s="6" t="str">
        <f>TEXT(Kickstarter[[#This Row],[Date Created Conversion]], "mmm")</f>
        <v>Oct</v>
      </c>
      <c r="W662" s="6">
        <f>DATEDIF(Kickstarter[[#This Row],[Date Created Conversion]],Kickstarter[[#This Row],[Date Ended Conversion]],"m")</f>
        <v>0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Kickstarter[[#This Row],[pledged]]/Kickstarter[[#This Row],[goal]]</f>
        <v>9.4999999999999998E-3</v>
      </c>
      <c r="P663" s="13">
        <f>IF(Kickstarter[[#This Row],[backers_count]], Kickstarter[[#This Row],[pledged]]/Kickstarter[[#This Row],[backers_count]], 0)</f>
        <v>10.555555555555555</v>
      </c>
      <c r="Q663" t="str">
        <f>LEFT(Kickstarter[[#This Row],[Category and Sub-Category]], SEARCH("/", Kickstarter[[#This Row],[Category and Sub-Category]])-1)</f>
        <v>technology</v>
      </c>
      <c r="R663" t="str">
        <f>RIGHT(Kickstarter[[#This Row],[Category and Sub-Category]], LEN(Kickstarter[[#This Row],[Category and Sub-Category]])-SEARCH("/",Kickstarter[[#This Row],[Category and Sub-Category]]))</f>
        <v>wearables</v>
      </c>
      <c r="S663" s="10">
        <f>(Kickstarter[[#This Row],[launched_at]]/86400) + 25569 + (-6/24)</f>
        <v>42636.395358796297</v>
      </c>
      <c r="T663" s="10">
        <f>(Kickstarter[[#This Row],[deadline]]/86400) + 25569 + (-6/24)</f>
        <v>42666.395358796297</v>
      </c>
      <c r="U663" s="6">
        <f>YEAR(Kickstarter[[#This Row],[Date Created Conversion]])</f>
        <v>2016</v>
      </c>
      <c r="V663" s="6" t="str">
        <f>TEXT(Kickstarter[[#This Row],[Date Created Conversion]], "mmm")</f>
        <v>Sep</v>
      </c>
      <c r="W663" s="6">
        <f>DATEDIF(Kickstarter[[#This Row],[Date Created Conversion]],Kickstarter[[#This Row],[Date Ended Conversion]],"m")</f>
        <v>1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Kickstarter[[#This Row],[pledged]]/Kickstarter[[#This Row],[goal]]</f>
        <v>4.0000000000000001E-3</v>
      </c>
      <c r="P664" s="13">
        <f>IF(Kickstarter[[#This Row],[backers_count]], Kickstarter[[#This Row],[pledged]]/Kickstarter[[#This Row],[backers_count]], 0)</f>
        <v>39</v>
      </c>
      <c r="Q664" t="str">
        <f>LEFT(Kickstarter[[#This Row],[Category and Sub-Category]], SEARCH("/", Kickstarter[[#This Row],[Category and Sub-Category]])-1)</f>
        <v>technology</v>
      </c>
      <c r="R664" t="str">
        <f>RIGHT(Kickstarter[[#This Row],[Category and Sub-Category]], LEN(Kickstarter[[#This Row],[Category and Sub-Category]])-SEARCH("/",Kickstarter[[#This Row],[Category and Sub-Category]]))</f>
        <v>wearables</v>
      </c>
      <c r="S664" s="10">
        <f>(Kickstarter[[#This Row],[launched_at]]/86400) + 25569 + (-6/24)</f>
        <v>41990.188043981485</v>
      </c>
      <c r="T664" s="10">
        <f>(Kickstarter[[#This Row],[deadline]]/86400) + 25569 + (-6/24)</f>
        <v>42020.188043981485</v>
      </c>
      <c r="U664" s="6">
        <f>YEAR(Kickstarter[[#This Row],[Date Created Conversion]])</f>
        <v>2014</v>
      </c>
      <c r="V664" s="6" t="str">
        <f>TEXT(Kickstarter[[#This Row],[Date Created Conversion]], "mmm")</f>
        <v>Dec</v>
      </c>
      <c r="W664" s="6">
        <f>DATEDIF(Kickstarter[[#This Row],[Date Created Conversion]],Kickstarter[[#This Row],[Date Ended Conversion]],"m")</f>
        <v>0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Kickstarter[[#This Row],[pledged]]/Kickstarter[[#This Row],[goal]]</f>
        <v>3.5000000000000001E-3</v>
      </c>
      <c r="P665" s="13">
        <f>IF(Kickstarter[[#This Row],[backers_count]], Kickstarter[[#This Row],[pledged]]/Kickstarter[[#This Row],[backers_count]], 0)</f>
        <v>100</v>
      </c>
      <c r="Q665" t="str">
        <f>LEFT(Kickstarter[[#This Row],[Category and Sub-Category]], SEARCH("/", Kickstarter[[#This Row],[Category and Sub-Category]])-1)</f>
        <v>technology</v>
      </c>
      <c r="R665" t="str">
        <f>RIGHT(Kickstarter[[#This Row],[Category and Sub-Category]], LEN(Kickstarter[[#This Row],[Category and Sub-Category]])-SEARCH("/",Kickstarter[[#This Row],[Category and Sub-Category]]))</f>
        <v>wearables</v>
      </c>
      <c r="S665" s="10">
        <f>(Kickstarter[[#This Row],[launched_at]]/86400) + 25569 + (-6/24)</f>
        <v>42173.593240740738</v>
      </c>
      <c r="T665" s="10">
        <f>(Kickstarter[[#This Row],[deadline]]/86400) + 25569 + (-6/24)</f>
        <v>42203.593240740738</v>
      </c>
      <c r="U665" s="6">
        <f>YEAR(Kickstarter[[#This Row],[Date Created Conversion]])</f>
        <v>2015</v>
      </c>
      <c r="V665" s="6" t="str">
        <f>TEXT(Kickstarter[[#This Row],[Date Created Conversion]], "mmm")</f>
        <v>Jun</v>
      </c>
      <c r="W665" s="6">
        <f>DATEDIF(Kickstarter[[#This Row],[Date Created Conversion]],Kickstarter[[#This Row],[Date Ended Conversion]],"m")</f>
        <v>1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Kickstarter[[#This Row],[pledged]]/Kickstarter[[#This Row],[goal]]</f>
        <v>7.5333333333333335E-2</v>
      </c>
      <c r="P666" s="13">
        <f>IF(Kickstarter[[#This Row],[backers_count]], Kickstarter[[#This Row],[pledged]]/Kickstarter[[#This Row],[backers_count]], 0)</f>
        <v>31.172413793103448</v>
      </c>
      <c r="Q666" t="str">
        <f>LEFT(Kickstarter[[#This Row],[Category and Sub-Category]], SEARCH("/", Kickstarter[[#This Row],[Category and Sub-Category]])-1)</f>
        <v>technology</v>
      </c>
      <c r="R666" t="str">
        <f>RIGHT(Kickstarter[[#This Row],[Category and Sub-Category]], LEN(Kickstarter[[#This Row],[Category and Sub-Category]])-SEARCH("/",Kickstarter[[#This Row],[Category and Sub-Category]]))</f>
        <v>wearables</v>
      </c>
      <c r="S666" s="10">
        <f>(Kickstarter[[#This Row],[launched_at]]/86400) + 25569 + (-6/24)</f>
        <v>42077.416377314818</v>
      </c>
      <c r="T666" s="10">
        <f>(Kickstarter[[#This Row],[deadline]]/86400) + 25569 + (-6/24)</f>
        <v>42107.416377314818</v>
      </c>
      <c r="U666" s="6">
        <f>YEAR(Kickstarter[[#This Row],[Date Created Conversion]])</f>
        <v>2015</v>
      </c>
      <c r="V666" s="6" t="str">
        <f>TEXT(Kickstarter[[#This Row],[Date Created Conversion]], "mmm")</f>
        <v>Mar</v>
      </c>
      <c r="W666" s="6">
        <f>DATEDIF(Kickstarter[[#This Row],[Date Created Conversion]],Kickstarter[[#This Row],[Date Ended Conversion]],"m")</f>
        <v>0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Kickstarter[[#This Row],[pledged]]/Kickstarter[[#This Row],[goal]]</f>
        <v>0.18640000000000001</v>
      </c>
      <c r="P667" s="13">
        <f>IF(Kickstarter[[#This Row],[backers_count]], Kickstarter[[#This Row],[pledged]]/Kickstarter[[#This Row],[backers_count]], 0)</f>
        <v>155.33333333333334</v>
      </c>
      <c r="Q667" t="str">
        <f>LEFT(Kickstarter[[#This Row],[Category and Sub-Category]], SEARCH("/", Kickstarter[[#This Row],[Category and Sub-Category]])-1)</f>
        <v>technology</v>
      </c>
      <c r="R667" t="str">
        <f>RIGHT(Kickstarter[[#This Row],[Category and Sub-Category]], LEN(Kickstarter[[#This Row],[Category and Sub-Category]])-SEARCH("/",Kickstarter[[#This Row],[Category and Sub-Category]]))</f>
        <v>wearables</v>
      </c>
      <c r="S667" s="10">
        <f>(Kickstarter[[#This Row],[launched_at]]/86400) + 25569 + (-6/24)</f>
        <v>42688.461354166662</v>
      </c>
      <c r="T667" s="10">
        <f>(Kickstarter[[#This Row],[deadline]]/86400) + 25569 + (-6/24)</f>
        <v>42748.461354166662</v>
      </c>
      <c r="U667" s="6">
        <f>YEAR(Kickstarter[[#This Row],[Date Created Conversion]])</f>
        <v>2016</v>
      </c>
      <c r="V667" s="6" t="str">
        <f>TEXT(Kickstarter[[#This Row],[Date Created Conversion]], "mmm")</f>
        <v>Nov</v>
      </c>
      <c r="W667" s="6">
        <f>DATEDIF(Kickstarter[[#This Row],[Date Created Conversion]],Kickstarter[[#This Row],[Date Ended Conversion]],"m")</f>
        <v>1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Kickstarter[[#This Row],[pledged]]/Kickstarter[[#This Row],[goal]]</f>
        <v>4.0000000000000003E-5</v>
      </c>
      <c r="P668" s="13">
        <f>IF(Kickstarter[[#This Row],[backers_count]], Kickstarter[[#This Row],[pledged]]/Kickstarter[[#This Row],[backers_count]], 0)</f>
        <v>2</v>
      </c>
      <c r="Q668" t="str">
        <f>LEFT(Kickstarter[[#This Row],[Category and Sub-Category]], SEARCH("/", Kickstarter[[#This Row],[Category and Sub-Category]])-1)</f>
        <v>technology</v>
      </c>
      <c r="R668" t="str">
        <f>RIGHT(Kickstarter[[#This Row],[Category and Sub-Category]], LEN(Kickstarter[[#This Row],[Category and Sub-Category]])-SEARCH("/",Kickstarter[[#This Row],[Category and Sub-Category]]))</f>
        <v>wearables</v>
      </c>
      <c r="S668" s="10">
        <f>(Kickstarter[[#This Row],[launched_at]]/86400) + 25569 + (-6/24)</f>
        <v>41838.582152777773</v>
      </c>
      <c r="T668" s="10">
        <f>(Kickstarter[[#This Row],[deadline]]/86400) + 25569 + (-6/24)</f>
        <v>41868.582152777773</v>
      </c>
      <c r="U668" s="6">
        <f>YEAR(Kickstarter[[#This Row],[Date Created Conversion]])</f>
        <v>2014</v>
      </c>
      <c r="V668" s="6" t="str">
        <f>TEXT(Kickstarter[[#This Row],[Date Created Conversion]], "mmm")</f>
        <v>Jul</v>
      </c>
      <c r="W668" s="6">
        <f>DATEDIF(Kickstarter[[#This Row],[Date Created Conversion]],Kickstarter[[#This Row],[Date Ended Conversion]],"m")</f>
        <v>0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Kickstarter[[#This Row],[pledged]]/Kickstarter[[#This Row],[goal]]</f>
        <v>0.1002</v>
      </c>
      <c r="P669" s="13">
        <f>IF(Kickstarter[[#This Row],[backers_count]], Kickstarter[[#This Row],[pledged]]/Kickstarter[[#This Row],[backers_count]], 0)</f>
        <v>178.92857142857142</v>
      </c>
      <c r="Q669" t="str">
        <f>LEFT(Kickstarter[[#This Row],[Category and Sub-Category]], SEARCH("/", Kickstarter[[#This Row],[Category and Sub-Category]])-1)</f>
        <v>technology</v>
      </c>
      <c r="R669" t="str">
        <f>RIGHT(Kickstarter[[#This Row],[Category and Sub-Category]], LEN(Kickstarter[[#This Row],[Category and Sub-Category]])-SEARCH("/",Kickstarter[[#This Row],[Category and Sub-Category]]))</f>
        <v>wearables</v>
      </c>
      <c r="S669" s="10">
        <f>(Kickstarter[[#This Row],[launched_at]]/86400) + 25569 + (-6/24)</f>
        <v>42632.123414351852</v>
      </c>
      <c r="T669" s="10">
        <f>(Kickstarter[[#This Row],[deadline]]/86400) + 25569 + (-6/24)</f>
        <v>42672.123414351852</v>
      </c>
      <c r="U669" s="6">
        <f>YEAR(Kickstarter[[#This Row],[Date Created Conversion]])</f>
        <v>2016</v>
      </c>
      <c r="V669" s="6" t="str">
        <f>TEXT(Kickstarter[[#This Row],[Date Created Conversion]], "mmm")</f>
        <v>Sep</v>
      </c>
      <c r="W669" s="6">
        <f>DATEDIF(Kickstarter[[#This Row],[Date Created Conversion]],Kickstarter[[#This Row],[Date Ended Conversion]],"m")</f>
        <v>1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Kickstarter[[#This Row],[pledged]]/Kickstarter[[#This Row],[goal]]</f>
        <v>4.5600000000000002E-2</v>
      </c>
      <c r="P670" s="13">
        <f>IF(Kickstarter[[#This Row],[backers_count]], Kickstarter[[#This Row],[pledged]]/Kickstarter[[#This Row],[backers_count]], 0)</f>
        <v>27.36</v>
      </c>
      <c r="Q670" t="str">
        <f>LEFT(Kickstarter[[#This Row],[Category and Sub-Category]], SEARCH("/", Kickstarter[[#This Row],[Category and Sub-Category]])-1)</f>
        <v>technology</v>
      </c>
      <c r="R670" t="str">
        <f>RIGHT(Kickstarter[[#This Row],[Category and Sub-Category]], LEN(Kickstarter[[#This Row],[Category and Sub-Category]])-SEARCH("/",Kickstarter[[#This Row],[Category and Sub-Category]]))</f>
        <v>wearables</v>
      </c>
      <c r="S670" s="10">
        <f>(Kickstarter[[#This Row],[launched_at]]/86400) + 25569 + (-6/24)</f>
        <v>42090.581273148149</v>
      </c>
      <c r="T670" s="10">
        <f>(Kickstarter[[#This Row],[deadline]]/86400) + 25569 + (-6/24)</f>
        <v>42135.581273148149</v>
      </c>
      <c r="U670" s="6">
        <f>YEAR(Kickstarter[[#This Row],[Date Created Conversion]])</f>
        <v>2015</v>
      </c>
      <c r="V670" s="6" t="str">
        <f>TEXT(Kickstarter[[#This Row],[Date Created Conversion]], "mmm")</f>
        <v>Mar</v>
      </c>
      <c r="W670" s="6">
        <f>DATEDIF(Kickstarter[[#This Row],[Date Created Conversion]],Kickstarter[[#This Row],[Date Ended Conversion]],"m")</f>
        <v>1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Kickstarter[[#This Row],[pledged]]/Kickstarter[[#This Row],[goal]]</f>
        <v>0.21507499999999999</v>
      </c>
      <c r="P671" s="13">
        <f>IF(Kickstarter[[#This Row],[backers_count]], Kickstarter[[#This Row],[pledged]]/Kickstarter[[#This Row],[backers_count]], 0)</f>
        <v>1536.25</v>
      </c>
      <c r="Q671" t="str">
        <f>LEFT(Kickstarter[[#This Row],[Category and Sub-Category]], SEARCH("/", Kickstarter[[#This Row],[Category and Sub-Category]])-1)</f>
        <v>technology</v>
      </c>
      <c r="R671" t="str">
        <f>RIGHT(Kickstarter[[#This Row],[Category and Sub-Category]], LEN(Kickstarter[[#This Row],[Category and Sub-Category]])-SEARCH("/",Kickstarter[[#This Row],[Category and Sub-Category]]))</f>
        <v>wearables</v>
      </c>
      <c r="S671" s="10">
        <f>(Kickstarter[[#This Row],[launched_at]]/86400) + 25569 + (-6/24)</f>
        <v>42527.375671296293</v>
      </c>
      <c r="T671" s="10">
        <f>(Kickstarter[[#This Row],[deadline]]/86400) + 25569 + (-6/24)</f>
        <v>42557.375671296293</v>
      </c>
      <c r="U671" s="6">
        <f>YEAR(Kickstarter[[#This Row],[Date Created Conversion]])</f>
        <v>2016</v>
      </c>
      <c r="V671" s="6" t="str">
        <f>TEXT(Kickstarter[[#This Row],[Date Created Conversion]], "mmm")</f>
        <v>Jun</v>
      </c>
      <c r="W671" s="6">
        <f>DATEDIF(Kickstarter[[#This Row],[Date Created Conversion]],Kickstarter[[#This Row],[Date Ended Conversion]],"m")</f>
        <v>1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Kickstarter[[#This Row],[pledged]]/Kickstarter[[#This Row],[goal]]</f>
        <v>0.29276666666666668</v>
      </c>
      <c r="P672" s="13">
        <f>IF(Kickstarter[[#This Row],[backers_count]], Kickstarter[[#This Row],[pledged]]/Kickstarter[[#This Row],[backers_count]], 0)</f>
        <v>84.99677419354839</v>
      </c>
      <c r="Q672" t="str">
        <f>LEFT(Kickstarter[[#This Row],[Category and Sub-Category]], SEARCH("/", Kickstarter[[#This Row],[Category and Sub-Category]])-1)</f>
        <v>technology</v>
      </c>
      <c r="R672" t="str">
        <f>RIGHT(Kickstarter[[#This Row],[Category and Sub-Category]], LEN(Kickstarter[[#This Row],[Category and Sub-Category]])-SEARCH("/",Kickstarter[[#This Row],[Category and Sub-Category]]))</f>
        <v>wearables</v>
      </c>
      <c r="S672" s="10">
        <f>(Kickstarter[[#This Row],[launched_at]]/86400) + 25569 + (-6/24)</f>
        <v>42506.459722222222</v>
      </c>
      <c r="T672" s="10">
        <f>(Kickstarter[[#This Row],[deadline]]/86400) + 25569 + (-6/24)</f>
        <v>42540.090277777781</v>
      </c>
      <c r="U672" s="6">
        <f>YEAR(Kickstarter[[#This Row],[Date Created Conversion]])</f>
        <v>2016</v>
      </c>
      <c r="V672" s="6" t="str">
        <f>TEXT(Kickstarter[[#This Row],[Date Created Conversion]], "mmm")</f>
        <v>May</v>
      </c>
      <c r="W672" s="6">
        <f>DATEDIF(Kickstarter[[#This Row],[Date Created Conversion]],Kickstarter[[#This Row],[Date Ended Conversion]],"m")</f>
        <v>1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Kickstarter[[#This Row],[pledged]]/Kickstarter[[#This Row],[goal]]</f>
        <v>0.39426666666666665</v>
      </c>
      <c r="P673" s="13">
        <f>IF(Kickstarter[[#This Row],[backers_count]], Kickstarter[[#This Row],[pledged]]/Kickstarter[[#This Row],[backers_count]], 0)</f>
        <v>788.5333333333333</v>
      </c>
      <c r="Q673" t="str">
        <f>LEFT(Kickstarter[[#This Row],[Category and Sub-Category]], SEARCH("/", Kickstarter[[#This Row],[Category and Sub-Category]])-1)</f>
        <v>technology</v>
      </c>
      <c r="R673" t="str">
        <f>RIGHT(Kickstarter[[#This Row],[Category and Sub-Category]], LEN(Kickstarter[[#This Row],[Category and Sub-Category]])-SEARCH("/",Kickstarter[[#This Row],[Category and Sub-Category]]))</f>
        <v>wearables</v>
      </c>
      <c r="S673" s="10">
        <f>(Kickstarter[[#This Row],[launched_at]]/86400) + 25569 + (-6/24)</f>
        <v>41984.442731481482</v>
      </c>
      <c r="T673" s="10">
        <f>(Kickstarter[[#This Row],[deadline]]/86400) + 25569 + (-6/24)</f>
        <v>42017.916666666672</v>
      </c>
      <c r="U673" s="6">
        <f>YEAR(Kickstarter[[#This Row],[Date Created Conversion]])</f>
        <v>2014</v>
      </c>
      <c r="V673" s="6" t="str">
        <f>TEXT(Kickstarter[[#This Row],[Date Created Conversion]], "mmm")</f>
        <v>Dec</v>
      </c>
      <c r="W673" s="6">
        <f>DATEDIF(Kickstarter[[#This Row],[Date Created Conversion]],Kickstarter[[#This Row],[Date Ended Conversion]],"m")</f>
        <v>1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Kickstarter[[#This Row],[pledged]]/Kickstarter[[#This Row],[goal]]</f>
        <v>0.21628</v>
      </c>
      <c r="P674" s="13">
        <f>IF(Kickstarter[[#This Row],[backers_count]], Kickstarter[[#This Row],[pledged]]/Kickstarter[[#This Row],[backers_count]], 0)</f>
        <v>50.29767441860465</v>
      </c>
      <c r="Q674" t="str">
        <f>LEFT(Kickstarter[[#This Row],[Category and Sub-Category]], SEARCH("/", Kickstarter[[#This Row],[Category and Sub-Category]])-1)</f>
        <v>technology</v>
      </c>
      <c r="R674" t="str">
        <f>RIGHT(Kickstarter[[#This Row],[Category and Sub-Category]], LEN(Kickstarter[[#This Row],[Category and Sub-Category]])-SEARCH("/",Kickstarter[[#This Row],[Category and Sub-Category]]))</f>
        <v>wearables</v>
      </c>
      <c r="S674" s="10">
        <f>(Kickstarter[[#This Row],[launched_at]]/86400) + 25569 + (-6/24)</f>
        <v>41973.969490740739</v>
      </c>
      <c r="T674" s="10">
        <f>(Kickstarter[[#This Row],[deadline]]/86400) + 25569 + (-6/24)</f>
        <v>42004.957638888889</v>
      </c>
      <c r="U674" s="6">
        <f>YEAR(Kickstarter[[#This Row],[Date Created Conversion]])</f>
        <v>2014</v>
      </c>
      <c r="V674" s="6" t="str">
        <f>TEXT(Kickstarter[[#This Row],[Date Created Conversion]], "mmm")</f>
        <v>Nov</v>
      </c>
      <c r="W674" s="6">
        <f>DATEDIF(Kickstarter[[#This Row],[Date Created Conversion]],Kickstarter[[#This Row],[Date Ended Conversion]],"m")</f>
        <v>1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Kickstarter[[#This Row],[pledged]]/Kickstarter[[#This Row],[goal]]</f>
        <v>2.0500000000000002E-3</v>
      </c>
      <c r="P675" s="13">
        <f>IF(Kickstarter[[#This Row],[backers_count]], Kickstarter[[#This Row],[pledged]]/Kickstarter[[#This Row],[backers_count]], 0)</f>
        <v>68.333333333333329</v>
      </c>
      <c r="Q675" t="str">
        <f>LEFT(Kickstarter[[#This Row],[Category and Sub-Category]], SEARCH("/", Kickstarter[[#This Row],[Category and Sub-Category]])-1)</f>
        <v>technology</v>
      </c>
      <c r="R675" t="str">
        <f>RIGHT(Kickstarter[[#This Row],[Category and Sub-Category]], LEN(Kickstarter[[#This Row],[Category and Sub-Category]])-SEARCH("/",Kickstarter[[#This Row],[Category and Sub-Category]]))</f>
        <v>wearables</v>
      </c>
      <c r="S675" s="10">
        <f>(Kickstarter[[#This Row],[launched_at]]/86400) + 25569 + (-6/24)</f>
        <v>41838.590474537035</v>
      </c>
      <c r="T675" s="10">
        <f>(Kickstarter[[#This Row],[deadline]]/86400) + 25569 + (-6/24)</f>
        <v>41883.590474537035</v>
      </c>
      <c r="U675" s="6">
        <f>YEAR(Kickstarter[[#This Row],[Date Created Conversion]])</f>
        <v>2014</v>
      </c>
      <c r="V675" s="6" t="str">
        <f>TEXT(Kickstarter[[#This Row],[Date Created Conversion]], "mmm")</f>
        <v>Jul</v>
      </c>
      <c r="W675" s="6">
        <f>DATEDIF(Kickstarter[[#This Row],[Date Created Conversion]],Kickstarter[[#This Row],[Date Ended Conversion]],"m")</f>
        <v>1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Kickstarter[[#This Row],[pledged]]/Kickstarter[[#This Row],[goal]]</f>
        <v>2.9999999999999997E-4</v>
      </c>
      <c r="P676" s="13">
        <f>IF(Kickstarter[[#This Row],[backers_count]], Kickstarter[[#This Row],[pledged]]/Kickstarter[[#This Row],[backers_count]], 0)</f>
        <v>7.5</v>
      </c>
      <c r="Q676" t="str">
        <f>LEFT(Kickstarter[[#This Row],[Category and Sub-Category]], SEARCH("/", Kickstarter[[#This Row],[Category and Sub-Category]])-1)</f>
        <v>technology</v>
      </c>
      <c r="R676" t="str">
        <f>RIGHT(Kickstarter[[#This Row],[Category and Sub-Category]], LEN(Kickstarter[[#This Row],[Category and Sub-Category]])-SEARCH("/",Kickstarter[[#This Row],[Category and Sub-Category]]))</f>
        <v>wearables</v>
      </c>
      <c r="S676" s="10">
        <f>(Kickstarter[[#This Row],[launched_at]]/86400) + 25569 + (-6/24)</f>
        <v>41802.866053240738</v>
      </c>
      <c r="T676" s="10">
        <f>(Kickstarter[[#This Row],[deadline]]/86400) + 25569 + (-6/24)</f>
        <v>41862.866053240738</v>
      </c>
      <c r="U676" s="6">
        <f>YEAR(Kickstarter[[#This Row],[Date Created Conversion]])</f>
        <v>2014</v>
      </c>
      <c r="V676" s="6" t="str">
        <f>TEXT(Kickstarter[[#This Row],[Date Created Conversion]], "mmm")</f>
        <v>Jun</v>
      </c>
      <c r="W676" s="6">
        <f>DATEDIF(Kickstarter[[#This Row],[Date Created Conversion]],Kickstarter[[#This Row],[Date Ended Conversion]],"m")</f>
        <v>1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Kickstarter[[#This Row],[pledged]]/Kickstarter[[#This Row],[goal]]</f>
        <v>0.14849999999999999</v>
      </c>
      <c r="P677" s="13">
        <f>IF(Kickstarter[[#This Row],[backers_count]], Kickstarter[[#This Row],[pledged]]/Kickstarter[[#This Row],[backers_count]], 0)</f>
        <v>34.269230769230766</v>
      </c>
      <c r="Q677" t="str">
        <f>LEFT(Kickstarter[[#This Row],[Category and Sub-Category]], SEARCH("/", Kickstarter[[#This Row],[Category and Sub-Category]])-1)</f>
        <v>technology</v>
      </c>
      <c r="R677" t="str">
        <f>RIGHT(Kickstarter[[#This Row],[Category and Sub-Category]], LEN(Kickstarter[[#This Row],[Category and Sub-Category]])-SEARCH("/",Kickstarter[[#This Row],[Category and Sub-Category]]))</f>
        <v>wearables</v>
      </c>
      <c r="S677" s="10">
        <f>(Kickstarter[[#This Row],[launched_at]]/86400) + 25569 + (-6/24)</f>
        <v>41975.680601851855</v>
      </c>
      <c r="T677" s="10">
        <f>(Kickstarter[[#This Row],[deadline]]/86400) + 25569 + (-6/24)</f>
        <v>42005.040972222225</v>
      </c>
      <c r="U677" s="6">
        <f>YEAR(Kickstarter[[#This Row],[Date Created Conversion]])</f>
        <v>2014</v>
      </c>
      <c r="V677" s="6" t="str">
        <f>TEXT(Kickstarter[[#This Row],[Date Created Conversion]], "mmm")</f>
        <v>Dec</v>
      </c>
      <c r="W677" s="6">
        <f>DATEDIF(Kickstarter[[#This Row],[Date Created Conversion]],Kickstarter[[#This Row],[Date Ended Conversion]],"m")</f>
        <v>0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Kickstarter[[#This Row],[pledged]]/Kickstarter[[#This Row],[goal]]</f>
        <v>1.4710000000000001E-2</v>
      </c>
      <c r="P678" s="13">
        <f>IF(Kickstarter[[#This Row],[backers_count]], Kickstarter[[#This Row],[pledged]]/Kickstarter[[#This Row],[backers_count]], 0)</f>
        <v>61.291666666666664</v>
      </c>
      <c r="Q678" t="str">
        <f>LEFT(Kickstarter[[#This Row],[Category and Sub-Category]], SEARCH("/", Kickstarter[[#This Row],[Category and Sub-Category]])-1)</f>
        <v>technology</v>
      </c>
      <c r="R678" t="str">
        <f>RIGHT(Kickstarter[[#This Row],[Category and Sub-Category]], LEN(Kickstarter[[#This Row],[Category and Sub-Category]])-SEARCH("/",Kickstarter[[#This Row],[Category and Sub-Category]]))</f>
        <v>wearables</v>
      </c>
      <c r="S678" s="10">
        <f>(Kickstarter[[#This Row],[launched_at]]/86400) + 25569 + (-6/24)</f>
        <v>42012.51829861111</v>
      </c>
      <c r="T678" s="10">
        <f>(Kickstarter[[#This Row],[deadline]]/86400) + 25569 + (-6/24)</f>
        <v>42042.51829861111</v>
      </c>
      <c r="U678" s="6">
        <f>YEAR(Kickstarter[[#This Row],[Date Created Conversion]])</f>
        <v>2015</v>
      </c>
      <c r="V678" s="6" t="str">
        <f>TEXT(Kickstarter[[#This Row],[Date Created Conversion]], "mmm")</f>
        <v>Jan</v>
      </c>
      <c r="W678" s="6">
        <f>DATEDIF(Kickstarter[[#This Row],[Date Created Conversion]],Kickstarter[[#This Row],[Date Ended Conversion]],"m")</f>
        <v>0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Kickstarter[[#This Row],[pledged]]/Kickstarter[[#This Row],[goal]]</f>
        <v>0.25584000000000001</v>
      </c>
      <c r="P679" s="13">
        <f>IF(Kickstarter[[#This Row],[backers_count]], Kickstarter[[#This Row],[pledged]]/Kickstarter[[#This Row],[backers_count]], 0)</f>
        <v>133.25</v>
      </c>
      <c r="Q679" t="str">
        <f>LEFT(Kickstarter[[#This Row],[Category and Sub-Category]], SEARCH("/", Kickstarter[[#This Row],[Category and Sub-Category]])-1)</f>
        <v>technology</v>
      </c>
      <c r="R679" t="str">
        <f>RIGHT(Kickstarter[[#This Row],[Category and Sub-Category]], LEN(Kickstarter[[#This Row],[Category and Sub-Category]])-SEARCH("/",Kickstarter[[#This Row],[Category and Sub-Category]]))</f>
        <v>wearables</v>
      </c>
      <c r="S679" s="10">
        <f>(Kickstarter[[#This Row],[launched_at]]/86400) + 25569 + (-6/24)</f>
        <v>42504.153877314813</v>
      </c>
      <c r="T679" s="10">
        <f>(Kickstarter[[#This Row],[deadline]]/86400) + 25569 + (-6/24)</f>
        <v>42549.153877314813</v>
      </c>
      <c r="U679" s="6">
        <f>YEAR(Kickstarter[[#This Row],[Date Created Conversion]])</f>
        <v>2016</v>
      </c>
      <c r="V679" s="6" t="str">
        <f>TEXT(Kickstarter[[#This Row],[Date Created Conversion]], "mmm")</f>
        <v>May</v>
      </c>
      <c r="W679" s="6">
        <f>DATEDIF(Kickstarter[[#This Row],[Date Created Conversion]],Kickstarter[[#This Row],[Date Ended Conversion]],"m")</f>
        <v>1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Kickstarter[[#This Row],[pledged]]/Kickstarter[[#This Row],[goal]]</f>
        <v>3.8206896551724136E-2</v>
      </c>
      <c r="P680" s="13">
        <f>IF(Kickstarter[[#This Row],[backers_count]], Kickstarter[[#This Row],[pledged]]/Kickstarter[[#This Row],[backers_count]], 0)</f>
        <v>65.17647058823529</v>
      </c>
      <c r="Q680" t="str">
        <f>LEFT(Kickstarter[[#This Row],[Category and Sub-Category]], SEARCH("/", Kickstarter[[#This Row],[Category and Sub-Category]])-1)</f>
        <v>technology</v>
      </c>
      <c r="R680" t="str">
        <f>RIGHT(Kickstarter[[#This Row],[Category and Sub-Category]], LEN(Kickstarter[[#This Row],[Category and Sub-Category]])-SEARCH("/",Kickstarter[[#This Row],[Category and Sub-Category]]))</f>
        <v>wearables</v>
      </c>
      <c r="S680" s="10">
        <f>(Kickstarter[[#This Row],[launched_at]]/86400) + 25569 + (-6/24)</f>
        <v>42481.126597222217</v>
      </c>
      <c r="T680" s="10">
        <f>(Kickstarter[[#This Row],[deadline]]/86400) + 25569 + (-6/24)</f>
        <v>42511.126597222217</v>
      </c>
      <c r="U680" s="6">
        <f>YEAR(Kickstarter[[#This Row],[Date Created Conversion]])</f>
        <v>2016</v>
      </c>
      <c r="V680" s="6" t="str">
        <f>TEXT(Kickstarter[[#This Row],[Date Created Conversion]], "mmm")</f>
        <v>Apr</v>
      </c>
      <c r="W680" s="6">
        <f>DATEDIF(Kickstarter[[#This Row],[Date Created Conversion]],Kickstarter[[#This Row],[Date Ended Conversion]],"m")</f>
        <v>1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Kickstarter[[#This Row],[pledged]]/Kickstarter[[#This Row],[goal]]</f>
        <v>0.15485964912280703</v>
      </c>
      <c r="P681" s="13">
        <f>IF(Kickstarter[[#This Row],[backers_count]], Kickstarter[[#This Row],[pledged]]/Kickstarter[[#This Row],[backers_count]], 0)</f>
        <v>93.90425531914893</v>
      </c>
      <c r="Q681" t="str">
        <f>LEFT(Kickstarter[[#This Row],[Category and Sub-Category]], SEARCH("/", Kickstarter[[#This Row],[Category and Sub-Category]])-1)</f>
        <v>technology</v>
      </c>
      <c r="R681" t="str">
        <f>RIGHT(Kickstarter[[#This Row],[Category and Sub-Category]], LEN(Kickstarter[[#This Row],[Category and Sub-Category]])-SEARCH("/",Kickstarter[[#This Row],[Category and Sub-Category]]))</f>
        <v>wearables</v>
      </c>
      <c r="S681" s="10">
        <f>(Kickstarter[[#This Row],[launched_at]]/86400) + 25569 + (-6/24)</f>
        <v>42556.445706018523</v>
      </c>
      <c r="T681" s="10">
        <f>(Kickstarter[[#This Row],[deadline]]/86400) + 25569 + (-6/24)</f>
        <v>42616.445706018523</v>
      </c>
      <c r="U681" s="6">
        <f>YEAR(Kickstarter[[#This Row],[Date Created Conversion]])</f>
        <v>2016</v>
      </c>
      <c r="V681" s="6" t="str">
        <f>TEXT(Kickstarter[[#This Row],[Date Created Conversion]], "mmm")</f>
        <v>Jul</v>
      </c>
      <c r="W681" s="6">
        <f>DATEDIF(Kickstarter[[#This Row],[Date Created Conversion]],Kickstarter[[#This Row],[Date Ended Conversion]],"m")</f>
        <v>1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Kickstarter[[#This Row],[pledged]]/Kickstarter[[#This Row],[goal]]</f>
        <v>0.25912000000000002</v>
      </c>
      <c r="P682" s="13">
        <f>IF(Kickstarter[[#This Row],[backers_count]], Kickstarter[[#This Row],[pledged]]/Kickstarter[[#This Row],[backers_count]], 0)</f>
        <v>150.65116279069767</v>
      </c>
      <c r="Q682" t="str">
        <f>LEFT(Kickstarter[[#This Row],[Category and Sub-Category]], SEARCH("/", Kickstarter[[#This Row],[Category and Sub-Category]])-1)</f>
        <v>technology</v>
      </c>
      <c r="R682" t="str">
        <f>RIGHT(Kickstarter[[#This Row],[Category and Sub-Category]], LEN(Kickstarter[[#This Row],[Category and Sub-Category]])-SEARCH("/",Kickstarter[[#This Row],[Category and Sub-Category]]))</f>
        <v>wearables</v>
      </c>
      <c r="S682" s="10">
        <f>(Kickstarter[[#This Row],[launched_at]]/86400) + 25569 + (-6/24)</f>
        <v>41864.251516203702</v>
      </c>
      <c r="T682" s="10">
        <f>(Kickstarter[[#This Row],[deadline]]/86400) + 25569 + (-6/24)</f>
        <v>41899.251516203702</v>
      </c>
      <c r="U682" s="6">
        <f>YEAR(Kickstarter[[#This Row],[Date Created Conversion]])</f>
        <v>2014</v>
      </c>
      <c r="V682" s="6" t="str">
        <f>TEXT(Kickstarter[[#This Row],[Date Created Conversion]], "mmm")</f>
        <v>Aug</v>
      </c>
      <c r="W682" s="6">
        <f>DATEDIF(Kickstarter[[#This Row],[Date Created Conversion]],Kickstarter[[#This Row],[Date Ended Conversion]],"m")</f>
        <v>1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Kickstarter[[#This Row],[pledged]]/Kickstarter[[#This Row],[goal]]</f>
        <v>4.0000000000000002E-4</v>
      </c>
      <c r="P683" s="13">
        <f>IF(Kickstarter[[#This Row],[backers_count]], Kickstarter[[#This Row],[pledged]]/Kickstarter[[#This Row],[backers_count]], 0)</f>
        <v>1</v>
      </c>
      <c r="Q683" t="str">
        <f>LEFT(Kickstarter[[#This Row],[Category and Sub-Category]], SEARCH("/", Kickstarter[[#This Row],[Category and Sub-Category]])-1)</f>
        <v>technology</v>
      </c>
      <c r="R683" t="str">
        <f>RIGHT(Kickstarter[[#This Row],[Category and Sub-Category]], LEN(Kickstarter[[#This Row],[Category and Sub-Category]])-SEARCH("/",Kickstarter[[#This Row],[Category and Sub-Category]]))</f>
        <v>wearables</v>
      </c>
      <c r="S683" s="10">
        <f>(Kickstarter[[#This Row],[launched_at]]/86400) + 25569 + (-6/24)</f>
        <v>42639.555601851855</v>
      </c>
      <c r="T683" s="10">
        <f>(Kickstarter[[#This Row],[deadline]]/86400) + 25569 + (-6/24)</f>
        <v>42669.555601851855</v>
      </c>
      <c r="U683" s="6">
        <f>YEAR(Kickstarter[[#This Row],[Date Created Conversion]])</f>
        <v>2016</v>
      </c>
      <c r="V683" s="6" t="str">
        <f>TEXT(Kickstarter[[#This Row],[Date Created Conversion]], "mmm")</f>
        <v>Sep</v>
      </c>
      <c r="W683" s="6">
        <f>DATEDIF(Kickstarter[[#This Row],[Date Created Conversion]],Kickstarter[[#This Row],[Date Ended Conversion]],"m")</f>
        <v>1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Kickstarter[[#This Row],[pledged]]/Kickstarter[[#This Row],[goal]]</f>
        <v>1.06E-3</v>
      </c>
      <c r="P684" s="13">
        <f>IF(Kickstarter[[#This Row],[backers_count]], Kickstarter[[#This Row],[pledged]]/Kickstarter[[#This Row],[backers_count]], 0)</f>
        <v>13.25</v>
      </c>
      <c r="Q684" t="str">
        <f>LEFT(Kickstarter[[#This Row],[Category and Sub-Category]], SEARCH("/", Kickstarter[[#This Row],[Category and Sub-Category]])-1)</f>
        <v>technology</v>
      </c>
      <c r="R684" t="str">
        <f>RIGHT(Kickstarter[[#This Row],[Category and Sub-Category]], LEN(Kickstarter[[#This Row],[Category and Sub-Category]])-SEARCH("/",Kickstarter[[#This Row],[Category and Sub-Category]]))</f>
        <v>wearables</v>
      </c>
      <c r="S684" s="10">
        <f>(Kickstarter[[#This Row],[launched_at]]/86400) + 25569 + (-6/24)</f>
        <v>42778.515300925923</v>
      </c>
      <c r="T684" s="10">
        <f>(Kickstarter[[#This Row],[deadline]]/86400) + 25569 + (-6/24)</f>
        <v>42808.473634259259</v>
      </c>
      <c r="U684" s="6">
        <f>YEAR(Kickstarter[[#This Row],[Date Created Conversion]])</f>
        <v>2017</v>
      </c>
      <c r="V684" s="6" t="str">
        <f>TEXT(Kickstarter[[#This Row],[Date Created Conversion]], "mmm")</f>
        <v>Feb</v>
      </c>
      <c r="W684" s="6">
        <f>DATEDIF(Kickstarter[[#This Row],[Date Created Conversion]],Kickstarter[[#This Row],[Date Ended Conversion]],"m")</f>
        <v>1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Kickstarter[[#This Row],[pledged]]/Kickstarter[[#This Row],[goal]]</f>
        <v>8.5142857142857138E-3</v>
      </c>
      <c r="P685" s="13">
        <f>IF(Kickstarter[[#This Row],[backers_count]], Kickstarter[[#This Row],[pledged]]/Kickstarter[[#This Row],[backers_count]], 0)</f>
        <v>99.333333333333329</v>
      </c>
      <c r="Q685" t="str">
        <f>LEFT(Kickstarter[[#This Row],[Category and Sub-Category]], SEARCH("/", Kickstarter[[#This Row],[Category and Sub-Category]])-1)</f>
        <v>technology</v>
      </c>
      <c r="R685" t="str">
        <f>RIGHT(Kickstarter[[#This Row],[Category and Sub-Category]], LEN(Kickstarter[[#This Row],[Category and Sub-Category]])-SEARCH("/",Kickstarter[[#This Row],[Category and Sub-Category]]))</f>
        <v>wearables</v>
      </c>
      <c r="S685" s="10">
        <f>(Kickstarter[[#This Row],[launched_at]]/86400) + 25569 + (-6/24)</f>
        <v>42634.650046296301</v>
      </c>
      <c r="T685" s="10">
        <f>(Kickstarter[[#This Row],[deadline]]/86400) + 25569 + (-6/24)</f>
        <v>42674.650046296301</v>
      </c>
      <c r="U685" s="6">
        <f>YEAR(Kickstarter[[#This Row],[Date Created Conversion]])</f>
        <v>2016</v>
      </c>
      <c r="V685" s="6" t="str">
        <f>TEXT(Kickstarter[[#This Row],[Date Created Conversion]], "mmm")</f>
        <v>Sep</v>
      </c>
      <c r="W685" s="6">
        <f>DATEDIF(Kickstarter[[#This Row],[Date Created Conversion]],Kickstarter[[#This Row],[Date Ended Conversion]],"m")</f>
        <v>1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Kickstarter[[#This Row],[pledged]]/Kickstarter[[#This Row],[goal]]</f>
        <v>7.4837500000000001E-2</v>
      </c>
      <c r="P686" s="13">
        <f>IF(Kickstarter[[#This Row],[backers_count]], Kickstarter[[#This Row],[pledged]]/Kickstarter[[#This Row],[backers_count]], 0)</f>
        <v>177.39259259259259</v>
      </c>
      <c r="Q686" t="str">
        <f>LEFT(Kickstarter[[#This Row],[Category and Sub-Category]], SEARCH("/", Kickstarter[[#This Row],[Category and Sub-Category]])-1)</f>
        <v>technology</v>
      </c>
      <c r="R686" t="str">
        <f>RIGHT(Kickstarter[[#This Row],[Category and Sub-Category]], LEN(Kickstarter[[#This Row],[Category and Sub-Category]])-SEARCH("/",Kickstarter[[#This Row],[Category and Sub-Category]]))</f>
        <v>wearables</v>
      </c>
      <c r="S686" s="10">
        <f>(Kickstarter[[#This Row],[launched_at]]/86400) + 25569 + (-6/24)</f>
        <v>41809.223275462966</v>
      </c>
      <c r="T686" s="10">
        <f>(Kickstarter[[#This Row],[deadline]]/86400) + 25569 + (-6/24)</f>
        <v>41844.875</v>
      </c>
      <c r="U686" s="6">
        <f>YEAR(Kickstarter[[#This Row],[Date Created Conversion]])</f>
        <v>2014</v>
      </c>
      <c r="V686" s="6" t="str">
        <f>TEXT(Kickstarter[[#This Row],[Date Created Conversion]], "mmm")</f>
        <v>Jun</v>
      </c>
      <c r="W686" s="6">
        <f>DATEDIF(Kickstarter[[#This Row],[Date Created Conversion]],Kickstarter[[#This Row],[Date Ended Conversion]],"m")</f>
        <v>1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Kickstarter[[#This Row],[pledged]]/Kickstarter[[#This Row],[goal]]</f>
        <v>0.27650000000000002</v>
      </c>
      <c r="P687" s="13">
        <f>IF(Kickstarter[[#This Row],[backers_count]], Kickstarter[[#This Row],[pledged]]/Kickstarter[[#This Row],[backers_count]], 0)</f>
        <v>55.3</v>
      </c>
      <c r="Q687" t="str">
        <f>LEFT(Kickstarter[[#This Row],[Category and Sub-Category]], SEARCH("/", Kickstarter[[#This Row],[Category and Sub-Category]])-1)</f>
        <v>technology</v>
      </c>
      <c r="R687" t="str">
        <f>RIGHT(Kickstarter[[#This Row],[Category and Sub-Category]], LEN(Kickstarter[[#This Row],[Category and Sub-Category]])-SEARCH("/",Kickstarter[[#This Row],[Category and Sub-Category]]))</f>
        <v>wearables</v>
      </c>
      <c r="S687" s="10">
        <f>(Kickstarter[[#This Row],[launched_at]]/86400) + 25569 + (-6/24)</f>
        <v>41971.616574074069</v>
      </c>
      <c r="T687" s="10">
        <f>(Kickstarter[[#This Row],[deadline]]/86400) + 25569 + (-6/24)</f>
        <v>42016.616574074069</v>
      </c>
      <c r="U687" s="6">
        <f>YEAR(Kickstarter[[#This Row],[Date Created Conversion]])</f>
        <v>2014</v>
      </c>
      <c r="V687" s="6" t="str">
        <f>TEXT(Kickstarter[[#This Row],[Date Created Conversion]], "mmm")</f>
        <v>Nov</v>
      </c>
      <c r="W687" s="6">
        <f>DATEDIF(Kickstarter[[#This Row],[Date Created Conversion]],Kickstarter[[#This Row],[Date Ended Conversion]],"m")</f>
        <v>1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Kickstarter[[#This Row],[pledged]]/Kickstarter[[#This Row],[goal]]</f>
        <v>0</v>
      </c>
      <c r="P688" s="13">
        <f>IF(Kickstarter[[#This Row],[backers_count]], Kickstarter[[#This Row],[pledged]]/Kickstarter[[#This Row],[backers_count]], 0)</f>
        <v>0</v>
      </c>
      <c r="Q688" t="str">
        <f>LEFT(Kickstarter[[#This Row],[Category and Sub-Category]], SEARCH("/", Kickstarter[[#This Row],[Category and Sub-Category]])-1)</f>
        <v>technology</v>
      </c>
      <c r="R688" t="str">
        <f>RIGHT(Kickstarter[[#This Row],[Category and Sub-Category]], LEN(Kickstarter[[#This Row],[Category and Sub-Category]])-SEARCH("/",Kickstarter[[#This Row],[Category and Sub-Category]]))</f>
        <v>wearables</v>
      </c>
      <c r="S688" s="10">
        <f>(Kickstarter[[#This Row],[launched_at]]/86400) + 25569 + (-6/24)</f>
        <v>42189.423263888893</v>
      </c>
      <c r="T688" s="10">
        <f>(Kickstarter[[#This Row],[deadline]]/86400) + 25569 + (-6/24)</f>
        <v>42219.423263888893</v>
      </c>
      <c r="U688" s="6">
        <f>YEAR(Kickstarter[[#This Row],[Date Created Conversion]])</f>
        <v>2015</v>
      </c>
      <c r="V688" s="6" t="str">
        <f>TEXT(Kickstarter[[#This Row],[Date Created Conversion]], "mmm")</f>
        <v>Jul</v>
      </c>
      <c r="W688" s="6">
        <f>DATEDIF(Kickstarter[[#This Row],[Date Created Conversion]],Kickstarter[[#This Row],[Date Ended Conversion]],"m")</f>
        <v>0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Kickstarter[[#This Row],[pledged]]/Kickstarter[[#This Row],[goal]]</f>
        <v>3.5499999999999997E-2</v>
      </c>
      <c r="P689" s="13">
        <f>IF(Kickstarter[[#This Row],[backers_count]], Kickstarter[[#This Row],[pledged]]/Kickstarter[[#This Row],[backers_count]], 0)</f>
        <v>591.66666666666663</v>
      </c>
      <c r="Q689" t="str">
        <f>LEFT(Kickstarter[[#This Row],[Category and Sub-Category]], SEARCH("/", Kickstarter[[#This Row],[Category and Sub-Category]])-1)</f>
        <v>technology</v>
      </c>
      <c r="R689" t="str">
        <f>RIGHT(Kickstarter[[#This Row],[Category and Sub-Category]], LEN(Kickstarter[[#This Row],[Category and Sub-Category]])-SEARCH("/",Kickstarter[[#This Row],[Category and Sub-Category]]))</f>
        <v>wearables</v>
      </c>
      <c r="S689" s="10">
        <f>(Kickstarter[[#This Row],[launched_at]]/86400) + 25569 + (-6/24)</f>
        <v>42711.500613425931</v>
      </c>
      <c r="T689" s="10">
        <f>(Kickstarter[[#This Row],[deadline]]/86400) + 25569 + (-6/24)</f>
        <v>42771.500613425931</v>
      </c>
      <c r="U689" s="6">
        <f>YEAR(Kickstarter[[#This Row],[Date Created Conversion]])</f>
        <v>2016</v>
      </c>
      <c r="V689" s="6" t="str">
        <f>TEXT(Kickstarter[[#This Row],[Date Created Conversion]], "mmm")</f>
        <v>Dec</v>
      </c>
      <c r="W689" s="6">
        <f>DATEDIF(Kickstarter[[#This Row],[Date Created Conversion]],Kickstarter[[#This Row],[Date Ended Conversion]],"m")</f>
        <v>1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Kickstarter[[#This Row],[pledged]]/Kickstarter[[#This Row],[goal]]</f>
        <v>0.72989999999999999</v>
      </c>
      <c r="P690" s="13">
        <f>IF(Kickstarter[[#This Row],[backers_count]], Kickstarter[[#This Row],[pledged]]/Kickstarter[[#This Row],[backers_count]], 0)</f>
        <v>405.5</v>
      </c>
      <c r="Q690" t="str">
        <f>LEFT(Kickstarter[[#This Row],[Category and Sub-Category]], SEARCH("/", Kickstarter[[#This Row],[Category and Sub-Category]])-1)</f>
        <v>technology</v>
      </c>
      <c r="R690" t="str">
        <f>RIGHT(Kickstarter[[#This Row],[Category and Sub-Category]], LEN(Kickstarter[[#This Row],[Category and Sub-Category]])-SEARCH("/",Kickstarter[[#This Row],[Category and Sub-Category]]))</f>
        <v>wearables</v>
      </c>
      <c r="S690" s="10">
        <f>(Kickstarter[[#This Row],[launched_at]]/86400) + 25569 + (-6/24)</f>
        <v>42261.854780092588</v>
      </c>
      <c r="T690" s="10">
        <f>(Kickstarter[[#This Row],[deadline]]/86400) + 25569 + (-6/24)</f>
        <v>42291.854780092588</v>
      </c>
      <c r="U690" s="6">
        <f>YEAR(Kickstarter[[#This Row],[Date Created Conversion]])</f>
        <v>2015</v>
      </c>
      <c r="V690" s="6" t="str">
        <f>TEXT(Kickstarter[[#This Row],[Date Created Conversion]], "mmm")</f>
        <v>Sep</v>
      </c>
      <c r="W690" s="6">
        <f>DATEDIF(Kickstarter[[#This Row],[Date Created Conversion]],Kickstarter[[#This Row],[Date Ended Conversion]],"m")</f>
        <v>1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Kickstarter[[#This Row],[pledged]]/Kickstarter[[#This Row],[goal]]</f>
        <v>0.57648750000000004</v>
      </c>
      <c r="P691" s="13">
        <f>IF(Kickstarter[[#This Row],[backers_count]], Kickstarter[[#This Row],[pledged]]/Kickstarter[[#This Row],[backers_count]], 0)</f>
        <v>343.14732142857144</v>
      </c>
      <c r="Q691" t="str">
        <f>LEFT(Kickstarter[[#This Row],[Category and Sub-Category]], SEARCH("/", Kickstarter[[#This Row],[Category and Sub-Category]])-1)</f>
        <v>technology</v>
      </c>
      <c r="R691" t="str">
        <f>RIGHT(Kickstarter[[#This Row],[Category and Sub-Category]], LEN(Kickstarter[[#This Row],[Category and Sub-Category]])-SEARCH("/",Kickstarter[[#This Row],[Category and Sub-Category]]))</f>
        <v>wearables</v>
      </c>
      <c r="S691" s="10">
        <f>(Kickstarter[[#This Row],[launched_at]]/86400) + 25569 + (-6/24)</f>
        <v>42675.41778935185</v>
      </c>
      <c r="T691" s="10">
        <f>(Kickstarter[[#This Row],[deadline]]/86400) + 25569 + (-6/24)</f>
        <v>42711.957638888889</v>
      </c>
      <c r="U691" s="6">
        <f>YEAR(Kickstarter[[#This Row],[Date Created Conversion]])</f>
        <v>2016</v>
      </c>
      <c r="V691" s="6" t="str">
        <f>TEXT(Kickstarter[[#This Row],[Date Created Conversion]], "mmm")</f>
        <v>Nov</v>
      </c>
      <c r="W691" s="6">
        <f>DATEDIF(Kickstarter[[#This Row],[Date Created Conversion]],Kickstarter[[#This Row],[Date Ended Conversion]],"m")</f>
        <v>1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Kickstarter[[#This Row],[pledged]]/Kickstarter[[#This Row],[goal]]</f>
        <v>0.1234</v>
      </c>
      <c r="P692" s="13">
        <f>IF(Kickstarter[[#This Row],[backers_count]], Kickstarter[[#This Row],[pledged]]/Kickstarter[[#This Row],[backers_count]], 0)</f>
        <v>72.588235294117652</v>
      </c>
      <c r="Q692" t="str">
        <f>LEFT(Kickstarter[[#This Row],[Category and Sub-Category]], SEARCH("/", Kickstarter[[#This Row],[Category and Sub-Category]])-1)</f>
        <v>technology</v>
      </c>
      <c r="R692" t="str">
        <f>RIGHT(Kickstarter[[#This Row],[Category and Sub-Category]], LEN(Kickstarter[[#This Row],[Category and Sub-Category]])-SEARCH("/",Kickstarter[[#This Row],[Category and Sub-Category]]))</f>
        <v>wearables</v>
      </c>
      <c r="S692" s="10">
        <f>(Kickstarter[[#This Row],[launched_at]]/86400) + 25569 + (-6/24)</f>
        <v>42579.384733796294</v>
      </c>
      <c r="T692" s="10">
        <f>(Kickstarter[[#This Row],[deadline]]/86400) + 25569 + (-6/24)</f>
        <v>42622</v>
      </c>
      <c r="U692" s="6">
        <f>YEAR(Kickstarter[[#This Row],[Date Created Conversion]])</f>
        <v>2016</v>
      </c>
      <c r="V692" s="6" t="str">
        <f>TEXT(Kickstarter[[#This Row],[Date Created Conversion]], "mmm")</f>
        <v>Jul</v>
      </c>
      <c r="W692" s="6">
        <f>DATEDIF(Kickstarter[[#This Row],[Date Created Conversion]],Kickstarter[[#This Row],[Date Ended Conversion]],"m")</f>
        <v>1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Kickstarter[[#This Row],[pledged]]/Kickstarter[[#This Row],[goal]]</f>
        <v>5.1999999999999998E-3</v>
      </c>
      <c r="P693" s="13">
        <f>IF(Kickstarter[[#This Row],[backers_count]], Kickstarter[[#This Row],[pledged]]/Kickstarter[[#This Row],[backers_count]], 0)</f>
        <v>26</v>
      </c>
      <c r="Q693" t="str">
        <f>LEFT(Kickstarter[[#This Row],[Category and Sub-Category]], SEARCH("/", Kickstarter[[#This Row],[Category and Sub-Category]])-1)</f>
        <v>technology</v>
      </c>
      <c r="R693" t="str">
        <f>RIGHT(Kickstarter[[#This Row],[Category and Sub-Category]], LEN(Kickstarter[[#This Row],[Category and Sub-Category]])-SEARCH("/",Kickstarter[[#This Row],[Category and Sub-Category]]))</f>
        <v>wearables</v>
      </c>
      <c r="S693" s="10">
        <f>(Kickstarter[[#This Row],[launched_at]]/86400) + 25569 + (-6/24)</f>
        <v>42157.778310185182</v>
      </c>
      <c r="T693" s="10">
        <f>(Kickstarter[[#This Row],[deadline]]/86400) + 25569 + (-6/24)</f>
        <v>42185.778310185182</v>
      </c>
      <c r="U693" s="6">
        <f>YEAR(Kickstarter[[#This Row],[Date Created Conversion]])</f>
        <v>2015</v>
      </c>
      <c r="V693" s="6" t="str">
        <f>TEXT(Kickstarter[[#This Row],[Date Created Conversion]], "mmm")</f>
        <v>Jun</v>
      </c>
      <c r="W693" s="6">
        <f>DATEDIF(Kickstarter[[#This Row],[Date Created Conversion]],Kickstarter[[#This Row],[Date Ended Conversion]],"m")</f>
        <v>0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Kickstarter[[#This Row],[pledged]]/Kickstarter[[#This Row],[goal]]</f>
        <v>6.5299999999999997E-2</v>
      </c>
      <c r="P694" s="13">
        <f>IF(Kickstarter[[#This Row],[backers_count]], Kickstarter[[#This Row],[pledged]]/Kickstarter[[#This Row],[backers_count]], 0)</f>
        <v>6.4975124378109452</v>
      </c>
      <c r="Q694" t="str">
        <f>LEFT(Kickstarter[[#This Row],[Category and Sub-Category]], SEARCH("/", Kickstarter[[#This Row],[Category and Sub-Category]])-1)</f>
        <v>technology</v>
      </c>
      <c r="R694" t="str">
        <f>RIGHT(Kickstarter[[#This Row],[Category and Sub-Category]], LEN(Kickstarter[[#This Row],[Category and Sub-Category]])-SEARCH("/",Kickstarter[[#This Row],[Category and Sub-Category]]))</f>
        <v>wearables</v>
      </c>
      <c r="S694" s="10">
        <f>(Kickstarter[[#This Row],[launched_at]]/86400) + 25569 + (-6/24)</f>
        <v>42696.12572916667</v>
      </c>
      <c r="T694" s="10">
        <f>(Kickstarter[[#This Row],[deadline]]/86400) + 25569 + (-6/24)</f>
        <v>42726.12572916667</v>
      </c>
      <c r="U694" s="6">
        <f>YEAR(Kickstarter[[#This Row],[Date Created Conversion]])</f>
        <v>2016</v>
      </c>
      <c r="V694" s="6" t="str">
        <f>TEXT(Kickstarter[[#This Row],[Date Created Conversion]], "mmm")</f>
        <v>Nov</v>
      </c>
      <c r="W694" s="6">
        <f>DATEDIF(Kickstarter[[#This Row],[Date Created Conversion]],Kickstarter[[#This Row],[Date Ended Conversion]],"m")</f>
        <v>1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Kickstarter[[#This Row],[pledged]]/Kickstarter[[#This Row],[goal]]</f>
        <v>0.35338000000000003</v>
      </c>
      <c r="P695" s="13">
        <f>IF(Kickstarter[[#This Row],[backers_count]], Kickstarter[[#This Row],[pledged]]/Kickstarter[[#This Row],[backers_count]], 0)</f>
        <v>119.38513513513513</v>
      </c>
      <c r="Q695" t="str">
        <f>LEFT(Kickstarter[[#This Row],[Category and Sub-Category]], SEARCH("/", Kickstarter[[#This Row],[Category and Sub-Category]])-1)</f>
        <v>technology</v>
      </c>
      <c r="R695" t="str">
        <f>RIGHT(Kickstarter[[#This Row],[Category and Sub-Category]], LEN(Kickstarter[[#This Row],[Category and Sub-Category]])-SEARCH("/",Kickstarter[[#This Row],[Category and Sub-Category]]))</f>
        <v>wearables</v>
      </c>
      <c r="S695" s="10">
        <f>(Kickstarter[[#This Row],[launched_at]]/86400) + 25569 + (-6/24)</f>
        <v>42094.558182870373</v>
      </c>
      <c r="T695" s="10">
        <f>(Kickstarter[[#This Row],[deadline]]/86400) + 25569 + (-6/24)</f>
        <v>42124.558182870373</v>
      </c>
      <c r="U695" s="6">
        <f>YEAR(Kickstarter[[#This Row],[Date Created Conversion]])</f>
        <v>2015</v>
      </c>
      <c r="V695" s="6" t="str">
        <f>TEXT(Kickstarter[[#This Row],[Date Created Conversion]], "mmm")</f>
        <v>Mar</v>
      </c>
      <c r="W695" s="6">
        <f>DATEDIF(Kickstarter[[#This Row],[Date Created Conversion]],Kickstarter[[#This Row],[Date Ended Conversion]],"m")</f>
        <v>0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Kickstarter[[#This Row],[pledged]]/Kickstarter[[#This Row],[goal]]</f>
        <v>3.933333333333333E-3</v>
      </c>
      <c r="P696" s="13">
        <f>IF(Kickstarter[[#This Row],[backers_count]], Kickstarter[[#This Row],[pledged]]/Kickstarter[[#This Row],[backers_count]], 0)</f>
        <v>84.285714285714292</v>
      </c>
      <c r="Q696" t="str">
        <f>LEFT(Kickstarter[[#This Row],[Category and Sub-Category]], SEARCH("/", Kickstarter[[#This Row],[Category and Sub-Category]])-1)</f>
        <v>technology</v>
      </c>
      <c r="R696" t="str">
        <f>RIGHT(Kickstarter[[#This Row],[Category and Sub-Category]], LEN(Kickstarter[[#This Row],[Category and Sub-Category]])-SEARCH("/",Kickstarter[[#This Row],[Category and Sub-Category]]))</f>
        <v>wearables</v>
      </c>
      <c r="S696" s="10">
        <f>(Kickstarter[[#This Row],[launched_at]]/86400) + 25569 + (-6/24)</f>
        <v>42737.413877314815</v>
      </c>
      <c r="T696" s="10">
        <f>(Kickstarter[[#This Row],[deadline]]/86400) + 25569 + (-6/24)</f>
        <v>42767.413877314815</v>
      </c>
      <c r="U696" s="6">
        <f>YEAR(Kickstarter[[#This Row],[Date Created Conversion]])</f>
        <v>2017</v>
      </c>
      <c r="V696" s="6" t="str">
        <f>TEXT(Kickstarter[[#This Row],[Date Created Conversion]], "mmm")</f>
        <v>Jan</v>
      </c>
      <c r="W696" s="6">
        <f>DATEDIF(Kickstarter[[#This Row],[Date Created Conversion]],Kickstarter[[#This Row],[Date Ended Conversion]],"m")</f>
        <v>0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Kickstarter[[#This Row],[pledged]]/Kickstarter[[#This Row],[goal]]</f>
        <v>1.06E-2</v>
      </c>
      <c r="P697" s="13">
        <f>IF(Kickstarter[[#This Row],[backers_count]], Kickstarter[[#This Row],[pledged]]/Kickstarter[[#This Row],[backers_count]], 0)</f>
        <v>90.857142857142861</v>
      </c>
      <c r="Q697" t="str">
        <f>LEFT(Kickstarter[[#This Row],[Category and Sub-Category]], SEARCH("/", Kickstarter[[#This Row],[Category and Sub-Category]])-1)</f>
        <v>technology</v>
      </c>
      <c r="R697" t="str">
        <f>RIGHT(Kickstarter[[#This Row],[Category and Sub-Category]], LEN(Kickstarter[[#This Row],[Category and Sub-Category]])-SEARCH("/",Kickstarter[[#This Row],[Category and Sub-Category]]))</f>
        <v>wearables</v>
      </c>
      <c r="S697" s="10">
        <f>(Kickstarter[[#This Row],[launched_at]]/86400) + 25569 + (-6/24)</f>
        <v>41913.271064814813</v>
      </c>
      <c r="T697" s="10">
        <f>(Kickstarter[[#This Row],[deadline]]/86400) + 25569 + (-6/24)</f>
        <v>41943.271064814813</v>
      </c>
      <c r="U697" s="6">
        <f>YEAR(Kickstarter[[#This Row],[Date Created Conversion]])</f>
        <v>2014</v>
      </c>
      <c r="V697" s="6" t="str">
        <f>TEXT(Kickstarter[[#This Row],[Date Created Conversion]], "mmm")</f>
        <v>Oct</v>
      </c>
      <c r="W697" s="6">
        <f>DATEDIF(Kickstarter[[#This Row],[Date Created Conversion]],Kickstarter[[#This Row],[Date Ended Conversion]],"m")</f>
        <v>0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Kickstarter[[#This Row],[pledged]]/Kickstarter[[#This Row],[goal]]</f>
        <v>5.7142857142857145E-6</v>
      </c>
      <c r="P698" s="13">
        <f>IF(Kickstarter[[#This Row],[backers_count]], Kickstarter[[#This Row],[pledged]]/Kickstarter[[#This Row],[backers_count]], 0)</f>
        <v>1</v>
      </c>
      <c r="Q698" t="str">
        <f>LEFT(Kickstarter[[#This Row],[Category and Sub-Category]], SEARCH("/", Kickstarter[[#This Row],[Category and Sub-Category]])-1)</f>
        <v>technology</v>
      </c>
      <c r="R698" t="str">
        <f>RIGHT(Kickstarter[[#This Row],[Category and Sub-Category]], LEN(Kickstarter[[#This Row],[Category and Sub-Category]])-SEARCH("/",Kickstarter[[#This Row],[Category and Sub-Category]]))</f>
        <v>wearables</v>
      </c>
      <c r="S698" s="10">
        <f>(Kickstarter[[#This Row],[launched_at]]/86400) + 25569 + (-6/24)</f>
        <v>41815.677106481482</v>
      </c>
      <c r="T698" s="10">
        <f>(Kickstarter[[#This Row],[deadline]]/86400) + 25569 + (-6/24)</f>
        <v>41845.677106481482</v>
      </c>
      <c r="U698" s="6">
        <f>YEAR(Kickstarter[[#This Row],[Date Created Conversion]])</f>
        <v>2014</v>
      </c>
      <c r="V698" s="6" t="str">
        <f>TEXT(Kickstarter[[#This Row],[Date Created Conversion]], "mmm")</f>
        <v>Jun</v>
      </c>
      <c r="W698" s="6">
        <f>DATEDIF(Kickstarter[[#This Row],[Date Created Conversion]],Kickstarter[[#This Row],[Date Ended Conversion]],"m")</f>
        <v>1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Kickstarter[[#This Row],[pledged]]/Kickstarter[[#This Row],[goal]]</f>
        <v>0.46379999999999999</v>
      </c>
      <c r="P699" s="13">
        <f>IF(Kickstarter[[#This Row],[backers_count]], Kickstarter[[#This Row],[pledged]]/Kickstarter[[#This Row],[backers_count]], 0)</f>
        <v>20.342105263157894</v>
      </c>
      <c r="Q699" t="str">
        <f>LEFT(Kickstarter[[#This Row],[Category and Sub-Category]], SEARCH("/", Kickstarter[[#This Row],[Category and Sub-Category]])-1)</f>
        <v>technology</v>
      </c>
      <c r="R699" t="str">
        <f>RIGHT(Kickstarter[[#This Row],[Category and Sub-Category]], LEN(Kickstarter[[#This Row],[Category and Sub-Category]])-SEARCH("/",Kickstarter[[#This Row],[Category and Sub-Category]]))</f>
        <v>wearables</v>
      </c>
      <c r="S699" s="10">
        <f>(Kickstarter[[#This Row],[launched_at]]/86400) + 25569 + (-6/24)</f>
        <v>42388.273020833338</v>
      </c>
      <c r="T699" s="10">
        <f>(Kickstarter[[#This Row],[deadline]]/86400) + 25569 + (-6/24)</f>
        <v>42403.273020833338</v>
      </c>
      <c r="U699" s="6">
        <f>YEAR(Kickstarter[[#This Row],[Date Created Conversion]])</f>
        <v>2016</v>
      </c>
      <c r="V699" s="6" t="str">
        <f>TEXT(Kickstarter[[#This Row],[Date Created Conversion]], "mmm")</f>
        <v>Jan</v>
      </c>
      <c r="W699" s="6">
        <f>DATEDIF(Kickstarter[[#This Row],[Date Created Conversion]],Kickstarter[[#This Row],[Date Ended Conversion]],"m")</f>
        <v>0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Kickstarter[[#This Row],[pledged]]/Kickstarter[[#This Row],[goal]]</f>
        <v>0.15390000000000001</v>
      </c>
      <c r="P700" s="13">
        <f>IF(Kickstarter[[#This Row],[backers_count]], Kickstarter[[#This Row],[pledged]]/Kickstarter[[#This Row],[backers_count]], 0)</f>
        <v>530.68965517241384</v>
      </c>
      <c r="Q700" t="str">
        <f>LEFT(Kickstarter[[#This Row],[Category and Sub-Category]], SEARCH("/", Kickstarter[[#This Row],[Category and Sub-Category]])-1)</f>
        <v>technology</v>
      </c>
      <c r="R700" t="str">
        <f>RIGHT(Kickstarter[[#This Row],[Category and Sub-Category]], LEN(Kickstarter[[#This Row],[Category and Sub-Category]])-SEARCH("/",Kickstarter[[#This Row],[Category and Sub-Category]]))</f>
        <v>wearables</v>
      </c>
      <c r="S700" s="10">
        <f>(Kickstarter[[#This Row],[launched_at]]/86400) + 25569 + (-6/24)</f>
        <v>41866.681076388893</v>
      </c>
      <c r="T700" s="10">
        <f>(Kickstarter[[#This Row],[deadline]]/86400) + 25569 + (-6/24)</f>
        <v>41899.833333333336</v>
      </c>
      <c r="U700" s="6">
        <f>YEAR(Kickstarter[[#This Row],[Date Created Conversion]])</f>
        <v>2014</v>
      </c>
      <c r="V700" s="6" t="str">
        <f>TEXT(Kickstarter[[#This Row],[Date Created Conversion]], "mmm")</f>
        <v>Aug</v>
      </c>
      <c r="W700" s="6">
        <f>DATEDIF(Kickstarter[[#This Row],[Date Created Conversion]],Kickstarter[[#This Row],[Date Ended Conversion]],"m")</f>
        <v>1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Kickstarter[[#This Row],[pledged]]/Kickstarter[[#This Row],[goal]]</f>
        <v>0.824221076923077</v>
      </c>
      <c r="P701" s="13">
        <f>IF(Kickstarter[[#This Row],[backers_count]], Kickstarter[[#This Row],[pledged]]/Kickstarter[[#This Row],[backers_count]], 0)</f>
        <v>120.39184269662923</v>
      </c>
      <c r="Q701" t="str">
        <f>LEFT(Kickstarter[[#This Row],[Category and Sub-Category]], SEARCH("/", Kickstarter[[#This Row],[Category and Sub-Category]])-1)</f>
        <v>technology</v>
      </c>
      <c r="R701" t="str">
        <f>RIGHT(Kickstarter[[#This Row],[Category and Sub-Category]], LEN(Kickstarter[[#This Row],[Category and Sub-Category]])-SEARCH("/",Kickstarter[[#This Row],[Category and Sub-Category]]))</f>
        <v>wearables</v>
      </c>
      <c r="S701" s="10">
        <f>(Kickstarter[[#This Row],[launched_at]]/86400) + 25569 + (-6/24)</f>
        <v>41563.235509259262</v>
      </c>
      <c r="T701" s="10">
        <f>(Kickstarter[[#This Row],[deadline]]/86400) + 25569 + (-6/24)</f>
        <v>41600.416666666664</v>
      </c>
      <c r="U701" s="6">
        <f>YEAR(Kickstarter[[#This Row],[Date Created Conversion]])</f>
        <v>2013</v>
      </c>
      <c r="V701" s="6" t="str">
        <f>TEXT(Kickstarter[[#This Row],[Date Created Conversion]], "mmm")</f>
        <v>Oct</v>
      </c>
      <c r="W701" s="6">
        <f>DATEDIF(Kickstarter[[#This Row],[Date Created Conversion]],Kickstarter[[#This Row],[Date Ended Conversion]],"m")</f>
        <v>1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Kickstarter[[#This Row],[pledged]]/Kickstarter[[#This Row],[goal]]</f>
        <v>2.6866666666666667E-2</v>
      </c>
      <c r="P702" s="13">
        <f>IF(Kickstarter[[#This Row],[backers_count]], Kickstarter[[#This Row],[pledged]]/Kickstarter[[#This Row],[backers_count]], 0)</f>
        <v>13</v>
      </c>
      <c r="Q702" t="str">
        <f>LEFT(Kickstarter[[#This Row],[Category and Sub-Category]], SEARCH("/", Kickstarter[[#This Row],[Category and Sub-Category]])-1)</f>
        <v>technology</v>
      </c>
      <c r="R702" t="str">
        <f>RIGHT(Kickstarter[[#This Row],[Category and Sub-Category]], LEN(Kickstarter[[#This Row],[Category and Sub-Category]])-SEARCH("/",Kickstarter[[#This Row],[Category and Sub-Category]]))</f>
        <v>wearables</v>
      </c>
      <c r="S702" s="10">
        <f>(Kickstarter[[#This Row],[launched_at]]/86400) + 25569 + (-6/24)</f>
        <v>42715.438437500001</v>
      </c>
      <c r="T702" s="10">
        <f>(Kickstarter[[#This Row],[deadline]]/86400) + 25569 + (-6/24)</f>
        <v>42745.438437500001</v>
      </c>
      <c r="U702" s="6">
        <f>YEAR(Kickstarter[[#This Row],[Date Created Conversion]])</f>
        <v>2016</v>
      </c>
      <c r="V702" s="6" t="str">
        <f>TEXT(Kickstarter[[#This Row],[Date Created Conversion]], "mmm")</f>
        <v>Dec</v>
      </c>
      <c r="W702" s="6">
        <f>DATEDIF(Kickstarter[[#This Row],[Date Created Conversion]],Kickstarter[[#This Row],[Date Ended Conversion]],"m")</f>
        <v>0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Kickstarter[[#This Row],[pledged]]/Kickstarter[[#This Row],[goal]]</f>
        <v>0.26600000000000001</v>
      </c>
      <c r="P703" s="13">
        <f>IF(Kickstarter[[#This Row],[backers_count]], Kickstarter[[#This Row],[pledged]]/Kickstarter[[#This Row],[backers_count]], 0)</f>
        <v>291.33333333333331</v>
      </c>
      <c r="Q703" t="str">
        <f>LEFT(Kickstarter[[#This Row],[Category and Sub-Category]], SEARCH("/", Kickstarter[[#This Row],[Category and Sub-Category]])-1)</f>
        <v>technology</v>
      </c>
      <c r="R703" t="str">
        <f>RIGHT(Kickstarter[[#This Row],[Category and Sub-Category]], LEN(Kickstarter[[#This Row],[Category and Sub-Category]])-SEARCH("/",Kickstarter[[#This Row],[Category and Sub-Category]]))</f>
        <v>wearables</v>
      </c>
      <c r="S703" s="10">
        <f>(Kickstarter[[#This Row],[launched_at]]/86400) + 25569 + (-6/24)</f>
        <v>41813.412962962961</v>
      </c>
      <c r="T703" s="10">
        <f>(Kickstarter[[#This Row],[deadline]]/86400) + 25569 + (-6/24)</f>
        <v>41843.412962962961</v>
      </c>
      <c r="U703" s="6">
        <f>YEAR(Kickstarter[[#This Row],[Date Created Conversion]])</f>
        <v>2014</v>
      </c>
      <c r="V703" s="6" t="str">
        <f>TEXT(Kickstarter[[#This Row],[Date Created Conversion]], "mmm")</f>
        <v>Jun</v>
      </c>
      <c r="W703" s="6">
        <f>DATEDIF(Kickstarter[[#This Row],[Date Created Conversion]],Kickstarter[[#This Row],[Date Ended Conversion]],"m")</f>
        <v>1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Kickstarter[[#This Row],[pledged]]/Kickstarter[[#This Row],[goal]]</f>
        <v>0.30813400000000002</v>
      </c>
      <c r="P704" s="13">
        <f>IF(Kickstarter[[#This Row],[backers_count]], Kickstarter[[#This Row],[pledged]]/Kickstarter[[#This Row],[backers_count]], 0)</f>
        <v>124.9191891891892</v>
      </c>
      <c r="Q704" t="str">
        <f>LEFT(Kickstarter[[#This Row],[Category and Sub-Category]], SEARCH("/", Kickstarter[[#This Row],[Category and Sub-Category]])-1)</f>
        <v>technology</v>
      </c>
      <c r="R704" t="str">
        <f>RIGHT(Kickstarter[[#This Row],[Category and Sub-Category]], LEN(Kickstarter[[#This Row],[Category and Sub-Category]])-SEARCH("/",Kickstarter[[#This Row],[Category and Sub-Category]]))</f>
        <v>wearables</v>
      </c>
      <c r="S704" s="10">
        <f>(Kickstarter[[#This Row],[launched_at]]/86400) + 25569 + (-6/24)</f>
        <v>42668.476701388892</v>
      </c>
      <c r="T704" s="10">
        <f>(Kickstarter[[#This Row],[deadline]]/86400) + 25569 + (-6/24)</f>
        <v>42698.518368055556</v>
      </c>
      <c r="U704" s="6">
        <f>YEAR(Kickstarter[[#This Row],[Date Created Conversion]])</f>
        <v>2016</v>
      </c>
      <c r="V704" s="6" t="str">
        <f>TEXT(Kickstarter[[#This Row],[Date Created Conversion]], "mmm")</f>
        <v>Oct</v>
      </c>
      <c r="W704" s="6">
        <f>DATEDIF(Kickstarter[[#This Row],[Date Created Conversion]],Kickstarter[[#This Row],[Date Ended Conversion]],"m")</f>
        <v>0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Kickstarter[[#This Row],[pledged]]/Kickstarter[[#This Row],[goal]]</f>
        <v>5.5800000000000002E-2</v>
      </c>
      <c r="P705" s="13">
        <f>IF(Kickstarter[[#This Row],[backers_count]], Kickstarter[[#This Row],[pledged]]/Kickstarter[[#This Row],[backers_count]], 0)</f>
        <v>119.57142857142857</v>
      </c>
      <c r="Q705" t="str">
        <f>LEFT(Kickstarter[[#This Row],[Category and Sub-Category]], SEARCH("/", Kickstarter[[#This Row],[Category and Sub-Category]])-1)</f>
        <v>technology</v>
      </c>
      <c r="R705" t="str">
        <f>RIGHT(Kickstarter[[#This Row],[Category and Sub-Category]], LEN(Kickstarter[[#This Row],[Category and Sub-Category]])-SEARCH("/",Kickstarter[[#This Row],[Category and Sub-Category]]))</f>
        <v>wearables</v>
      </c>
      <c r="S705" s="10">
        <f>(Kickstarter[[#This Row],[launched_at]]/86400) + 25569 + (-6/24)</f>
        <v>42711.700798611113</v>
      </c>
      <c r="T705" s="10">
        <f>(Kickstarter[[#This Row],[deadline]]/86400) + 25569 + (-6/24)</f>
        <v>42766.73055555555</v>
      </c>
      <c r="U705" s="6">
        <f>YEAR(Kickstarter[[#This Row],[Date Created Conversion]])</f>
        <v>2016</v>
      </c>
      <c r="V705" s="6" t="str">
        <f>TEXT(Kickstarter[[#This Row],[Date Created Conversion]], "mmm")</f>
        <v>Dec</v>
      </c>
      <c r="W705" s="6">
        <f>DATEDIF(Kickstarter[[#This Row],[Date Created Conversion]],Kickstarter[[#This Row],[Date Ended Conversion]],"m")</f>
        <v>1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Kickstarter[[#This Row],[pledged]]/Kickstarter[[#This Row],[goal]]</f>
        <v>8.7454545454545458E-3</v>
      </c>
      <c r="P706" s="13">
        <f>IF(Kickstarter[[#This Row],[backers_count]], Kickstarter[[#This Row],[pledged]]/Kickstarter[[#This Row],[backers_count]], 0)</f>
        <v>120.25</v>
      </c>
      <c r="Q706" t="str">
        <f>LEFT(Kickstarter[[#This Row],[Category and Sub-Category]], SEARCH("/", Kickstarter[[#This Row],[Category and Sub-Category]])-1)</f>
        <v>technology</v>
      </c>
      <c r="R706" t="str">
        <f>RIGHT(Kickstarter[[#This Row],[Category and Sub-Category]], LEN(Kickstarter[[#This Row],[Category and Sub-Category]])-SEARCH("/",Kickstarter[[#This Row],[Category and Sub-Category]]))</f>
        <v>wearables</v>
      </c>
      <c r="S706" s="10">
        <f>(Kickstarter[[#This Row],[launched_at]]/86400) + 25569 + (-6/24)</f>
        <v>42725.942916666667</v>
      </c>
      <c r="T706" s="10">
        <f>(Kickstarter[[#This Row],[deadline]]/86400) + 25569 + (-6/24)</f>
        <v>42785.942916666667</v>
      </c>
      <c r="U706" s="6">
        <f>YEAR(Kickstarter[[#This Row],[Date Created Conversion]])</f>
        <v>2016</v>
      </c>
      <c r="V706" s="6" t="str">
        <f>TEXT(Kickstarter[[#This Row],[Date Created Conversion]], "mmm")</f>
        <v>Dec</v>
      </c>
      <c r="W706" s="6">
        <f>DATEDIF(Kickstarter[[#This Row],[Date Created Conversion]],Kickstarter[[#This Row],[Date Ended Conversion]],"m")</f>
        <v>1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Kickstarter[[#This Row],[pledged]]/Kickstarter[[#This Row],[goal]]</f>
        <v>9.7699999999999992E-3</v>
      </c>
      <c r="P707" s="13">
        <f>IF(Kickstarter[[#This Row],[backers_count]], Kickstarter[[#This Row],[pledged]]/Kickstarter[[#This Row],[backers_count]], 0)</f>
        <v>195.4</v>
      </c>
      <c r="Q707" t="str">
        <f>LEFT(Kickstarter[[#This Row],[Category and Sub-Category]], SEARCH("/", Kickstarter[[#This Row],[Category and Sub-Category]])-1)</f>
        <v>technology</v>
      </c>
      <c r="R707" t="str">
        <f>RIGHT(Kickstarter[[#This Row],[Category and Sub-Category]], LEN(Kickstarter[[#This Row],[Category and Sub-Category]])-SEARCH("/",Kickstarter[[#This Row],[Category and Sub-Category]]))</f>
        <v>wearables</v>
      </c>
      <c r="S707" s="10">
        <f>(Kickstarter[[#This Row],[launched_at]]/86400) + 25569 + (-6/24)</f>
        <v>42726.241643518515</v>
      </c>
      <c r="T707" s="10">
        <f>(Kickstarter[[#This Row],[deadline]]/86400) + 25569 + (-6/24)</f>
        <v>42756.241643518515</v>
      </c>
      <c r="U707" s="6">
        <f>YEAR(Kickstarter[[#This Row],[Date Created Conversion]])</f>
        <v>2016</v>
      </c>
      <c r="V707" s="6" t="str">
        <f>TEXT(Kickstarter[[#This Row],[Date Created Conversion]], "mmm")</f>
        <v>Dec</v>
      </c>
      <c r="W707" s="6">
        <f>DATEDIF(Kickstarter[[#This Row],[Date Created Conversion]],Kickstarter[[#This Row],[Date Ended Conversion]],"m")</f>
        <v>0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Kickstarter[[#This Row],[pledged]]/Kickstarter[[#This Row],[goal]]</f>
        <v>0</v>
      </c>
      <c r="P708" s="13">
        <f>IF(Kickstarter[[#This Row],[backers_count]], Kickstarter[[#This Row],[pledged]]/Kickstarter[[#This Row],[backers_count]], 0)</f>
        <v>0</v>
      </c>
      <c r="Q708" t="str">
        <f>LEFT(Kickstarter[[#This Row],[Category and Sub-Category]], SEARCH("/", Kickstarter[[#This Row],[Category and Sub-Category]])-1)</f>
        <v>technology</v>
      </c>
      <c r="R708" t="str">
        <f>RIGHT(Kickstarter[[#This Row],[Category and Sub-Category]], LEN(Kickstarter[[#This Row],[Category and Sub-Category]])-SEARCH("/",Kickstarter[[#This Row],[Category and Sub-Category]]))</f>
        <v>wearables</v>
      </c>
      <c r="S708" s="10">
        <f>(Kickstarter[[#This Row],[launched_at]]/86400) + 25569 + (-6/24)</f>
        <v>42676.745173611111</v>
      </c>
      <c r="T708" s="10">
        <f>(Kickstarter[[#This Row],[deadline]]/86400) + 25569 + (-6/24)</f>
        <v>42718.527083333334</v>
      </c>
      <c r="U708" s="6">
        <f>YEAR(Kickstarter[[#This Row],[Date Created Conversion]])</f>
        <v>2016</v>
      </c>
      <c r="V708" s="6" t="str">
        <f>TEXT(Kickstarter[[#This Row],[Date Created Conversion]], "mmm")</f>
        <v>Nov</v>
      </c>
      <c r="W708" s="6">
        <f>DATEDIF(Kickstarter[[#This Row],[Date Created Conversion]],Kickstarter[[#This Row],[Date Ended Conversion]],"m")</f>
        <v>1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Kickstarter[[#This Row],[pledged]]/Kickstarter[[#This Row],[goal]]</f>
        <v>0.78927352941176465</v>
      </c>
      <c r="P709" s="13">
        <f>IF(Kickstarter[[#This Row],[backers_count]], Kickstarter[[#This Row],[pledged]]/Kickstarter[[#This Row],[backers_count]], 0)</f>
        <v>117.69868421052631</v>
      </c>
      <c r="Q709" t="str">
        <f>LEFT(Kickstarter[[#This Row],[Category and Sub-Category]], SEARCH("/", Kickstarter[[#This Row],[Category and Sub-Category]])-1)</f>
        <v>technology</v>
      </c>
      <c r="R709" t="str">
        <f>RIGHT(Kickstarter[[#This Row],[Category and Sub-Category]], LEN(Kickstarter[[#This Row],[Category and Sub-Category]])-SEARCH("/",Kickstarter[[#This Row],[Category and Sub-Category]]))</f>
        <v>wearables</v>
      </c>
      <c r="S709" s="10">
        <f>(Kickstarter[[#This Row],[launched_at]]/86400) + 25569 + (-6/24)</f>
        <v>42696.413506944446</v>
      </c>
      <c r="T709" s="10">
        <f>(Kickstarter[[#This Row],[deadline]]/86400) + 25569 + (-6/24)</f>
        <v>42736.413506944446</v>
      </c>
      <c r="U709" s="6">
        <f>YEAR(Kickstarter[[#This Row],[Date Created Conversion]])</f>
        <v>2016</v>
      </c>
      <c r="V709" s="6" t="str">
        <f>TEXT(Kickstarter[[#This Row],[Date Created Conversion]], "mmm")</f>
        <v>Nov</v>
      </c>
      <c r="W709" s="6">
        <f>DATEDIF(Kickstarter[[#This Row],[Date Created Conversion]],Kickstarter[[#This Row],[Date Ended Conversion]],"m")</f>
        <v>1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Kickstarter[[#This Row],[pledged]]/Kickstarter[[#This Row],[goal]]</f>
        <v>0.22092500000000001</v>
      </c>
      <c r="P710" s="13">
        <f>IF(Kickstarter[[#This Row],[backers_count]], Kickstarter[[#This Row],[pledged]]/Kickstarter[[#This Row],[backers_count]], 0)</f>
        <v>23.948509485094849</v>
      </c>
      <c r="Q710" t="str">
        <f>LEFT(Kickstarter[[#This Row],[Category and Sub-Category]], SEARCH("/", Kickstarter[[#This Row],[Category and Sub-Category]])-1)</f>
        <v>technology</v>
      </c>
      <c r="R710" t="str">
        <f>RIGHT(Kickstarter[[#This Row],[Category and Sub-Category]], LEN(Kickstarter[[#This Row],[Category and Sub-Category]])-SEARCH("/",Kickstarter[[#This Row],[Category and Sub-Category]]))</f>
        <v>wearables</v>
      </c>
      <c r="S710" s="10">
        <f>(Kickstarter[[#This Row],[launched_at]]/86400) + 25569 + (-6/24)</f>
        <v>41835.331018518518</v>
      </c>
      <c r="T710" s="10">
        <f>(Kickstarter[[#This Row],[deadline]]/86400) + 25569 + (-6/24)</f>
        <v>41895.331018518518</v>
      </c>
      <c r="U710" s="6">
        <f>YEAR(Kickstarter[[#This Row],[Date Created Conversion]])</f>
        <v>2014</v>
      </c>
      <c r="V710" s="6" t="str">
        <f>TEXT(Kickstarter[[#This Row],[Date Created Conversion]], "mmm")</f>
        <v>Jul</v>
      </c>
      <c r="W710" s="6">
        <f>DATEDIF(Kickstarter[[#This Row],[Date Created Conversion]],Kickstarter[[#This Row],[Date Ended Conversion]],"m")</f>
        <v>1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Kickstarter[[#This Row],[pledged]]/Kickstarter[[#This Row],[goal]]</f>
        <v>4.0666666666666663E-3</v>
      </c>
      <c r="P711" s="13">
        <f>IF(Kickstarter[[#This Row],[backers_count]], Kickstarter[[#This Row],[pledged]]/Kickstarter[[#This Row],[backers_count]], 0)</f>
        <v>30.5</v>
      </c>
      <c r="Q711" t="str">
        <f>LEFT(Kickstarter[[#This Row],[Category and Sub-Category]], SEARCH("/", Kickstarter[[#This Row],[Category and Sub-Category]])-1)</f>
        <v>technology</v>
      </c>
      <c r="R711" t="str">
        <f>RIGHT(Kickstarter[[#This Row],[Category and Sub-Category]], LEN(Kickstarter[[#This Row],[Category and Sub-Category]])-SEARCH("/",Kickstarter[[#This Row],[Category and Sub-Category]]))</f>
        <v>wearables</v>
      </c>
      <c r="S711" s="10">
        <f>(Kickstarter[[#This Row],[launched_at]]/86400) + 25569 + (-6/24)</f>
        <v>41947.791192129633</v>
      </c>
      <c r="T711" s="10">
        <f>(Kickstarter[[#This Row],[deadline]]/86400) + 25569 + (-6/24)</f>
        <v>41977.791192129633</v>
      </c>
      <c r="U711" s="6">
        <f>YEAR(Kickstarter[[#This Row],[Date Created Conversion]])</f>
        <v>2014</v>
      </c>
      <c r="V711" s="6" t="str">
        <f>TEXT(Kickstarter[[#This Row],[Date Created Conversion]], "mmm")</f>
        <v>Nov</v>
      </c>
      <c r="W711" s="6">
        <f>DATEDIF(Kickstarter[[#This Row],[Date Created Conversion]],Kickstarter[[#This Row],[Date Ended Conversion]],"m")</f>
        <v>1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Kickstarter[[#This Row],[pledged]]/Kickstarter[[#This Row],[goal]]</f>
        <v>0</v>
      </c>
      <c r="P712" s="13">
        <f>IF(Kickstarter[[#This Row],[backers_count]], Kickstarter[[#This Row],[pledged]]/Kickstarter[[#This Row],[backers_count]], 0)</f>
        <v>0</v>
      </c>
      <c r="Q712" t="str">
        <f>LEFT(Kickstarter[[#This Row],[Category and Sub-Category]], SEARCH("/", Kickstarter[[#This Row],[Category and Sub-Category]])-1)</f>
        <v>technology</v>
      </c>
      <c r="R712" t="str">
        <f>RIGHT(Kickstarter[[#This Row],[Category and Sub-Category]], LEN(Kickstarter[[#This Row],[Category and Sub-Category]])-SEARCH("/",Kickstarter[[#This Row],[Category and Sub-Category]]))</f>
        <v>wearables</v>
      </c>
      <c r="S712" s="10">
        <f>(Kickstarter[[#This Row],[launched_at]]/86400) + 25569 + (-6/24)</f>
        <v>41837.734976851854</v>
      </c>
      <c r="T712" s="10">
        <f>(Kickstarter[[#This Row],[deadline]]/86400) + 25569 + (-6/24)</f>
        <v>41870.780555555553</v>
      </c>
      <c r="U712" s="6">
        <f>YEAR(Kickstarter[[#This Row],[Date Created Conversion]])</f>
        <v>2014</v>
      </c>
      <c r="V712" s="6" t="str">
        <f>TEXT(Kickstarter[[#This Row],[Date Created Conversion]], "mmm")</f>
        <v>Jul</v>
      </c>
      <c r="W712" s="6">
        <f>DATEDIF(Kickstarter[[#This Row],[Date Created Conversion]],Kickstarter[[#This Row],[Date Ended Conversion]],"m")</f>
        <v>1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Kickstarter[[#This Row],[pledged]]/Kickstarter[[#This Row],[goal]]</f>
        <v>0.33790999999999999</v>
      </c>
      <c r="P713" s="13">
        <f>IF(Kickstarter[[#This Row],[backers_count]], Kickstarter[[#This Row],[pledged]]/Kickstarter[[#This Row],[backers_count]], 0)</f>
        <v>99.973372781065095</v>
      </c>
      <c r="Q713" t="str">
        <f>LEFT(Kickstarter[[#This Row],[Category and Sub-Category]], SEARCH("/", Kickstarter[[#This Row],[Category and Sub-Category]])-1)</f>
        <v>technology</v>
      </c>
      <c r="R713" t="str">
        <f>RIGHT(Kickstarter[[#This Row],[Category and Sub-Category]], LEN(Kickstarter[[#This Row],[Category and Sub-Category]])-SEARCH("/",Kickstarter[[#This Row],[Category and Sub-Category]]))</f>
        <v>wearables</v>
      </c>
      <c r="S713" s="10">
        <f>(Kickstarter[[#This Row],[launched_at]]/86400) + 25569 + (-6/24)</f>
        <v>42678.209120370375</v>
      </c>
      <c r="T713" s="10">
        <f>(Kickstarter[[#This Row],[deadline]]/86400) + 25569 + (-6/24)</f>
        <v>42718.250787037032</v>
      </c>
      <c r="U713" s="6">
        <f>YEAR(Kickstarter[[#This Row],[Date Created Conversion]])</f>
        <v>2016</v>
      </c>
      <c r="V713" s="6" t="str">
        <f>TEXT(Kickstarter[[#This Row],[Date Created Conversion]], "mmm")</f>
        <v>Nov</v>
      </c>
      <c r="W713" s="6">
        <f>DATEDIF(Kickstarter[[#This Row],[Date Created Conversion]],Kickstarter[[#This Row],[Date Ended Conversion]],"m")</f>
        <v>1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Kickstarter[[#This Row],[pledged]]/Kickstarter[[#This Row],[goal]]</f>
        <v>2.1649484536082476E-3</v>
      </c>
      <c r="P714" s="13">
        <f>IF(Kickstarter[[#This Row],[backers_count]], Kickstarter[[#This Row],[pledged]]/Kickstarter[[#This Row],[backers_count]], 0)</f>
        <v>26.25</v>
      </c>
      <c r="Q714" t="str">
        <f>LEFT(Kickstarter[[#This Row],[Category and Sub-Category]], SEARCH("/", Kickstarter[[#This Row],[Category and Sub-Category]])-1)</f>
        <v>technology</v>
      </c>
      <c r="R714" t="str">
        <f>RIGHT(Kickstarter[[#This Row],[Category and Sub-Category]], LEN(Kickstarter[[#This Row],[Category and Sub-Category]])-SEARCH("/",Kickstarter[[#This Row],[Category and Sub-Category]]))</f>
        <v>wearables</v>
      </c>
      <c r="S714" s="10">
        <f>(Kickstarter[[#This Row],[launched_at]]/86400) + 25569 + (-6/24)</f>
        <v>42384.430925925924</v>
      </c>
      <c r="T714" s="10">
        <f>(Kickstarter[[#This Row],[deadline]]/86400) + 25569 + (-6/24)</f>
        <v>42414.430925925924</v>
      </c>
      <c r="U714" s="6">
        <f>YEAR(Kickstarter[[#This Row],[Date Created Conversion]])</f>
        <v>2016</v>
      </c>
      <c r="V714" s="6" t="str">
        <f>TEXT(Kickstarter[[#This Row],[Date Created Conversion]], "mmm")</f>
        <v>Jan</v>
      </c>
      <c r="W714" s="6">
        <f>DATEDIF(Kickstarter[[#This Row],[Date Created Conversion]],Kickstarter[[#This Row],[Date Ended Conversion]],"m")</f>
        <v>0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Kickstarter[[#This Row],[pledged]]/Kickstarter[[#This Row],[goal]]</f>
        <v>7.9600000000000001E-3</v>
      </c>
      <c r="P715" s="13">
        <f>IF(Kickstarter[[#This Row],[backers_count]], Kickstarter[[#This Row],[pledged]]/Kickstarter[[#This Row],[backers_count]], 0)</f>
        <v>199</v>
      </c>
      <c r="Q715" t="str">
        <f>LEFT(Kickstarter[[#This Row],[Category and Sub-Category]], SEARCH("/", Kickstarter[[#This Row],[Category and Sub-Category]])-1)</f>
        <v>technology</v>
      </c>
      <c r="R715" t="str">
        <f>RIGHT(Kickstarter[[#This Row],[Category and Sub-Category]], LEN(Kickstarter[[#This Row],[Category and Sub-Category]])-SEARCH("/",Kickstarter[[#This Row],[Category and Sub-Category]]))</f>
        <v>wearables</v>
      </c>
      <c r="S715" s="10">
        <f>(Kickstarter[[#This Row],[launched_at]]/86400) + 25569 + (-6/24)</f>
        <v>42496.279305555552</v>
      </c>
      <c r="T715" s="10">
        <f>(Kickstarter[[#This Row],[deadline]]/86400) + 25569 + (-6/24)</f>
        <v>42526.279305555552</v>
      </c>
      <c r="U715" s="6">
        <f>YEAR(Kickstarter[[#This Row],[Date Created Conversion]])</f>
        <v>2016</v>
      </c>
      <c r="V715" s="6" t="str">
        <f>TEXT(Kickstarter[[#This Row],[Date Created Conversion]], "mmm")</f>
        <v>May</v>
      </c>
      <c r="W715" s="6">
        <f>DATEDIF(Kickstarter[[#This Row],[Date Created Conversion]],Kickstarter[[#This Row],[Date Ended Conversion]],"m")</f>
        <v>0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Kickstarter[[#This Row],[pledged]]/Kickstarter[[#This Row],[goal]]</f>
        <v>0.14993333333333334</v>
      </c>
      <c r="P716" s="13">
        <f>IF(Kickstarter[[#This Row],[backers_count]], Kickstarter[[#This Row],[pledged]]/Kickstarter[[#This Row],[backers_count]], 0)</f>
        <v>80.321428571428569</v>
      </c>
      <c r="Q716" t="str">
        <f>LEFT(Kickstarter[[#This Row],[Category and Sub-Category]], SEARCH("/", Kickstarter[[#This Row],[Category and Sub-Category]])-1)</f>
        <v>technology</v>
      </c>
      <c r="R716" t="str">
        <f>RIGHT(Kickstarter[[#This Row],[Category and Sub-Category]], LEN(Kickstarter[[#This Row],[Category and Sub-Category]])-SEARCH("/",Kickstarter[[#This Row],[Category and Sub-Category]]))</f>
        <v>wearables</v>
      </c>
      <c r="S716" s="10">
        <f>(Kickstarter[[#This Row],[launched_at]]/86400) + 25569 + (-6/24)</f>
        <v>42734.537986111114</v>
      </c>
      <c r="T716" s="10">
        <f>(Kickstarter[[#This Row],[deadline]]/86400) + 25569 + (-6/24)</f>
        <v>42794.537986111114</v>
      </c>
      <c r="U716" s="6">
        <f>YEAR(Kickstarter[[#This Row],[Date Created Conversion]])</f>
        <v>2016</v>
      </c>
      <c r="V716" s="6" t="str">
        <f>TEXT(Kickstarter[[#This Row],[Date Created Conversion]], "mmm")</f>
        <v>Dec</v>
      </c>
      <c r="W716" s="6">
        <f>DATEDIF(Kickstarter[[#This Row],[Date Created Conversion]],Kickstarter[[#This Row],[Date Ended Conversion]],"m")</f>
        <v>1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Kickstarter[[#This Row],[pledged]]/Kickstarter[[#This Row],[goal]]</f>
        <v>5.0509090909090906E-2</v>
      </c>
      <c r="P717" s="13">
        <f>IF(Kickstarter[[#This Row],[backers_count]], Kickstarter[[#This Row],[pledged]]/Kickstarter[[#This Row],[backers_count]], 0)</f>
        <v>115.75</v>
      </c>
      <c r="Q717" t="str">
        <f>LEFT(Kickstarter[[#This Row],[Category and Sub-Category]], SEARCH("/", Kickstarter[[#This Row],[Category and Sub-Category]])-1)</f>
        <v>technology</v>
      </c>
      <c r="R717" t="str">
        <f>RIGHT(Kickstarter[[#This Row],[Category and Sub-Category]], LEN(Kickstarter[[#This Row],[Category and Sub-Category]])-SEARCH("/",Kickstarter[[#This Row],[Category and Sub-Category]]))</f>
        <v>wearables</v>
      </c>
      <c r="S717" s="10">
        <f>(Kickstarter[[#This Row],[launched_at]]/86400) + 25569 + (-6/24)</f>
        <v>42272.840740740736</v>
      </c>
      <c r="T717" s="10">
        <f>(Kickstarter[[#This Row],[deadline]]/86400) + 25569 + (-6/24)</f>
        <v>42312.882407407407</v>
      </c>
      <c r="U717" s="6">
        <f>YEAR(Kickstarter[[#This Row],[Date Created Conversion]])</f>
        <v>2015</v>
      </c>
      <c r="V717" s="6" t="str">
        <f>TEXT(Kickstarter[[#This Row],[Date Created Conversion]], "mmm")</f>
        <v>Sep</v>
      </c>
      <c r="W717" s="6">
        <f>DATEDIF(Kickstarter[[#This Row],[Date Created Conversion]],Kickstarter[[#This Row],[Date Ended Conversion]],"m")</f>
        <v>1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Kickstarter[[#This Row],[pledged]]/Kickstarter[[#This Row],[goal]]</f>
        <v>0.10214285714285715</v>
      </c>
      <c r="P718" s="13">
        <f>IF(Kickstarter[[#This Row],[backers_count]], Kickstarter[[#This Row],[pledged]]/Kickstarter[[#This Row],[backers_count]], 0)</f>
        <v>44.6875</v>
      </c>
      <c r="Q718" t="str">
        <f>LEFT(Kickstarter[[#This Row],[Category and Sub-Category]], SEARCH("/", Kickstarter[[#This Row],[Category and Sub-Category]])-1)</f>
        <v>technology</v>
      </c>
      <c r="R718" t="str">
        <f>RIGHT(Kickstarter[[#This Row],[Category and Sub-Category]], LEN(Kickstarter[[#This Row],[Category and Sub-Category]])-SEARCH("/",Kickstarter[[#This Row],[Category and Sub-Category]]))</f>
        <v>wearables</v>
      </c>
      <c r="S718" s="10">
        <f>(Kickstarter[[#This Row],[launched_at]]/86400) + 25569 + (-6/24)</f>
        <v>41940.408645833333</v>
      </c>
      <c r="T718" s="10">
        <f>(Kickstarter[[#This Row],[deadline]]/86400) + 25569 + (-6/24)</f>
        <v>41973.75</v>
      </c>
      <c r="U718" s="6">
        <f>YEAR(Kickstarter[[#This Row],[Date Created Conversion]])</f>
        <v>2014</v>
      </c>
      <c r="V718" s="6" t="str">
        <f>TEXT(Kickstarter[[#This Row],[Date Created Conversion]], "mmm")</f>
        <v>Oct</v>
      </c>
      <c r="W718" s="6">
        <f>DATEDIF(Kickstarter[[#This Row],[Date Created Conversion]],Kickstarter[[#This Row],[Date Ended Conversion]],"m")</f>
        <v>1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Kickstarter[[#This Row],[pledged]]/Kickstarter[[#This Row],[goal]]</f>
        <v>3.0500000000000002E-3</v>
      </c>
      <c r="P719" s="13">
        <f>IF(Kickstarter[[#This Row],[backers_count]], Kickstarter[[#This Row],[pledged]]/Kickstarter[[#This Row],[backers_count]], 0)</f>
        <v>76.25</v>
      </c>
      <c r="Q719" t="str">
        <f>LEFT(Kickstarter[[#This Row],[Category and Sub-Category]], SEARCH("/", Kickstarter[[#This Row],[Category and Sub-Category]])-1)</f>
        <v>technology</v>
      </c>
      <c r="R719" t="str">
        <f>RIGHT(Kickstarter[[#This Row],[Category and Sub-Category]], LEN(Kickstarter[[#This Row],[Category and Sub-Category]])-SEARCH("/",Kickstarter[[#This Row],[Category and Sub-Category]]))</f>
        <v>wearables</v>
      </c>
      <c r="S719" s="10">
        <f>(Kickstarter[[#This Row],[launched_at]]/86400) + 25569 + (-6/24)</f>
        <v>41857.604189814811</v>
      </c>
      <c r="T719" s="10">
        <f>(Kickstarter[[#This Row],[deadline]]/86400) + 25569 + (-6/24)</f>
        <v>41887.604189814811</v>
      </c>
      <c r="U719" s="6">
        <f>YEAR(Kickstarter[[#This Row],[Date Created Conversion]])</f>
        <v>2014</v>
      </c>
      <c r="V719" s="6" t="str">
        <f>TEXT(Kickstarter[[#This Row],[Date Created Conversion]], "mmm")</f>
        <v>Aug</v>
      </c>
      <c r="W719" s="6">
        <f>DATEDIF(Kickstarter[[#This Row],[Date Created Conversion]],Kickstarter[[#This Row],[Date Ended Conversion]],"m")</f>
        <v>0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Kickstarter[[#This Row],[pledged]]/Kickstarter[[#This Row],[goal]]</f>
        <v>7.4999999999999997E-3</v>
      </c>
      <c r="P720" s="13">
        <f>IF(Kickstarter[[#This Row],[backers_count]], Kickstarter[[#This Row],[pledged]]/Kickstarter[[#This Row],[backers_count]], 0)</f>
        <v>22.5</v>
      </c>
      <c r="Q720" t="str">
        <f>LEFT(Kickstarter[[#This Row],[Category and Sub-Category]], SEARCH("/", Kickstarter[[#This Row],[Category and Sub-Category]])-1)</f>
        <v>technology</v>
      </c>
      <c r="R720" t="str">
        <f>RIGHT(Kickstarter[[#This Row],[Category and Sub-Category]], LEN(Kickstarter[[#This Row],[Category and Sub-Category]])-SEARCH("/",Kickstarter[[#This Row],[Category and Sub-Category]]))</f>
        <v>wearables</v>
      </c>
      <c r="S720" s="10">
        <f>(Kickstarter[[#This Row],[launched_at]]/86400) + 25569 + (-6/24)</f>
        <v>42752.595451388886</v>
      </c>
      <c r="T720" s="10">
        <f>(Kickstarter[[#This Row],[deadline]]/86400) + 25569 + (-6/24)</f>
        <v>42783.999305555553</v>
      </c>
      <c r="U720" s="6">
        <f>YEAR(Kickstarter[[#This Row],[Date Created Conversion]])</f>
        <v>2017</v>
      </c>
      <c r="V720" s="6" t="str">
        <f>TEXT(Kickstarter[[#This Row],[Date Created Conversion]], "mmm")</f>
        <v>Jan</v>
      </c>
      <c r="W720" s="6">
        <f>DATEDIF(Kickstarter[[#This Row],[Date Created Conversion]],Kickstarter[[#This Row],[Date Ended Conversion]],"m")</f>
        <v>1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Kickstarter[[#This Row],[pledged]]/Kickstarter[[#This Row],[goal]]</f>
        <v>1.2933333333333333E-2</v>
      </c>
      <c r="P721" s="13">
        <f>IF(Kickstarter[[#This Row],[backers_count]], Kickstarter[[#This Row],[pledged]]/Kickstarter[[#This Row],[backers_count]], 0)</f>
        <v>19.399999999999999</v>
      </c>
      <c r="Q721" t="str">
        <f>LEFT(Kickstarter[[#This Row],[Category and Sub-Category]], SEARCH("/", Kickstarter[[#This Row],[Category and Sub-Category]])-1)</f>
        <v>technology</v>
      </c>
      <c r="R721" t="str">
        <f>RIGHT(Kickstarter[[#This Row],[Category and Sub-Category]], LEN(Kickstarter[[#This Row],[Category and Sub-Category]])-SEARCH("/",Kickstarter[[#This Row],[Category and Sub-Category]]))</f>
        <v>wearables</v>
      </c>
      <c r="S721" s="10">
        <f>(Kickstarter[[#This Row],[launched_at]]/86400) + 25569 + (-6/24)</f>
        <v>42408.790231481486</v>
      </c>
      <c r="T721" s="10">
        <f>(Kickstarter[[#This Row],[deadline]]/86400) + 25569 + (-6/24)</f>
        <v>42422.790231481486</v>
      </c>
      <c r="U721" s="6">
        <f>YEAR(Kickstarter[[#This Row],[Date Created Conversion]])</f>
        <v>2016</v>
      </c>
      <c r="V721" s="6" t="str">
        <f>TEXT(Kickstarter[[#This Row],[Date Created Conversion]], "mmm")</f>
        <v>Feb</v>
      </c>
      <c r="W721" s="6">
        <f>DATEDIF(Kickstarter[[#This Row],[Date Created Conversion]],Kickstarter[[#This Row],[Date Ended Conversion]],"m")</f>
        <v>0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Kickstarter[[#This Row],[pledged]]/Kickstarter[[#This Row],[goal]]</f>
        <v>1.4394736842105262</v>
      </c>
      <c r="P722" s="13">
        <f>IF(Kickstarter[[#This Row],[backers_count]], Kickstarter[[#This Row],[pledged]]/Kickstarter[[#This Row],[backers_count]], 0)</f>
        <v>66.707317073170728</v>
      </c>
      <c r="Q722" t="str">
        <f>LEFT(Kickstarter[[#This Row],[Category and Sub-Category]], SEARCH("/", Kickstarter[[#This Row],[Category and Sub-Category]])-1)</f>
        <v>publishing</v>
      </c>
      <c r="R722" t="str">
        <f>RIGHT(Kickstarter[[#This Row],[Category and Sub-Category]], LEN(Kickstarter[[#This Row],[Category and Sub-Category]])-SEARCH("/",Kickstarter[[#This Row],[Category and Sub-Category]]))</f>
        <v>nonfiction</v>
      </c>
      <c r="S722" s="10">
        <f>(Kickstarter[[#This Row],[launched_at]]/86400) + 25569 + (-6/24)</f>
        <v>40909.399201388893</v>
      </c>
      <c r="T722" s="10">
        <f>(Kickstarter[[#This Row],[deadline]]/86400) + 25569 + (-6/24)</f>
        <v>40937.399201388893</v>
      </c>
      <c r="U722" s="6">
        <f>YEAR(Kickstarter[[#This Row],[Date Created Conversion]])</f>
        <v>2012</v>
      </c>
      <c r="V722" s="6" t="str">
        <f>TEXT(Kickstarter[[#This Row],[Date Created Conversion]], "mmm")</f>
        <v>Jan</v>
      </c>
      <c r="W722" s="6">
        <f>DATEDIF(Kickstarter[[#This Row],[Date Created Conversion]],Kickstarter[[#This Row],[Date Ended Conversion]],"m")</f>
        <v>0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Kickstarter[[#This Row],[pledged]]/Kickstarter[[#This Row],[goal]]</f>
        <v>1.2210975609756098</v>
      </c>
      <c r="P723" s="13">
        <f>IF(Kickstarter[[#This Row],[backers_count]], Kickstarter[[#This Row],[pledged]]/Kickstarter[[#This Row],[backers_count]], 0)</f>
        <v>84.142857142857139</v>
      </c>
      <c r="Q723" t="str">
        <f>LEFT(Kickstarter[[#This Row],[Category and Sub-Category]], SEARCH("/", Kickstarter[[#This Row],[Category and Sub-Category]])-1)</f>
        <v>publishing</v>
      </c>
      <c r="R723" t="str">
        <f>RIGHT(Kickstarter[[#This Row],[Category and Sub-Category]], LEN(Kickstarter[[#This Row],[Category and Sub-Category]])-SEARCH("/",Kickstarter[[#This Row],[Category and Sub-Category]]))</f>
        <v>nonfiction</v>
      </c>
      <c r="S723" s="10">
        <f>(Kickstarter[[#This Row],[launched_at]]/86400) + 25569 + (-6/24)</f>
        <v>41807.321840277778</v>
      </c>
      <c r="T723" s="10">
        <f>(Kickstarter[[#This Row],[deadline]]/86400) + 25569 + (-6/24)</f>
        <v>41852.321840277778</v>
      </c>
      <c r="U723" s="6">
        <f>YEAR(Kickstarter[[#This Row],[Date Created Conversion]])</f>
        <v>2014</v>
      </c>
      <c r="V723" s="6" t="str">
        <f>TEXT(Kickstarter[[#This Row],[Date Created Conversion]], "mmm")</f>
        <v>Jun</v>
      </c>
      <c r="W723" s="6">
        <f>DATEDIF(Kickstarter[[#This Row],[Date Created Conversion]],Kickstarter[[#This Row],[Date Ended Conversion]],"m")</f>
        <v>1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Kickstarter[[#This Row],[pledged]]/Kickstarter[[#This Row],[goal]]</f>
        <v>1.3202400000000001</v>
      </c>
      <c r="P724" s="13">
        <f>IF(Kickstarter[[#This Row],[backers_count]], Kickstarter[[#This Row],[pledged]]/Kickstarter[[#This Row],[backers_count]], 0)</f>
        <v>215.72549019607843</v>
      </c>
      <c r="Q724" t="str">
        <f>LEFT(Kickstarter[[#This Row],[Category and Sub-Category]], SEARCH("/", Kickstarter[[#This Row],[Category and Sub-Category]])-1)</f>
        <v>publishing</v>
      </c>
      <c r="R724" t="str">
        <f>RIGHT(Kickstarter[[#This Row],[Category and Sub-Category]], LEN(Kickstarter[[#This Row],[Category and Sub-Category]])-SEARCH("/",Kickstarter[[#This Row],[Category and Sub-Category]]))</f>
        <v>nonfiction</v>
      </c>
      <c r="S724" s="10">
        <f>(Kickstarter[[#This Row],[launched_at]]/86400) + 25569 + (-6/24)</f>
        <v>40977.555300925924</v>
      </c>
      <c r="T724" s="10">
        <f>(Kickstarter[[#This Row],[deadline]]/86400) + 25569 + (-6/24)</f>
        <v>41007.51363425926</v>
      </c>
      <c r="U724" s="6">
        <f>YEAR(Kickstarter[[#This Row],[Date Created Conversion]])</f>
        <v>2012</v>
      </c>
      <c r="V724" s="6" t="str">
        <f>TEXT(Kickstarter[[#This Row],[Date Created Conversion]], "mmm")</f>
        <v>Mar</v>
      </c>
      <c r="W724" s="6">
        <f>DATEDIF(Kickstarter[[#This Row],[Date Created Conversion]],Kickstarter[[#This Row],[Date Ended Conversion]],"m")</f>
        <v>0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Kickstarter[[#This Row],[pledged]]/Kickstarter[[#This Row],[goal]]</f>
        <v>1.0938000000000001</v>
      </c>
      <c r="P725" s="13">
        <f>IF(Kickstarter[[#This Row],[backers_count]], Kickstarter[[#This Row],[pledged]]/Kickstarter[[#This Row],[backers_count]], 0)</f>
        <v>54.69</v>
      </c>
      <c r="Q725" t="str">
        <f>LEFT(Kickstarter[[#This Row],[Category and Sub-Category]], SEARCH("/", Kickstarter[[#This Row],[Category and Sub-Category]])-1)</f>
        <v>publishing</v>
      </c>
      <c r="R725" t="str">
        <f>RIGHT(Kickstarter[[#This Row],[Category and Sub-Category]], LEN(Kickstarter[[#This Row],[Category and Sub-Category]])-SEARCH("/",Kickstarter[[#This Row],[Category and Sub-Category]]))</f>
        <v>nonfiction</v>
      </c>
      <c r="S725" s="10">
        <f>(Kickstarter[[#This Row],[launched_at]]/86400) + 25569 + (-6/24)</f>
        <v>42184.56653935185</v>
      </c>
      <c r="T725" s="10">
        <f>(Kickstarter[[#This Row],[deadline]]/86400) + 25569 + (-6/24)</f>
        <v>42214.915972222225</v>
      </c>
      <c r="U725" s="6">
        <f>YEAR(Kickstarter[[#This Row],[Date Created Conversion]])</f>
        <v>2015</v>
      </c>
      <c r="V725" s="6" t="str">
        <f>TEXT(Kickstarter[[#This Row],[Date Created Conversion]], "mmm")</f>
        <v>Jun</v>
      </c>
      <c r="W725" s="6">
        <f>DATEDIF(Kickstarter[[#This Row],[Date Created Conversion]],Kickstarter[[#This Row],[Date Ended Conversion]],"m")</f>
        <v>1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Kickstarter[[#This Row],[pledged]]/Kickstarter[[#This Row],[goal]]</f>
        <v>1.0547157142857144</v>
      </c>
      <c r="P726" s="13">
        <f>IF(Kickstarter[[#This Row],[backers_count]], Kickstarter[[#This Row],[pledged]]/Kickstarter[[#This Row],[backers_count]], 0)</f>
        <v>51.62944055944056</v>
      </c>
      <c r="Q726" t="str">
        <f>LEFT(Kickstarter[[#This Row],[Category and Sub-Category]], SEARCH("/", Kickstarter[[#This Row],[Category and Sub-Category]])-1)</f>
        <v>publishing</v>
      </c>
      <c r="R726" t="str">
        <f>RIGHT(Kickstarter[[#This Row],[Category and Sub-Category]], LEN(Kickstarter[[#This Row],[Category and Sub-Category]])-SEARCH("/",Kickstarter[[#This Row],[Category and Sub-Category]]))</f>
        <v>nonfiction</v>
      </c>
      <c r="S726" s="10">
        <f>(Kickstarter[[#This Row],[launched_at]]/86400) + 25569 + (-6/24)</f>
        <v>40694.388460648144</v>
      </c>
      <c r="T726" s="10">
        <f>(Kickstarter[[#This Row],[deadline]]/86400) + 25569 + (-6/24)</f>
        <v>40724.388460648144</v>
      </c>
      <c r="U726" s="6">
        <f>YEAR(Kickstarter[[#This Row],[Date Created Conversion]])</f>
        <v>2011</v>
      </c>
      <c r="V726" s="6" t="str">
        <f>TEXT(Kickstarter[[#This Row],[Date Created Conversion]], "mmm")</f>
        <v>May</v>
      </c>
      <c r="W726" s="6">
        <f>DATEDIF(Kickstarter[[#This Row],[Date Created Conversion]],Kickstarter[[#This Row],[Date Ended Conversion]],"m")</f>
        <v>0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Kickstarter[[#This Row],[pledged]]/Kickstarter[[#This Row],[goal]]</f>
        <v>1.0035000000000001</v>
      </c>
      <c r="P727" s="13">
        <f>IF(Kickstarter[[#This Row],[backers_count]], Kickstarter[[#This Row],[pledged]]/Kickstarter[[#This Row],[backers_count]], 0)</f>
        <v>143.35714285714286</v>
      </c>
      <c r="Q727" t="str">
        <f>LEFT(Kickstarter[[#This Row],[Category and Sub-Category]], SEARCH("/", Kickstarter[[#This Row],[Category and Sub-Category]])-1)</f>
        <v>publishing</v>
      </c>
      <c r="R727" t="str">
        <f>RIGHT(Kickstarter[[#This Row],[Category and Sub-Category]], LEN(Kickstarter[[#This Row],[Category and Sub-Category]])-SEARCH("/",Kickstarter[[#This Row],[Category and Sub-Category]]))</f>
        <v>nonfiction</v>
      </c>
      <c r="S727" s="10">
        <f>(Kickstarter[[#This Row],[launched_at]]/86400) + 25569 + (-6/24)</f>
        <v>42321.376296296294</v>
      </c>
      <c r="T727" s="10">
        <f>(Kickstarter[[#This Row],[deadline]]/86400) + 25569 + (-6/24)</f>
        <v>42351.376296296294</v>
      </c>
      <c r="U727" s="6">
        <f>YEAR(Kickstarter[[#This Row],[Date Created Conversion]])</f>
        <v>2015</v>
      </c>
      <c r="V727" s="6" t="str">
        <f>TEXT(Kickstarter[[#This Row],[Date Created Conversion]], "mmm")</f>
        <v>Nov</v>
      </c>
      <c r="W727" s="6">
        <f>DATEDIF(Kickstarter[[#This Row],[Date Created Conversion]],Kickstarter[[#This Row],[Date Ended Conversion]],"m")</f>
        <v>1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Kickstarter[[#This Row],[pledged]]/Kickstarter[[#This Row],[goal]]</f>
        <v>1.014</v>
      </c>
      <c r="P728" s="13">
        <f>IF(Kickstarter[[#This Row],[backers_count]], Kickstarter[[#This Row],[pledged]]/Kickstarter[[#This Row],[backers_count]], 0)</f>
        <v>72.428571428571431</v>
      </c>
      <c r="Q728" t="str">
        <f>LEFT(Kickstarter[[#This Row],[Category and Sub-Category]], SEARCH("/", Kickstarter[[#This Row],[Category and Sub-Category]])-1)</f>
        <v>publishing</v>
      </c>
      <c r="R728" t="str">
        <f>RIGHT(Kickstarter[[#This Row],[Category and Sub-Category]], LEN(Kickstarter[[#This Row],[Category and Sub-Category]])-SEARCH("/",Kickstarter[[#This Row],[Category and Sub-Category]]))</f>
        <v>nonfiction</v>
      </c>
      <c r="S728" s="10">
        <f>(Kickstarter[[#This Row],[launched_at]]/86400) + 25569 + (-6/24)</f>
        <v>41345.792673611111</v>
      </c>
      <c r="T728" s="10">
        <f>(Kickstarter[[#This Row],[deadline]]/86400) + 25569 + (-6/24)</f>
        <v>41375.792673611111</v>
      </c>
      <c r="U728" s="6">
        <f>YEAR(Kickstarter[[#This Row],[Date Created Conversion]])</f>
        <v>2013</v>
      </c>
      <c r="V728" s="6" t="str">
        <f>TEXT(Kickstarter[[#This Row],[Date Created Conversion]], "mmm")</f>
        <v>Mar</v>
      </c>
      <c r="W728" s="6">
        <f>DATEDIF(Kickstarter[[#This Row],[Date Created Conversion]],Kickstarter[[#This Row],[Date Ended Conversion]],"m")</f>
        <v>0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Kickstarter[[#This Row],[pledged]]/Kickstarter[[#This Row],[goal]]</f>
        <v>1.5551428571428572</v>
      </c>
      <c r="P729" s="13">
        <f>IF(Kickstarter[[#This Row],[backers_count]], Kickstarter[[#This Row],[pledged]]/Kickstarter[[#This Row],[backers_count]], 0)</f>
        <v>36.530201342281877</v>
      </c>
      <c r="Q729" t="str">
        <f>LEFT(Kickstarter[[#This Row],[Category and Sub-Category]], SEARCH("/", Kickstarter[[#This Row],[Category and Sub-Category]])-1)</f>
        <v>publishing</v>
      </c>
      <c r="R729" t="str">
        <f>RIGHT(Kickstarter[[#This Row],[Category and Sub-Category]], LEN(Kickstarter[[#This Row],[Category and Sub-Category]])-SEARCH("/",Kickstarter[[#This Row],[Category and Sub-Category]]))</f>
        <v>nonfiction</v>
      </c>
      <c r="S729" s="10">
        <f>(Kickstarter[[#This Row],[launched_at]]/86400) + 25569 + (-6/24)</f>
        <v>41246.770243055558</v>
      </c>
      <c r="T729" s="10">
        <f>(Kickstarter[[#This Row],[deadline]]/86400) + 25569 + (-6/24)</f>
        <v>41288.638888888891</v>
      </c>
      <c r="U729" s="6">
        <f>YEAR(Kickstarter[[#This Row],[Date Created Conversion]])</f>
        <v>2012</v>
      </c>
      <c r="V729" s="6" t="str">
        <f>TEXT(Kickstarter[[#This Row],[Date Created Conversion]], "mmm")</f>
        <v>Dec</v>
      </c>
      <c r="W729" s="6">
        <f>DATEDIF(Kickstarter[[#This Row],[Date Created Conversion]],Kickstarter[[#This Row],[Date Ended Conversion]],"m")</f>
        <v>1</v>
      </c>
    </row>
    <row r="730" spans="1:23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Kickstarter[[#This Row],[pledged]]/Kickstarter[[#This Row],[goal]]</f>
        <v>1.05566</v>
      </c>
      <c r="P730" s="13">
        <f>IF(Kickstarter[[#This Row],[backers_count]], Kickstarter[[#This Row],[pledged]]/Kickstarter[[#This Row],[backers_count]], 0)</f>
        <v>60.903461538461535</v>
      </c>
      <c r="Q730" t="str">
        <f>LEFT(Kickstarter[[#This Row],[Category and Sub-Category]], SEARCH("/", Kickstarter[[#This Row],[Category and Sub-Category]])-1)</f>
        <v>publishing</v>
      </c>
      <c r="R730" t="str">
        <f>RIGHT(Kickstarter[[#This Row],[Category and Sub-Category]], LEN(Kickstarter[[#This Row],[Category and Sub-Category]])-SEARCH("/",Kickstarter[[#This Row],[Category and Sub-Category]]))</f>
        <v>nonfiction</v>
      </c>
      <c r="S730" s="10">
        <f>(Kickstarter[[#This Row],[launched_at]]/86400) + 25569 + (-6/24)</f>
        <v>40731.587465277778</v>
      </c>
      <c r="T730" s="10">
        <f>(Kickstarter[[#This Row],[deadline]]/86400) + 25569 + (-6/24)</f>
        <v>40776.587465277778</v>
      </c>
      <c r="U730" s="6">
        <f>YEAR(Kickstarter[[#This Row],[Date Created Conversion]])</f>
        <v>2011</v>
      </c>
      <c r="V730" s="6" t="str">
        <f>TEXT(Kickstarter[[#This Row],[Date Created Conversion]], "mmm")</f>
        <v>Jul</v>
      </c>
      <c r="W730" s="6">
        <f>DATEDIF(Kickstarter[[#This Row],[Date Created Conversion]],Kickstarter[[#This Row],[Date Ended Conversion]],"m")</f>
        <v>1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Kickstarter[[#This Row],[pledged]]/Kickstarter[[#This Row],[goal]]</f>
        <v>1.3065</v>
      </c>
      <c r="P731" s="13">
        <f>IF(Kickstarter[[#This Row],[backers_count]], Kickstarter[[#This Row],[pledged]]/Kickstarter[[#This Row],[backers_count]], 0)</f>
        <v>43.55</v>
      </c>
      <c r="Q731" t="str">
        <f>LEFT(Kickstarter[[#This Row],[Category and Sub-Category]], SEARCH("/", Kickstarter[[#This Row],[Category and Sub-Category]])-1)</f>
        <v>publishing</v>
      </c>
      <c r="R731" t="str">
        <f>RIGHT(Kickstarter[[#This Row],[Category and Sub-Category]], LEN(Kickstarter[[#This Row],[Category and Sub-Category]])-SEARCH("/",Kickstarter[[#This Row],[Category and Sub-Category]]))</f>
        <v>nonfiction</v>
      </c>
      <c r="S731" s="10">
        <f>(Kickstarter[[#This Row],[launched_at]]/86400) + 25569 + (-6/24)</f>
        <v>41110.935891203706</v>
      </c>
      <c r="T731" s="10">
        <f>(Kickstarter[[#This Row],[deadline]]/86400) + 25569 + (-6/24)</f>
        <v>41170.935891203706</v>
      </c>
      <c r="U731" s="6">
        <f>YEAR(Kickstarter[[#This Row],[Date Created Conversion]])</f>
        <v>2012</v>
      </c>
      <c r="V731" s="6" t="str">
        <f>TEXT(Kickstarter[[#This Row],[Date Created Conversion]], "mmm")</f>
        <v>Jul</v>
      </c>
      <c r="W731" s="6">
        <f>DATEDIF(Kickstarter[[#This Row],[Date Created Conversion]],Kickstarter[[#This Row],[Date Ended Conversion]],"m")</f>
        <v>1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Kickstarter[[#This Row],[pledged]]/Kickstarter[[#This Row],[goal]]</f>
        <v>1.3219000000000001</v>
      </c>
      <c r="P732" s="13">
        <f>IF(Kickstarter[[#This Row],[backers_count]], Kickstarter[[#This Row],[pledged]]/Kickstarter[[#This Row],[backers_count]], 0)</f>
        <v>99.766037735849054</v>
      </c>
      <c r="Q732" t="str">
        <f>LEFT(Kickstarter[[#This Row],[Category and Sub-Category]], SEARCH("/", Kickstarter[[#This Row],[Category and Sub-Category]])-1)</f>
        <v>publishing</v>
      </c>
      <c r="R732" t="str">
        <f>RIGHT(Kickstarter[[#This Row],[Category and Sub-Category]], LEN(Kickstarter[[#This Row],[Category and Sub-Category]])-SEARCH("/",Kickstarter[[#This Row],[Category and Sub-Category]]))</f>
        <v>nonfiction</v>
      </c>
      <c r="S732" s="10">
        <f>(Kickstarter[[#This Row],[launched_at]]/86400) + 25569 + (-6/24)</f>
        <v>40854.495266203703</v>
      </c>
      <c r="T732" s="10">
        <f>(Kickstarter[[#This Row],[deadline]]/86400) + 25569 + (-6/24)</f>
        <v>40884.495266203703</v>
      </c>
      <c r="U732" s="6">
        <f>YEAR(Kickstarter[[#This Row],[Date Created Conversion]])</f>
        <v>2011</v>
      </c>
      <c r="V732" s="6" t="str">
        <f>TEXT(Kickstarter[[#This Row],[Date Created Conversion]], "mmm")</f>
        <v>Nov</v>
      </c>
      <c r="W732" s="6">
        <f>DATEDIF(Kickstarter[[#This Row],[Date Created Conversion]],Kickstarter[[#This Row],[Date Ended Conversion]],"m")</f>
        <v>1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Kickstarter[[#This Row],[pledged]]/Kickstarter[[#This Row],[goal]]</f>
        <v>1.26</v>
      </c>
      <c r="P733" s="13">
        <f>IF(Kickstarter[[#This Row],[backers_count]], Kickstarter[[#This Row],[pledged]]/Kickstarter[[#This Row],[backers_count]], 0)</f>
        <v>88.732394366197184</v>
      </c>
      <c r="Q733" t="str">
        <f>LEFT(Kickstarter[[#This Row],[Category and Sub-Category]], SEARCH("/", Kickstarter[[#This Row],[Category and Sub-Category]])-1)</f>
        <v>publishing</v>
      </c>
      <c r="R733" t="str">
        <f>RIGHT(Kickstarter[[#This Row],[Category and Sub-Category]], LEN(Kickstarter[[#This Row],[Category and Sub-Category]])-SEARCH("/",Kickstarter[[#This Row],[Category and Sub-Category]]))</f>
        <v>nonfiction</v>
      </c>
      <c r="S733" s="10">
        <f>(Kickstarter[[#This Row],[launched_at]]/86400) + 25569 + (-6/24)</f>
        <v>40879.545682870368</v>
      </c>
      <c r="T733" s="10">
        <f>(Kickstarter[[#This Row],[deadline]]/86400) + 25569 + (-6/24)</f>
        <v>40930</v>
      </c>
      <c r="U733" s="6">
        <f>YEAR(Kickstarter[[#This Row],[Date Created Conversion]])</f>
        <v>2011</v>
      </c>
      <c r="V733" s="6" t="str">
        <f>TEXT(Kickstarter[[#This Row],[Date Created Conversion]], "mmm")</f>
        <v>Dec</v>
      </c>
      <c r="W733" s="6">
        <f>DATEDIF(Kickstarter[[#This Row],[Date Created Conversion]],Kickstarter[[#This Row],[Date Ended Conversion]],"m")</f>
        <v>1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Kickstarter[[#This Row],[pledged]]/Kickstarter[[#This Row],[goal]]</f>
        <v>1.6</v>
      </c>
      <c r="P734" s="13">
        <f>IF(Kickstarter[[#This Row],[backers_count]], Kickstarter[[#This Row],[pledged]]/Kickstarter[[#This Row],[backers_count]], 0)</f>
        <v>4.9230769230769234</v>
      </c>
      <c r="Q734" t="str">
        <f>LEFT(Kickstarter[[#This Row],[Category and Sub-Category]], SEARCH("/", Kickstarter[[#This Row],[Category and Sub-Category]])-1)</f>
        <v>publishing</v>
      </c>
      <c r="R734" t="str">
        <f>RIGHT(Kickstarter[[#This Row],[Category and Sub-Category]], LEN(Kickstarter[[#This Row],[Category and Sub-Category]])-SEARCH("/",Kickstarter[[#This Row],[Category and Sub-Category]]))</f>
        <v>nonfiction</v>
      </c>
      <c r="S734" s="10">
        <f>(Kickstarter[[#This Row],[launched_at]]/86400) + 25569 + (-6/24)</f>
        <v>41486.174317129626</v>
      </c>
      <c r="T734" s="10">
        <f>(Kickstarter[[#This Row],[deadline]]/86400) + 25569 + (-6/24)</f>
        <v>41546.174317129626</v>
      </c>
      <c r="U734" s="6">
        <f>YEAR(Kickstarter[[#This Row],[Date Created Conversion]])</f>
        <v>2013</v>
      </c>
      <c r="V734" s="6" t="str">
        <f>TEXT(Kickstarter[[#This Row],[Date Created Conversion]], "mmm")</f>
        <v>Jul</v>
      </c>
      <c r="W734" s="6">
        <f>DATEDIF(Kickstarter[[#This Row],[Date Created Conversion]],Kickstarter[[#This Row],[Date Ended Conversion]],"m")</f>
        <v>1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Kickstarter[[#This Row],[pledged]]/Kickstarter[[#This Row],[goal]]</f>
        <v>1.2048000000000001</v>
      </c>
      <c r="P735" s="13">
        <f>IF(Kickstarter[[#This Row],[backers_count]], Kickstarter[[#This Row],[pledged]]/Kickstarter[[#This Row],[backers_count]], 0)</f>
        <v>17.822485207100591</v>
      </c>
      <c r="Q735" t="str">
        <f>LEFT(Kickstarter[[#This Row],[Category and Sub-Category]], SEARCH("/", Kickstarter[[#This Row],[Category and Sub-Category]])-1)</f>
        <v>publishing</v>
      </c>
      <c r="R735" t="str">
        <f>RIGHT(Kickstarter[[#This Row],[Category and Sub-Category]], LEN(Kickstarter[[#This Row],[Category and Sub-Category]])-SEARCH("/",Kickstarter[[#This Row],[Category and Sub-Category]]))</f>
        <v>nonfiction</v>
      </c>
      <c r="S735" s="10">
        <f>(Kickstarter[[#This Row],[launched_at]]/86400) + 25569 + (-6/24)</f>
        <v>41598.170046296298</v>
      </c>
      <c r="T735" s="10">
        <f>(Kickstarter[[#This Row],[deadline]]/86400) + 25569 + (-6/24)</f>
        <v>41628.170046296298</v>
      </c>
      <c r="U735" s="6">
        <f>YEAR(Kickstarter[[#This Row],[Date Created Conversion]])</f>
        <v>2013</v>
      </c>
      <c r="V735" s="6" t="str">
        <f>TEXT(Kickstarter[[#This Row],[Date Created Conversion]], "mmm")</f>
        <v>Nov</v>
      </c>
      <c r="W735" s="6">
        <f>DATEDIF(Kickstarter[[#This Row],[Date Created Conversion]],Kickstarter[[#This Row],[Date Ended Conversion]],"m")</f>
        <v>1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Kickstarter[[#This Row],[pledged]]/Kickstarter[[#This Row],[goal]]</f>
        <v>1.2552941176470589</v>
      </c>
      <c r="P736" s="13">
        <f>IF(Kickstarter[[#This Row],[backers_count]], Kickstarter[[#This Row],[pledged]]/Kickstarter[[#This Row],[backers_count]], 0)</f>
        <v>187.19298245614036</v>
      </c>
      <c r="Q736" t="str">
        <f>LEFT(Kickstarter[[#This Row],[Category and Sub-Category]], SEARCH("/", Kickstarter[[#This Row],[Category and Sub-Category]])-1)</f>
        <v>publishing</v>
      </c>
      <c r="R736" t="str">
        <f>RIGHT(Kickstarter[[#This Row],[Category and Sub-Category]], LEN(Kickstarter[[#This Row],[Category and Sub-Category]])-SEARCH("/",Kickstarter[[#This Row],[Category and Sub-Category]]))</f>
        <v>nonfiction</v>
      </c>
      <c r="S736" s="10">
        <f>(Kickstarter[[#This Row],[launched_at]]/86400) + 25569 + (-6/24)</f>
        <v>42101.914583333331</v>
      </c>
      <c r="T736" s="10">
        <f>(Kickstarter[[#This Row],[deadline]]/86400) + 25569 + (-6/24)</f>
        <v>42132.958333333328</v>
      </c>
      <c r="U736" s="6">
        <f>YEAR(Kickstarter[[#This Row],[Date Created Conversion]])</f>
        <v>2015</v>
      </c>
      <c r="V736" s="6" t="str">
        <f>TEXT(Kickstarter[[#This Row],[Date Created Conversion]], "mmm")</f>
        <v>Apr</v>
      </c>
      <c r="W736" s="6">
        <f>DATEDIF(Kickstarter[[#This Row],[Date Created Conversion]],Kickstarter[[#This Row],[Date Ended Conversion]],"m")</f>
        <v>1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Kickstarter[[#This Row],[pledged]]/Kickstarter[[#This Row],[goal]]</f>
        <v>1.1440638297872341</v>
      </c>
      <c r="P737" s="13">
        <f>IF(Kickstarter[[#This Row],[backers_count]], Kickstarter[[#This Row],[pledged]]/Kickstarter[[#This Row],[backers_count]], 0)</f>
        <v>234.80786026200875</v>
      </c>
      <c r="Q737" t="str">
        <f>LEFT(Kickstarter[[#This Row],[Category and Sub-Category]], SEARCH("/", Kickstarter[[#This Row],[Category and Sub-Category]])-1)</f>
        <v>publishing</v>
      </c>
      <c r="R737" t="str">
        <f>RIGHT(Kickstarter[[#This Row],[Category and Sub-Category]], LEN(Kickstarter[[#This Row],[Category and Sub-Category]])-SEARCH("/",Kickstarter[[#This Row],[Category and Sub-Category]]))</f>
        <v>nonfiction</v>
      </c>
      <c r="S737" s="10">
        <f>(Kickstarter[[#This Row],[launched_at]]/86400) + 25569 + (-6/24)</f>
        <v>41945.779467592591</v>
      </c>
      <c r="T737" s="10">
        <f>(Kickstarter[[#This Row],[deadline]]/86400) + 25569 + (-6/24)</f>
        <v>41976.777083333334</v>
      </c>
      <c r="U737" s="6">
        <f>YEAR(Kickstarter[[#This Row],[Date Created Conversion]])</f>
        <v>2014</v>
      </c>
      <c r="V737" s="6" t="str">
        <f>TEXT(Kickstarter[[#This Row],[Date Created Conversion]], "mmm")</f>
        <v>Nov</v>
      </c>
      <c r="W737" s="6">
        <f>DATEDIF(Kickstarter[[#This Row],[Date Created Conversion]],Kickstarter[[#This Row],[Date Ended Conversion]],"m")</f>
        <v>1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Kickstarter[[#This Row],[pledged]]/Kickstarter[[#This Row],[goal]]</f>
        <v>3.151388888888889</v>
      </c>
      <c r="P738" s="13">
        <f>IF(Kickstarter[[#This Row],[backers_count]], Kickstarter[[#This Row],[pledged]]/Kickstarter[[#This Row],[backers_count]], 0)</f>
        <v>105.04629629629629</v>
      </c>
      <c r="Q738" t="str">
        <f>LEFT(Kickstarter[[#This Row],[Category and Sub-Category]], SEARCH("/", Kickstarter[[#This Row],[Category and Sub-Category]])-1)</f>
        <v>publishing</v>
      </c>
      <c r="R738" t="str">
        <f>RIGHT(Kickstarter[[#This Row],[Category and Sub-Category]], LEN(Kickstarter[[#This Row],[Category and Sub-Category]])-SEARCH("/",Kickstarter[[#This Row],[Category and Sub-Category]]))</f>
        <v>nonfiction</v>
      </c>
      <c r="S738" s="10">
        <f>(Kickstarter[[#This Row],[launched_at]]/86400) + 25569 + (-6/24)</f>
        <v>41579.484259259261</v>
      </c>
      <c r="T738" s="10">
        <f>(Kickstarter[[#This Row],[deadline]]/86400) + 25569 + (-6/24)</f>
        <v>41598.957638888889</v>
      </c>
      <c r="U738" s="6">
        <f>YEAR(Kickstarter[[#This Row],[Date Created Conversion]])</f>
        <v>2013</v>
      </c>
      <c r="V738" s="6" t="str">
        <f>TEXT(Kickstarter[[#This Row],[Date Created Conversion]], "mmm")</f>
        <v>Nov</v>
      </c>
      <c r="W738" s="6">
        <f>DATEDIF(Kickstarter[[#This Row],[Date Created Conversion]],Kickstarter[[#This Row],[Date Ended Conversion]],"m")</f>
        <v>0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Kickstarter[[#This Row],[pledged]]/Kickstarter[[#This Row],[goal]]</f>
        <v>1.224</v>
      </c>
      <c r="P739" s="13">
        <f>IF(Kickstarter[[#This Row],[backers_count]], Kickstarter[[#This Row],[pledged]]/Kickstarter[[#This Row],[backers_count]], 0)</f>
        <v>56.666666666666664</v>
      </c>
      <c r="Q739" t="str">
        <f>LEFT(Kickstarter[[#This Row],[Category and Sub-Category]], SEARCH("/", Kickstarter[[#This Row],[Category and Sub-Category]])-1)</f>
        <v>publishing</v>
      </c>
      <c r="R739" t="str">
        <f>RIGHT(Kickstarter[[#This Row],[Category and Sub-Category]], LEN(Kickstarter[[#This Row],[Category and Sub-Category]])-SEARCH("/",Kickstarter[[#This Row],[Category and Sub-Category]]))</f>
        <v>nonfiction</v>
      </c>
      <c r="S739" s="10">
        <f>(Kickstarter[[#This Row],[launched_at]]/86400) + 25569 + (-6/24)</f>
        <v>41667.025312500002</v>
      </c>
      <c r="T739" s="10">
        <f>(Kickstarter[[#This Row],[deadline]]/86400) + 25569 + (-6/24)</f>
        <v>41684.583333333336</v>
      </c>
      <c r="U739" s="6">
        <f>YEAR(Kickstarter[[#This Row],[Date Created Conversion]])</f>
        <v>2014</v>
      </c>
      <c r="V739" s="6" t="str">
        <f>TEXT(Kickstarter[[#This Row],[Date Created Conversion]], "mmm")</f>
        <v>Jan</v>
      </c>
      <c r="W739" s="6">
        <f>DATEDIF(Kickstarter[[#This Row],[Date Created Conversion]],Kickstarter[[#This Row],[Date Ended Conversion]],"m")</f>
        <v>0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Kickstarter[[#This Row],[pledged]]/Kickstarter[[#This Row],[goal]]</f>
        <v>1.0673333333333332</v>
      </c>
      <c r="P740" s="13">
        <f>IF(Kickstarter[[#This Row],[backers_count]], Kickstarter[[#This Row],[pledged]]/Kickstarter[[#This Row],[backers_count]], 0)</f>
        <v>39.048780487804876</v>
      </c>
      <c r="Q740" t="str">
        <f>LEFT(Kickstarter[[#This Row],[Category and Sub-Category]], SEARCH("/", Kickstarter[[#This Row],[Category and Sub-Category]])-1)</f>
        <v>publishing</v>
      </c>
      <c r="R740" t="str">
        <f>RIGHT(Kickstarter[[#This Row],[Category and Sub-Category]], LEN(Kickstarter[[#This Row],[Category and Sub-Category]])-SEARCH("/",Kickstarter[[#This Row],[Category and Sub-Category]]))</f>
        <v>nonfiction</v>
      </c>
      <c r="S740" s="10">
        <f>(Kickstarter[[#This Row],[launched_at]]/86400) + 25569 + (-6/24)</f>
        <v>41943.354097222225</v>
      </c>
      <c r="T740" s="10">
        <f>(Kickstarter[[#This Row],[deadline]]/86400) + 25569 + (-6/24)</f>
        <v>41973.957638888889</v>
      </c>
      <c r="U740" s="6">
        <f>YEAR(Kickstarter[[#This Row],[Date Created Conversion]])</f>
        <v>2014</v>
      </c>
      <c r="V740" s="6" t="str">
        <f>TEXT(Kickstarter[[#This Row],[Date Created Conversion]], "mmm")</f>
        <v>Oct</v>
      </c>
      <c r="W740" s="6">
        <f>DATEDIF(Kickstarter[[#This Row],[Date Created Conversion]],Kickstarter[[#This Row],[Date Ended Conversion]],"m")</f>
        <v>0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Kickstarter[[#This Row],[pledged]]/Kickstarter[[#This Row],[goal]]</f>
        <v>1.5833333333333333</v>
      </c>
      <c r="P741" s="13">
        <f>IF(Kickstarter[[#This Row],[backers_count]], Kickstarter[[#This Row],[pledged]]/Kickstarter[[#This Row],[backers_count]], 0)</f>
        <v>68.345323741007192</v>
      </c>
      <c r="Q741" t="str">
        <f>LEFT(Kickstarter[[#This Row],[Category and Sub-Category]], SEARCH("/", Kickstarter[[#This Row],[Category and Sub-Category]])-1)</f>
        <v>publishing</v>
      </c>
      <c r="R741" t="str">
        <f>RIGHT(Kickstarter[[#This Row],[Category and Sub-Category]], LEN(Kickstarter[[#This Row],[Category and Sub-Category]])-SEARCH("/",Kickstarter[[#This Row],[Category and Sub-Category]]))</f>
        <v>nonfiction</v>
      </c>
      <c r="S741" s="10">
        <f>(Kickstarter[[#This Row],[launched_at]]/86400) + 25569 + (-6/24)</f>
        <v>41829.252650462964</v>
      </c>
      <c r="T741" s="10">
        <f>(Kickstarter[[#This Row],[deadline]]/86400) + 25569 + (-6/24)</f>
        <v>41862.252650462964</v>
      </c>
      <c r="U741" s="6">
        <f>YEAR(Kickstarter[[#This Row],[Date Created Conversion]])</f>
        <v>2014</v>
      </c>
      <c r="V741" s="6" t="str">
        <f>TEXT(Kickstarter[[#This Row],[Date Created Conversion]], "mmm")</f>
        <v>Jul</v>
      </c>
      <c r="W741" s="6">
        <f>DATEDIF(Kickstarter[[#This Row],[Date Created Conversion]],Kickstarter[[#This Row],[Date Ended Conversion]],"m")</f>
        <v>1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Kickstarter[[#This Row],[pledged]]/Kickstarter[[#This Row],[goal]]</f>
        <v>1.0740000000000001</v>
      </c>
      <c r="P742" s="13">
        <f>IF(Kickstarter[[#This Row],[backers_count]], Kickstarter[[#This Row],[pledged]]/Kickstarter[[#This Row],[backers_count]], 0)</f>
        <v>169.57894736842104</v>
      </c>
      <c r="Q742" t="str">
        <f>LEFT(Kickstarter[[#This Row],[Category and Sub-Category]], SEARCH("/", Kickstarter[[#This Row],[Category and Sub-Category]])-1)</f>
        <v>publishing</v>
      </c>
      <c r="R742" t="str">
        <f>RIGHT(Kickstarter[[#This Row],[Category and Sub-Category]], LEN(Kickstarter[[#This Row],[Category and Sub-Category]])-SEARCH("/",Kickstarter[[#This Row],[Category and Sub-Category]]))</f>
        <v>nonfiction</v>
      </c>
      <c r="S742" s="10">
        <f>(Kickstarter[[#This Row],[launched_at]]/86400) + 25569 + (-6/24)</f>
        <v>42161.896782407406</v>
      </c>
      <c r="T742" s="10">
        <f>(Kickstarter[[#This Row],[deadline]]/86400) + 25569 + (-6/24)</f>
        <v>42175.896782407406</v>
      </c>
      <c r="U742" s="6">
        <f>YEAR(Kickstarter[[#This Row],[Date Created Conversion]])</f>
        <v>2015</v>
      </c>
      <c r="V742" s="6" t="str">
        <f>TEXT(Kickstarter[[#This Row],[Date Created Conversion]], "mmm")</f>
        <v>Jun</v>
      </c>
      <c r="W742" s="6">
        <f>DATEDIF(Kickstarter[[#This Row],[Date Created Conversion]],Kickstarter[[#This Row],[Date Ended Conversion]],"m")</f>
        <v>0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Kickstarter[[#This Row],[pledged]]/Kickstarter[[#This Row],[goal]]</f>
        <v>1.0226</v>
      </c>
      <c r="P743" s="13">
        <f>IF(Kickstarter[[#This Row],[backers_count]], Kickstarter[[#This Row],[pledged]]/Kickstarter[[#This Row],[backers_count]], 0)</f>
        <v>141.42340425531913</v>
      </c>
      <c r="Q743" t="str">
        <f>LEFT(Kickstarter[[#This Row],[Category and Sub-Category]], SEARCH("/", Kickstarter[[#This Row],[Category and Sub-Category]])-1)</f>
        <v>publishing</v>
      </c>
      <c r="R743" t="str">
        <f>RIGHT(Kickstarter[[#This Row],[Category and Sub-Category]], LEN(Kickstarter[[#This Row],[Category and Sub-Category]])-SEARCH("/",Kickstarter[[#This Row],[Category and Sub-Category]]))</f>
        <v>nonfiction</v>
      </c>
      <c r="S743" s="10">
        <f>(Kickstarter[[#This Row],[launched_at]]/86400) + 25569 + (-6/24)</f>
        <v>41401.398217592592</v>
      </c>
      <c r="T743" s="10">
        <f>(Kickstarter[[#This Row],[deadline]]/86400) + 25569 + (-6/24)</f>
        <v>41436.398217592592</v>
      </c>
      <c r="U743" s="6">
        <f>YEAR(Kickstarter[[#This Row],[Date Created Conversion]])</f>
        <v>2013</v>
      </c>
      <c r="V743" s="6" t="str">
        <f>TEXT(Kickstarter[[#This Row],[Date Created Conversion]], "mmm")</f>
        <v>May</v>
      </c>
      <c r="W743" s="6">
        <f>DATEDIF(Kickstarter[[#This Row],[Date Created Conversion]],Kickstarter[[#This Row],[Date Ended Conversion]],"m")</f>
        <v>1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Kickstarter[[#This Row],[pledged]]/Kickstarter[[#This Row],[goal]]</f>
        <v>1.1071428571428572</v>
      </c>
      <c r="P744" s="13">
        <f>IF(Kickstarter[[#This Row],[backers_count]], Kickstarter[[#This Row],[pledged]]/Kickstarter[[#This Row],[backers_count]], 0)</f>
        <v>67.391304347826093</v>
      </c>
      <c r="Q744" t="str">
        <f>LEFT(Kickstarter[[#This Row],[Category and Sub-Category]], SEARCH("/", Kickstarter[[#This Row],[Category and Sub-Category]])-1)</f>
        <v>publishing</v>
      </c>
      <c r="R744" t="str">
        <f>RIGHT(Kickstarter[[#This Row],[Category and Sub-Category]], LEN(Kickstarter[[#This Row],[Category and Sub-Category]])-SEARCH("/",Kickstarter[[#This Row],[Category and Sub-Category]]))</f>
        <v>nonfiction</v>
      </c>
      <c r="S744" s="10">
        <f>(Kickstarter[[#This Row],[launched_at]]/86400) + 25569 + (-6/24)</f>
        <v>41689.667962962965</v>
      </c>
      <c r="T744" s="10">
        <f>(Kickstarter[[#This Row],[deadline]]/86400) + 25569 + (-6/24)</f>
        <v>41719.626296296294</v>
      </c>
      <c r="U744" s="6">
        <f>YEAR(Kickstarter[[#This Row],[Date Created Conversion]])</f>
        <v>2014</v>
      </c>
      <c r="V744" s="6" t="str">
        <f>TEXT(Kickstarter[[#This Row],[Date Created Conversion]], "mmm")</f>
        <v>Feb</v>
      </c>
      <c r="W744" s="6">
        <f>DATEDIF(Kickstarter[[#This Row],[Date Created Conversion]],Kickstarter[[#This Row],[Date Ended Conversion]],"m")</f>
        <v>1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Kickstarter[[#This Row],[pledged]]/Kickstarter[[#This Row],[goal]]</f>
        <v>1.48</v>
      </c>
      <c r="P745" s="13">
        <f>IF(Kickstarter[[#This Row],[backers_count]], Kickstarter[[#This Row],[pledged]]/Kickstarter[[#This Row],[backers_count]], 0)</f>
        <v>54.266666666666666</v>
      </c>
      <c r="Q745" t="str">
        <f>LEFT(Kickstarter[[#This Row],[Category and Sub-Category]], SEARCH("/", Kickstarter[[#This Row],[Category and Sub-Category]])-1)</f>
        <v>publishing</v>
      </c>
      <c r="R745" t="str">
        <f>RIGHT(Kickstarter[[#This Row],[Category and Sub-Category]], LEN(Kickstarter[[#This Row],[Category and Sub-Category]])-SEARCH("/",Kickstarter[[#This Row],[Category and Sub-Category]]))</f>
        <v>nonfiction</v>
      </c>
      <c r="S745" s="10">
        <f>(Kickstarter[[#This Row],[launched_at]]/86400) + 25569 + (-6/24)</f>
        <v>40990.459317129629</v>
      </c>
      <c r="T745" s="10">
        <f>(Kickstarter[[#This Row],[deadline]]/86400) + 25569 + (-6/24)</f>
        <v>41015.625</v>
      </c>
      <c r="U745" s="6">
        <f>YEAR(Kickstarter[[#This Row],[Date Created Conversion]])</f>
        <v>2012</v>
      </c>
      <c r="V745" s="6" t="str">
        <f>TEXT(Kickstarter[[#This Row],[Date Created Conversion]], "mmm")</f>
        <v>Mar</v>
      </c>
      <c r="W745" s="6">
        <f>DATEDIF(Kickstarter[[#This Row],[Date Created Conversion]],Kickstarter[[#This Row],[Date Ended Conversion]],"m")</f>
        <v>0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Kickstarter[[#This Row],[pledged]]/Kickstarter[[#This Row],[goal]]</f>
        <v>1.0232000000000001</v>
      </c>
      <c r="P746" s="13">
        <f>IF(Kickstarter[[#This Row],[backers_count]], Kickstarter[[#This Row],[pledged]]/Kickstarter[[#This Row],[backers_count]], 0)</f>
        <v>82.516129032258064</v>
      </c>
      <c r="Q746" t="str">
        <f>LEFT(Kickstarter[[#This Row],[Category and Sub-Category]], SEARCH("/", Kickstarter[[#This Row],[Category and Sub-Category]])-1)</f>
        <v>publishing</v>
      </c>
      <c r="R746" t="str">
        <f>RIGHT(Kickstarter[[#This Row],[Category and Sub-Category]], LEN(Kickstarter[[#This Row],[Category and Sub-Category]])-SEARCH("/",Kickstarter[[#This Row],[Category and Sub-Category]]))</f>
        <v>nonfiction</v>
      </c>
      <c r="S746" s="10">
        <f>(Kickstarter[[#This Row],[launched_at]]/86400) + 25569 + (-6/24)</f>
        <v>41226.70721064815</v>
      </c>
      <c r="T746" s="10">
        <f>(Kickstarter[[#This Row],[deadline]]/86400) + 25569 + (-6/24)</f>
        <v>41256.70721064815</v>
      </c>
      <c r="U746" s="6">
        <f>YEAR(Kickstarter[[#This Row],[Date Created Conversion]])</f>
        <v>2012</v>
      </c>
      <c r="V746" s="6" t="str">
        <f>TEXT(Kickstarter[[#This Row],[Date Created Conversion]], "mmm")</f>
        <v>Nov</v>
      </c>
      <c r="W746" s="6">
        <f>DATEDIF(Kickstarter[[#This Row],[Date Created Conversion]],Kickstarter[[#This Row],[Date Ended Conversion]],"m")</f>
        <v>1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Kickstarter[[#This Row],[pledged]]/Kickstarter[[#This Row],[goal]]</f>
        <v>1.7909909909909909</v>
      </c>
      <c r="P747" s="13">
        <f>IF(Kickstarter[[#This Row],[backers_count]], Kickstarter[[#This Row],[pledged]]/Kickstarter[[#This Row],[backers_count]], 0)</f>
        <v>53.729729729729726</v>
      </c>
      <c r="Q747" t="str">
        <f>LEFT(Kickstarter[[#This Row],[Category and Sub-Category]], SEARCH("/", Kickstarter[[#This Row],[Category and Sub-Category]])-1)</f>
        <v>publishing</v>
      </c>
      <c r="R747" t="str">
        <f>RIGHT(Kickstarter[[#This Row],[Category and Sub-Category]], LEN(Kickstarter[[#This Row],[Category and Sub-Category]])-SEARCH("/",Kickstarter[[#This Row],[Category and Sub-Category]]))</f>
        <v>nonfiction</v>
      </c>
      <c r="S747" s="10">
        <f>(Kickstarter[[#This Row],[launched_at]]/86400) + 25569 + (-6/24)</f>
        <v>41367.322280092594</v>
      </c>
      <c r="T747" s="10">
        <f>(Kickstarter[[#This Row],[deadline]]/86400) + 25569 + (-6/24)</f>
        <v>41397.322280092594</v>
      </c>
      <c r="U747" s="6">
        <f>YEAR(Kickstarter[[#This Row],[Date Created Conversion]])</f>
        <v>2013</v>
      </c>
      <c r="V747" s="6" t="str">
        <f>TEXT(Kickstarter[[#This Row],[Date Created Conversion]], "mmm")</f>
        <v>Apr</v>
      </c>
      <c r="W747" s="6">
        <f>DATEDIF(Kickstarter[[#This Row],[Date Created Conversion]],Kickstarter[[#This Row],[Date Ended Conversion]],"m")</f>
        <v>1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Kickstarter[[#This Row],[pledged]]/Kickstarter[[#This Row],[goal]]</f>
        <v>1.1108135252761968</v>
      </c>
      <c r="P748" s="13">
        <f>IF(Kickstarter[[#This Row],[backers_count]], Kickstarter[[#This Row],[pledged]]/Kickstarter[[#This Row],[backers_count]], 0)</f>
        <v>34.206185567010309</v>
      </c>
      <c r="Q748" t="str">
        <f>LEFT(Kickstarter[[#This Row],[Category and Sub-Category]], SEARCH("/", Kickstarter[[#This Row],[Category and Sub-Category]])-1)</f>
        <v>publishing</v>
      </c>
      <c r="R748" t="str">
        <f>RIGHT(Kickstarter[[#This Row],[Category and Sub-Category]], LEN(Kickstarter[[#This Row],[Category and Sub-Category]])-SEARCH("/",Kickstarter[[#This Row],[Category and Sub-Category]]))</f>
        <v>nonfiction</v>
      </c>
      <c r="S748" s="10">
        <f>(Kickstarter[[#This Row],[launched_at]]/86400) + 25569 + (-6/24)</f>
        <v>41156.792928240742</v>
      </c>
      <c r="T748" s="10">
        <f>(Kickstarter[[#This Row],[deadline]]/86400) + 25569 + (-6/24)</f>
        <v>41174.915972222225</v>
      </c>
      <c r="U748" s="6">
        <f>YEAR(Kickstarter[[#This Row],[Date Created Conversion]])</f>
        <v>2012</v>
      </c>
      <c r="V748" s="6" t="str">
        <f>TEXT(Kickstarter[[#This Row],[Date Created Conversion]], "mmm")</f>
        <v>Sep</v>
      </c>
      <c r="W748" s="6">
        <f>DATEDIF(Kickstarter[[#This Row],[Date Created Conversion]],Kickstarter[[#This Row],[Date Ended Conversion]],"m")</f>
        <v>0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Kickstarter[[#This Row],[pledged]]/Kickstarter[[#This Row],[goal]]</f>
        <v>1.0004285714285714</v>
      </c>
      <c r="P749" s="13">
        <f>IF(Kickstarter[[#This Row],[backers_count]], Kickstarter[[#This Row],[pledged]]/Kickstarter[[#This Row],[backers_count]], 0)</f>
        <v>127.32727272727273</v>
      </c>
      <c r="Q749" t="str">
        <f>LEFT(Kickstarter[[#This Row],[Category and Sub-Category]], SEARCH("/", Kickstarter[[#This Row],[Category and Sub-Category]])-1)</f>
        <v>publishing</v>
      </c>
      <c r="R749" t="str">
        <f>RIGHT(Kickstarter[[#This Row],[Category and Sub-Category]], LEN(Kickstarter[[#This Row],[Category and Sub-Category]])-SEARCH("/",Kickstarter[[#This Row],[Category and Sub-Category]]))</f>
        <v>nonfiction</v>
      </c>
      <c r="S749" s="10">
        <f>(Kickstarter[[#This Row],[launched_at]]/86400) + 25569 + (-6/24)</f>
        <v>41988.298831018517</v>
      </c>
      <c r="T749" s="10">
        <f>(Kickstarter[[#This Row],[deadline]]/86400) + 25569 + (-6/24)</f>
        <v>42019.204166666663</v>
      </c>
      <c r="U749" s="6">
        <f>YEAR(Kickstarter[[#This Row],[Date Created Conversion]])</f>
        <v>2014</v>
      </c>
      <c r="V749" s="6" t="str">
        <f>TEXT(Kickstarter[[#This Row],[Date Created Conversion]], "mmm")</f>
        <v>Dec</v>
      </c>
      <c r="W749" s="6">
        <f>DATEDIF(Kickstarter[[#This Row],[Date Created Conversion]],Kickstarter[[#This Row],[Date Ended Conversion]],"m")</f>
        <v>1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Kickstarter[[#This Row],[pledged]]/Kickstarter[[#This Row],[goal]]</f>
        <v>1.0024999999999999</v>
      </c>
      <c r="P750" s="13">
        <f>IF(Kickstarter[[#This Row],[backers_count]], Kickstarter[[#This Row],[pledged]]/Kickstarter[[#This Row],[backers_count]], 0)</f>
        <v>45.56818181818182</v>
      </c>
      <c r="Q750" t="str">
        <f>LEFT(Kickstarter[[#This Row],[Category and Sub-Category]], SEARCH("/", Kickstarter[[#This Row],[Category and Sub-Category]])-1)</f>
        <v>publishing</v>
      </c>
      <c r="R750" t="str">
        <f>RIGHT(Kickstarter[[#This Row],[Category and Sub-Category]], LEN(Kickstarter[[#This Row],[Category and Sub-Category]])-SEARCH("/",Kickstarter[[#This Row],[Category and Sub-Category]]))</f>
        <v>nonfiction</v>
      </c>
      <c r="S750" s="10">
        <f>(Kickstarter[[#This Row],[launched_at]]/86400) + 25569 + (-6/24)</f>
        <v>41831.596828703703</v>
      </c>
      <c r="T750" s="10">
        <f>(Kickstarter[[#This Row],[deadline]]/86400) + 25569 + (-6/24)</f>
        <v>41861.596828703703</v>
      </c>
      <c r="U750" s="6">
        <f>YEAR(Kickstarter[[#This Row],[Date Created Conversion]])</f>
        <v>2014</v>
      </c>
      <c r="V750" s="6" t="str">
        <f>TEXT(Kickstarter[[#This Row],[Date Created Conversion]], "mmm")</f>
        <v>Jul</v>
      </c>
      <c r="W750" s="6">
        <f>DATEDIF(Kickstarter[[#This Row],[Date Created Conversion]],Kickstarter[[#This Row],[Date Ended Conversion]],"m")</f>
        <v>0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Kickstarter[[#This Row],[pledged]]/Kickstarter[[#This Row],[goal]]</f>
        <v>1.0556000000000001</v>
      </c>
      <c r="P751" s="13">
        <f>IF(Kickstarter[[#This Row],[backers_count]], Kickstarter[[#This Row],[pledged]]/Kickstarter[[#This Row],[backers_count]], 0)</f>
        <v>95.963636363636368</v>
      </c>
      <c r="Q751" t="str">
        <f>LEFT(Kickstarter[[#This Row],[Category and Sub-Category]], SEARCH("/", Kickstarter[[#This Row],[Category and Sub-Category]])-1)</f>
        <v>publishing</v>
      </c>
      <c r="R751" t="str">
        <f>RIGHT(Kickstarter[[#This Row],[Category and Sub-Category]], LEN(Kickstarter[[#This Row],[Category and Sub-Category]])-SEARCH("/",Kickstarter[[#This Row],[Category and Sub-Category]]))</f>
        <v>nonfiction</v>
      </c>
      <c r="S751" s="10">
        <f>(Kickstarter[[#This Row],[launched_at]]/86400) + 25569 + (-6/24)</f>
        <v>42733.69131944445</v>
      </c>
      <c r="T751" s="10">
        <f>(Kickstarter[[#This Row],[deadline]]/86400) + 25569 + (-6/24)</f>
        <v>42763.69131944445</v>
      </c>
      <c r="U751" s="6">
        <f>YEAR(Kickstarter[[#This Row],[Date Created Conversion]])</f>
        <v>2016</v>
      </c>
      <c r="V751" s="6" t="str">
        <f>TEXT(Kickstarter[[#This Row],[Date Created Conversion]], "mmm")</f>
        <v>Dec</v>
      </c>
      <c r="W751" s="6">
        <f>DATEDIF(Kickstarter[[#This Row],[Date Created Conversion]],Kickstarter[[#This Row],[Date Ended Conversion]],"m")</f>
        <v>0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Kickstarter[[#This Row],[pledged]]/Kickstarter[[#This Row],[goal]]</f>
        <v>1.0258775877587758</v>
      </c>
      <c r="P752" s="13">
        <f>IF(Kickstarter[[#This Row],[backers_count]], Kickstarter[[#This Row],[pledged]]/Kickstarter[[#This Row],[backers_count]], 0)</f>
        <v>77.271186440677965</v>
      </c>
      <c r="Q752" t="str">
        <f>LEFT(Kickstarter[[#This Row],[Category and Sub-Category]], SEARCH("/", Kickstarter[[#This Row],[Category and Sub-Category]])-1)</f>
        <v>publishing</v>
      </c>
      <c r="R752" t="str">
        <f>RIGHT(Kickstarter[[#This Row],[Category and Sub-Category]], LEN(Kickstarter[[#This Row],[Category and Sub-Category]])-SEARCH("/",Kickstarter[[#This Row],[Category and Sub-Category]]))</f>
        <v>nonfiction</v>
      </c>
      <c r="S752" s="10">
        <f>(Kickstarter[[#This Row],[launched_at]]/86400) + 25569 + (-6/24)</f>
        <v>41299.628148148149</v>
      </c>
      <c r="T752" s="10">
        <f>(Kickstarter[[#This Row],[deadline]]/86400) + 25569 + (-6/24)</f>
        <v>41329.628148148149</v>
      </c>
      <c r="U752" s="6">
        <f>YEAR(Kickstarter[[#This Row],[Date Created Conversion]])</f>
        <v>2013</v>
      </c>
      <c r="V752" s="6" t="str">
        <f>TEXT(Kickstarter[[#This Row],[Date Created Conversion]], "mmm")</f>
        <v>Jan</v>
      </c>
      <c r="W752" s="6">
        <f>DATEDIF(Kickstarter[[#This Row],[Date Created Conversion]],Kickstarter[[#This Row],[Date Ended Conversion]],"m")</f>
        <v>0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Kickstarter[[#This Row],[pledged]]/Kickstarter[[#This Row],[goal]]</f>
        <v>1.1850000000000001</v>
      </c>
      <c r="P753" s="13">
        <f>IF(Kickstarter[[#This Row],[backers_count]], Kickstarter[[#This Row],[pledged]]/Kickstarter[[#This Row],[backers_count]], 0)</f>
        <v>57.338709677419352</v>
      </c>
      <c r="Q753" t="str">
        <f>LEFT(Kickstarter[[#This Row],[Category and Sub-Category]], SEARCH("/", Kickstarter[[#This Row],[Category and Sub-Category]])-1)</f>
        <v>publishing</v>
      </c>
      <c r="R753" t="str">
        <f>RIGHT(Kickstarter[[#This Row],[Category and Sub-Category]], LEN(Kickstarter[[#This Row],[Category and Sub-Category]])-SEARCH("/",Kickstarter[[#This Row],[Category and Sub-Category]]))</f>
        <v>nonfiction</v>
      </c>
      <c r="S753" s="10">
        <f>(Kickstarter[[#This Row],[launched_at]]/86400) + 25569 + (-6/24)</f>
        <v>40713.380497685182</v>
      </c>
      <c r="T753" s="10">
        <f>(Kickstarter[[#This Row],[deadline]]/86400) + 25569 + (-6/24)</f>
        <v>40759.380497685182</v>
      </c>
      <c r="U753" s="6">
        <f>YEAR(Kickstarter[[#This Row],[Date Created Conversion]])</f>
        <v>2011</v>
      </c>
      <c r="V753" s="6" t="str">
        <f>TEXT(Kickstarter[[#This Row],[Date Created Conversion]], "mmm")</f>
        <v>Jun</v>
      </c>
      <c r="W753" s="6">
        <f>DATEDIF(Kickstarter[[#This Row],[Date Created Conversion]],Kickstarter[[#This Row],[Date Ended Conversion]],"m")</f>
        <v>1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Kickstarter[[#This Row],[pledged]]/Kickstarter[[#This Row],[goal]]</f>
        <v>1.117</v>
      </c>
      <c r="P754" s="13">
        <f>IF(Kickstarter[[#This Row],[backers_count]], Kickstarter[[#This Row],[pledged]]/Kickstarter[[#This Row],[backers_count]], 0)</f>
        <v>53.19047619047619</v>
      </c>
      <c r="Q754" t="str">
        <f>LEFT(Kickstarter[[#This Row],[Category and Sub-Category]], SEARCH("/", Kickstarter[[#This Row],[Category and Sub-Category]])-1)</f>
        <v>publishing</v>
      </c>
      <c r="R754" t="str">
        <f>RIGHT(Kickstarter[[#This Row],[Category and Sub-Category]], LEN(Kickstarter[[#This Row],[Category and Sub-Category]])-SEARCH("/",Kickstarter[[#This Row],[Category and Sub-Category]]))</f>
        <v>nonfiction</v>
      </c>
      <c r="S754" s="10">
        <f>(Kickstarter[[#This Row],[launched_at]]/86400) + 25569 + (-6/24)</f>
        <v>42639.171493055561</v>
      </c>
      <c r="T754" s="10">
        <f>(Kickstarter[[#This Row],[deadline]]/86400) + 25569 + (-6/24)</f>
        <v>42659.208333333328</v>
      </c>
      <c r="U754" s="6">
        <f>YEAR(Kickstarter[[#This Row],[Date Created Conversion]])</f>
        <v>2016</v>
      </c>
      <c r="V754" s="6" t="str">
        <f>TEXT(Kickstarter[[#This Row],[Date Created Conversion]], "mmm")</f>
        <v>Sep</v>
      </c>
      <c r="W754" s="6">
        <f>DATEDIF(Kickstarter[[#This Row],[Date Created Conversion]],Kickstarter[[#This Row],[Date Ended Conversion]],"m")</f>
        <v>0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Kickstarter[[#This Row],[pledged]]/Kickstarter[[#This Row],[goal]]</f>
        <v>1.28</v>
      </c>
      <c r="P755" s="13">
        <f>IF(Kickstarter[[#This Row],[backers_count]], Kickstarter[[#This Row],[pledged]]/Kickstarter[[#This Row],[backers_count]], 0)</f>
        <v>492.30769230769232</v>
      </c>
      <c r="Q755" t="str">
        <f>LEFT(Kickstarter[[#This Row],[Category and Sub-Category]], SEARCH("/", Kickstarter[[#This Row],[Category and Sub-Category]])-1)</f>
        <v>publishing</v>
      </c>
      <c r="R755" t="str">
        <f>RIGHT(Kickstarter[[#This Row],[Category and Sub-Category]], LEN(Kickstarter[[#This Row],[Category and Sub-Category]])-SEARCH("/",Kickstarter[[#This Row],[Category and Sub-Category]]))</f>
        <v>nonfiction</v>
      </c>
      <c r="S755" s="10">
        <f>(Kickstarter[[#This Row],[launched_at]]/86400) + 25569 + (-6/24)</f>
        <v>42019.340173611112</v>
      </c>
      <c r="T755" s="10">
        <f>(Kickstarter[[#This Row],[deadline]]/86400) + 25569 + (-6/24)</f>
        <v>42049.340173611112</v>
      </c>
      <c r="U755" s="6">
        <f>YEAR(Kickstarter[[#This Row],[Date Created Conversion]])</f>
        <v>2015</v>
      </c>
      <c r="V755" s="6" t="str">
        <f>TEXT(Kickstarter[[#This Row],[Date Created Conversion]], "mmm")</f>
        <v>Jan</v>
      </c>
      <c r="W755" s="6">
        <f>DATEDIF(Kickstarter[[#This Row],[Date Created Conversion]],Kickstarter[[#This Row],[Date Ended Conversion]],"m")</f>
        <v>0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Kickstarter[[#This Row],[pledged]]/Kickstarter[[#This Row],[goal]]</f>
        <v>1.0375000000000001</v>
      </c>
      <c r="P756" s="13">
        <f>IF(Kickstarter[[#This Row],[backers_count]], Kickstarter[[#This Row],[pledged]]/Kickstarter[[#This Row],[backers_count]], 0)</f>
        <v>42.346938775510203</v>
      </c>
      <c r="Q756" t="str">
        <f>LEFT(Kickstarter[[#This Row],[Category and Sub-Category]], SEARCH("/", Kickstarter[[#This Row],[Category and Sub-Category]])-1)</f>
        <v>publishing</v>
      </c>
      <c r="R756" t="str">
        <f>RIGHT(Kickstarter[[#This Row],[Category and Sub-Category]], LEN(Kickstarter[[#This Row],[Category and Sub-Category]])-SEARCH("/",Kickstarter[[#This Row],[Category and Sub-Category]]))</f>
        <v>nonfiction</v>
      </c>
      <c r="S756" s="10">
        <f>(Kickstarter[[#This Row],[launched_at]]/86400) + 25569 + (-6/24)</f>
        <v>41249.499085648145</v>
      </c>
      <c r="T756" s="10">
        <f>(Kickstarter[[#This Row],[deadline]]/86400) + 25569 + (-6/24)</f>
        <v>41279.499085648145</v>
      </c>
      <c r="U756" s="6">
        <f>YEAR(Kickstarter[[#This Row],[Date Created Conversion]])</f>
        <v>2012</v>
      </c>
      <c r="V756" s="6" t="str">
        <f>TEXT(Kickstarter[[#This Row],[Date Created Conversion]], "mmm")</f>
        <v>Dec</v>
      </c>
      <c r="W756" s="6">
        <f>DATEDIF(Kickstarter[[#This Row],[Date Created Conversion]],Kickstarter[[#This Row],[Date Ended Conversion]],"m")</f>
        <v>0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Kickstarter[[#This Row],[pledged]]/Kickstarter[[#This Row],[goal]]</f>
        <v>1.0190760000000001</v>
      </c>
      <c r="P757" s="13">
        <f>IF(Kickstarter[[#This Row],[backers_count]], Kickstarter[[#This Row],[pledged]]/Kickstarter[[#This Row],[backers_count]], 0)</f>
        <v>37.466029411764708</v>
      </c>
      <c r="Q757" t="str">
        <f>LEFT(Kickstarter[[#This Row],[Category and Sub-Category]], SEARCH("/", Kickstarter[[#This Row],[Category and Sub-Category]])-1)</f>
        <v>publishing</v>
      </c>
      <c r="R757" t="str">
        <f>RIGHT(Kickstarter[[#This Row],[Category and Sub-Category]], LEN(Kickstarter[[#This Row],[Category and Sub-Category]])-SEARCH("/",Kickstarter[[#This Row],[Category and Sub-Category]]))</f>
        <v>nonfiction</v>
      </c>
      <c r="S757" s="10">
        <f>(Kickstarter[[#This Row],[launched_at]]/86400) + 25569 + (-6/24)</f>
        <v>41383.355057870373</v>
      </c>
      <c r="T757" s="10">
        <f>(Kickstarter[[#This Row],[deadline]]/86400) + 25569 + (-6/24)</f>
        <v>41413.77847222222</v>
      </c>
      <c r="U757" s="6">
        <f>YEAR(Kickstarter[[#This Row],[Date Created Conversion]])</f>
        <v>2013</v>
      </c>
      <c r="V757" s="6" t="str">
        <f>TEXT(Kickstarter[[#This Row],[Date Created Conversion]], "mmm")</f>
        <v>Apr</v>
      </c>
      <c r="W757" s="6">
        <f>DATEDIF(Kickstarter[[#This Row],[Date Created Conversion]],Kickstarter[[#This Row],[Date Ended Conversion]],"m")</f>
        <v>1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Kickstarter[[#This Row],[pledged]]/Kickstarter[[#This Row],[goal]]</f>
        <v>1.177142857142857</v>
      </c>
      <c r="P758" s="13">
        <f>IF(Kickstarter[[#This Row],[backers_count]], Kickstarter[[#This Row],[pledged]]/Kickstarter[[#This Row],[backers_count]], 0)</f>
        <v>37.454545454545453</v>
      </c>
      <c r="Q758" t="str">
        <f>LEFT(Kickstarter[[#This Row],[Category and Sub-Category]], SEARCH("/", Kickstarter[[#This Row],[Category and Sub-Category]])-1)</f>
        <v>publishing</v>
      </c>
      <c r="R758" t="str">
        <f>RIGHT(Kickstarter[[#This Row],[Category and Sub-Category]], LEN(Kickstarter[[#This Row],[Category and Sub-Category]])-SEARCH("/",Kickstarter[[#This Row],[Category and Sub-Category]]))</f>
        <v>nonfiction</v>
      </c>
      <c r="S758" s="10">
        <f>(Kickstarter[[#This Row],[launched_at]]/86400) + 25569 + (-6/24)</f>
        <v>40590.516886574071</v>
      </c>
      <c r="T758" s="10">
        <f>(Kickstarter[[#This Row],[deadline]]/86400) + 25569 + (-6/24)</f>
        <v>40651.475219907406</v>
      </c>
      <c r="U758" s="6">
        <f>YEAR(Kickstarter[[#This Row],[Date Created Conversion]])</f>
        <v>2011</v>
      </c>
      <c r="V758" s="6" t="str">
        <f>TEXT(Kickstarter[[#This Row],[Date Created Conversion]], "mmm")</f>
        <v>Feb</v>
      </c>
      <c r="W758" s="6">
        <f>DATEDIF(Kickstarter[[#This Row],[Date Created Conversion]],Kickstarter[[#This Row],[Date Ended Conversion]],"m")</f>
        <v>2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Kickstarter[[#This Row],[pledged]]/Kickstarter[[#This Row],[goal]]</f>
        <v>2.38</v>
      </c>
      <c r="P759" s="13">
        <f>IF(Kickstarter[[#This Row],[backers_count]], Kickstarter[[#This Row],[pledged]]/Kickstarter[[#This Row],[backers_count]], 0)</f>
        <v>33.055555555555557</v>
      </c>
      <c r="Q759" t="str">
        <f>LEFT(Kickstarter[[#This Row],[Category and Sub-Category]], SEARCH("/", Kickstarter[[#This Row],[Category and Sub-Category]])-1)</f>
        <v>publishing</v>
      </c>
      <c r="R759" t="str">
        <f>RIGHT(Kickstarter[[#This Row],[Category and Sub-Category]], LEN(Kickstarter[[#This Row],[Category and Sub-Category]])-SEARCH("/",Kickstarter[[#This Row],[Category and Sub-Category]]))</f>
        <v>nonfiction</v>
      </c>
      <c r="S759" s="10">
        <f>(Kickstarter[[#This Row],[launched_at]]/86400) + 25569 + (-6/24)</f>
        <v>41234.804560185185</v>
      </c>
      <c r="T759" s="10">
        <f>(Kickstarter[[#This Row],[deadline]]/86400) + 25569 + (-6/24)</f>
        <v>41248.804560185185</v>
      </c>
      <c r="U759" s="6">
        <f>YEAR(Kickstarter[[#This Row],[Date Created Conversion]])</f>
        <v>2012</v>
      </c>
      <c r="V759" s="6" t="str">
        <f>TEXT(Kickstarter[[#This Row],[Date Created Conversion]], "mmm")</f>
        <v>Nov</v>
      </c>
      <c r="W759" s="6">
        <f>DATEDIF(Kickstarter[[#This Row],[Date Created Conversion]],Kickstarter[[#This Row],[Date Ended Conversion]],"m")</f>
        <v>0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Kickstarter[[#This Row],[pledged]]/Kickstarter[[#This Row],[goal]]</f>
        <v>1.02</v>
      </c>
      <c r="P760" s="13">
        <f>IF(Kickstarter[[#This Row],[backers_count]], Kickstarter[[#This Row],[pledged]]/Kickstarter[[#This Row],[backers_count]], 0)</f>
        <v>134.21052631578948</v>
      </c>
      <c r="Q760" t="str">
        <f>LEFT(Kickstarter[[#This Row],[Category and Sub-Category]], SEARCH("/", Kickstarter[[#This Row],[Category and Sub-Category]])-1)</f>
        <v>publishing</v>
      </c>
      <c r="R760" t="str">
        <f>RIGHT(Kickstarter[[#This Row],[Category and Sub-Category]], LEN(Kickstarter[[#This Row],[Category and Sub-Category]])-SEARCH("/",Kickstarter[[#This Row],[Category and Sub-Category]]))</f>
        <v>nonfiction</v>
      </c>
      <c r="S760" s="10">
        <f>(Kickstarter[[#This Row],[launched_at]]/86400) + 25569 + (-6/24)</f>
        <v>40429.586435185185</v>
      </c>
      <c r="T760" s="10">
        <f>(Kickstarter[[#This Row],[deadline]]/86400) + 25569 + (-6/24)</f>
        <v>40459.586435185185</v>
      </c>
      <c r="U760" s="6">
        <f>YEAR(Kickstarter[[#This Row],[Date Created Conversion]])</f>
        <v>2010</v>
      </c>
      <c r="V760" s="6" t="str">
        <f>TEXT(Kickstarter[[#This Row],[Date Created Conversion]], "mmm")</f>
        <v>Sep</v>
      </c>
      <c r="W760" s="6">
        <f>DATEDIF(Kickstarter[[#This Row],[Date Created Conversion]],Kickstarter[[#This Row],[Date Ended Conversion]],"m")</f>
        <v>1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Kickstarter[[#This Row],[pledged]]/Kickstarter[[#This Row],[goal]]</f>
        <v>1.0192000000000001</v>
      </c>
      <c r="P761" s="13">
        <f>IF(Kickstarter[[#This Row],[backers_count]], Kickstarter[[#This Row],[pledged]]/Kickstarter[[#This Row],[backers_count]], 0)</f>
        <v>51.474747474747474</v>
      </c>
      <c r="Q761" t="str">
        <f>LEFT(Kickstarter[[#This Row],[Category and Sub-Category]], SEARCH("/", Kickstarter[[#This Row],[Category and Sub-Category]])-1)</f>
        <v>publishing</v>
      </c>
      <c r="R761" t="str">
        <f>RIGHT(Kickstarter[[#This Row],[Category and Sub-Category]], LEN(Kickstarter[[#This Row],[Category and Sub-Category]])-SEARCH("/",Kickstarter[[#This Row],[Category and Sub-Category]]))</f>
        <v>nonfiction</v>
      </c>
      <c r="S761" s="10">
        <f>(Kickstarter[[#This Row],[launched_at]]/86400) + 25569 + (-6/24)</f>
        <v>41789.080312500002</v>
      </c>
      <c r="T761" s="10">
        <f>(Kickstarter[[#This Row],[deadline]]/86400) + 25569 + (-6/24)</f>
        <v>41829.080312500002</v>
      </c>
      <c r="U761" s="6">
        <f>YEAR(Kickstarter[[#This Row],[Date Created Conversion]])</f>
        <v>2014</v>
      </c>
      <c r="V761" s="6" t="str">
        <f>TEXT(Kickstarter[[#This Row],[Date Created Conversion]], "mmm")</f>
        <v>May</v>
      </c>
      <c r="W761" s="6">
        <f>DATEDIF(Kickstarter[[#This Row],[Date Created Conversion]],Kickstarter[[#This Row],[Date Ended Conversion]],"m")</f>
        <v>1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Kickstarter[[#This Row],[pledged]]/Kickstarter[[#This Row],[goal]]</f>
        <v>0</v>
      </c>
      <c r="P762" s="13">
        <f>IF(Kickstarter[[#This Row],[backers_count]], Kickstarter[[#This Row],[pledged]]/Kickstarter[[#This Row],[backers_count]], 0)</f>
        <v>0</v>
      </c>
      <c r="Q762" t="str">
        <f>LEFT(Kickstarter[[#This Row],[Category and Sub-Category]], SEARCH("/", Kickstarter[[#This Row],[Category and Sub-Category]])-1)</f>
        <v>publishing</v>
      </c>
      <c r="R762" t="str">
        <f>RIGHT(Kickstarter[[#This Row],[Category and Sub-Category]], LEN(Kickstarter[[#This Row],[Category and Sub-Category]])-SEARCH("/",Kickstarter[[#This Row],[Category and Sub-Category]]))</f>
        <v>fiction</v>
      </c>
      <c r="S762" s="10">
        <f>(Kickstarter[[#This Row],[launched_at]]/86400) + 25569 + (-6/24)</f>
        <v>42670.514039351852</v>
      </c>
      <c r="T762" s="10">
        <f>(Kickstarter[[#This Row],[deadline]]/86400) + 25569 + (-6/24)</f>
        <v>42700.555706018524</v>
      </c>
      <c r="U762" s="6">
        <f>YEAR(Kickstarter[[#This Row],[Date Created Conversion]])</f>
        <v>2016</v>
      </c>
      <c r="V762" s="6" t="str">
        <f>TEXT(Kickstarter[[#This Row],[Date Created Conversion]], "mmm")</f>
        <v>Oct</v>
      </c>
      <c r="W762" s="6">
        <f>DATEDIF(Kickstarter[[#This Row],[Date Created Conversion]],Kickstarter[[#This Row],[Date Ended Conversion]],"m")</f>
        <v>0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Kickstarter[[#This Row],[pledged]]/Kickstarter[[#This Row],[goal]]</f>
        <v>4.7E-2</v>
      </c>
      <c r="P763" s="13">
        <f>IF(Kickstarter[[#This Row],[backers_count]], Kickstarter[[#This Row],[pledged]]/Kickstarter[[#This Row],[backers_count]], 0)</f>
        <v>39.166666666666664</v>
      </c>
      <c r="Q763" t="str">
        <f>LEFT(Kickstarter[[#This Row],[Category and Sub-Category]], SEARCH("/", Kickstarter[[#This Row],[Category and Sub-Category]])-1)</f>
        <v>publishing</v>
      </c>
      <c r="R763" t="str">
        <f>RIGHT(Kickstarter[[#This Row],[Category and Sub-Category]], LEN(Kickstarter[[#This Row],[Category and Sub-Category]])-SEARCH("/",Kickstarter[[#This Row],[Category and Sub-Category]]))</f>
        <v>fiction</v>
      </c>
      <c r="S763" s="10">
        <f>(Kickstarter[[#This Row],[launched_at]]/86400) + 25569 + (-6/24)</f>
        <v>41642.501458333332</v>
      </c>
      <c r="T763" s="10">
        <f>(Kickstarter[[#This Row],[deadline]]/86400) + 25569 + (-6/24)</f>
        <v>41672.501458333332</v>
      </c>
      <c r="U763" s="6">
        <f>YEAR(Kickstarter[[#This Row],[Date Created Conversion]])</f>
        <v>2014</v>
      </c>
      <c r="V763" s="6" t="str">
        <f>TEXT(Kickstarter[[#This Row],[Date Created Conversion]], "mmm")</f>
        <v>Jan</v>
      </c>
      <c r="W763" s="6">
        <f>DATEDIF(Kickstarter[[#This Row],[Date Created Conversion]],Kickstarter[[#This Row],[Date Ended Conversion]],"m")</f>
        <v>0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Kickstarter[[#This Row],[pledged]]/Kickstarter[[#This Row],[goal]]</f>
        <v>0</v>
      </c>
      <c r="P764" s="13">
        <f>IF(Kickstarter[[#This Row],[backers_count]], Kickstarter[[#This Row],[pledged]]/Kickstarter[[#This Row],[backers_count]], 0)</f>
        <v>0</v>
      </c>
      <c r="Q764" t="str">
        <f>LEFT(Kickstarter[[#This Row],[Category and Sub-Category]], SEARCH("/", Kickstarter[[#This Row],[Category and Sub-Category]])-1)</f>
        <v>publishing</v>
      </c>
      <c r="R764" t="str">
        <f>RIGHT(Kickstarter[[#This Row],[Category and Sub-Category]], LEN(Kickstarter[[#This Row],[Category and Sub-Category]])-SEARCH("/",Kickstarter[[#This Row],[Category and Sub-Category]]))</f>
        <v>fiction</v>
      </c>
      <c r="S764" s="10">
        <f>(Kickstarter[[#This Row],[launched_at]]/86400) + 25569 + (-6/24)</f>
        <v>42690.608449074076</v>
      </c>
      <c r="T764" s="10">
        <f>(Kickstarter[[#This Row],[deadline]]/86400) + 25569 + (-6/24)</f>
        <v>42708</v>
      </c>
      <c r="U764" s="6">
        <f>YEAR(Kickstarter[[#This Row],[Date Created Conversion]])</f>
        <v>2016</v>
      </c>
      <c r="V764" s="6" t="str">
        <f>TEXT(Kickstarter[[#This Row],[Date Created Conversion]], "mmm")</f>
        <v>Nov</v>
      </c>
      <c r="W764" s="6">
        <f>DATEDIF(Kickstarter[[#This Row],[Date Created Conversion]],Kickstarter[[#This Row],[Date Ended Conversion]],"m")</f>
        <v>0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Kickstarter[[#This Row],[pledged]]/Kickstarter[[#This Row],[goal]]</f>
        <v>1.1655011655011655E-3</v>
      </c>
      <c r="P765" s="13">
        <f>IF(Kickstarter[[#This Row],[backers_count]], Kickstarter[[#This Row],[pledged]]/Kickstarter[[#This Row],[backers_count]], 0)</f>
        <v>5</v>
      </c>
      <c r="Q765" t="str">
        <f>LEFT(Kickstarter[[#This Row],[Category and Sub-Category]], SEARCH("/", Kickstarter[[#This Row],[Category and Sub-Category]])-1)</f>
        <v>publishing</v>
      </c>
      <c r="R765" t="str">
        <f>RIGHT(Kickstarter[[#This Row],[Category and Sub-Category]], LEN(Kickstarter[[#This Row],[Category and Sub-Category]])-SEARCH("/",Kickstarter[[#This Row],[Category and Sub-Category]]))</f>
        <v>fiction</v>
      </c>
      <c r="S765" s="10">
        <f>(Kickstarter[[#This Row],[launched_at]]/86400) + 25569 + (-6/24)</f>
        <v>41471.196851851855</v>
      </c>
      <c r="T765" s="10">
        <f>(Kickstarter[[#This Row],[deadline]]/86400) + 25569 + (-6/24)</f>
        <v>41501.196851851855</v>
      </c>
      <c r="U765" s="6">
        <f>YEAR(Kickstarter[[#This Row],[Date Created Conversion]])</f>
        <v>2013</v>
      </c>
      <c r="V765" s="6" t="str">
        <f>TEXT(Kickstarter[[#This Row],[Date Created Conversion]], "mmm")</f>
        <v>Jul</v>
      </c>
      <c r="W765" s="6">
        <f>DATEDIF(Kickstarter[[#This Row],[Date Created Conversion]],Kickstarter[[#This Row],[Date Ended Conversion]],"m")</f>
        <v>0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Kickstarter[[#This Row],[pledged]]/Kickstarter[[#This Row],[goal]]</f>
        <v>0</v>
      </c>
      <c r="P766" s="13">
        <f>IF(Kickstarter[[#This Row],[backers_count]], Kickstarter[[#This Row],[pledged]]/Kickstarter[[#This Row],[backers_count]], 0)</f>
        <v>0</v>
      </c>
      <c r="Q766" t="str">
        <f>LEFT(Kickstarter[[#This Row],[Category and Sub-Category]], SEARCH("/", Kickstarter[[#This Row],[Category and Sub-Category]])-1)</f>
        <v>publishing</v>
      </c>
      <c r="R766" t="str">
        <f>RIGHT(Kickstarter[[#This Row],[Category and Sub-Category]], LEN(Kickstarter[[#This Row],[Category and Sub-Category]])-SEARCH("/",Kickstarter[[#This Row],[Category and Sub-Category]]))</f>
        <v>fiction</v>
      </c>
      <c r="S766" s="10">
        <f>(Kickstarter[[#This Row],[launched_at]]/86400) + 25569 + (-6/24)</f>
        <v>42226.923159722224</v>
      </c>
      <c r="T766" s="10">
        <f>(Kickstarter[[#This Row],[deadline]]/86400) + 25569 + (-6/24)</f>
        <v>42256.923159722224</v>
      </c>
      <c r="U766" s="6">
        <f>YEAR(Kickstarter[[#This Row],[Date Created Conversion]])</f>
        <v>2015</v>
      </c>
      <c r="V766" s="6" t="str">
        <f>TEXT(Kickstarter[[#This Row],[Date Created Conversion]], "mmm")</f>
        <v>Aug</v>
      </c>
      <c r="W766" s="6">
        <f>DATEDIF(Kickstarter[[#This Row],[Date Created Conversion]],Kickstarter[[#This Row],[Date Ended Conversion]],"m")</f>
        <v>0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Kickstarter[[#This Row],[pledged]]/Kickstarter[[#This Row],[goal]]</f>
        <v>0.36014285714285715</v>
      </c>
      <c r="P767" s="13">
        <f>IF(Kickstarter[[#This Row],[backers_count]], Kickstarter[[#This Row],[pledged]]/Kickstarter[[#This Row],[backers_count]], 0)</f>
        <v>57.295454545454547</v>
      </c>
      <c r="Q767" t="str">
        <f>LEFT(Kickstarter[[#This Row],[Category and Sub-Category]], SEARCH("/", Kickstarter[[#This Row],[Category and Sub-Category]])-1)</f>
        <v>publishing</v>
      </c>
      <c r="R767" t="str">
        <f>RIGHT(Kickstarter[[#This Row],[Category and Sub-Category]], LEN(Kickstarter[[#This Row],[Category and Sub-Category]])-SEARCH("/",Kickstarter[[#This Row],[Category and Sub-Category]]))</f>
        <v>fiction</v>
      </c>
      <c r="S767" s="10">
        <f>(Kickstarter[[#This Row],[launched_at]]/86400) + 25569 + (-6/24)</f>
        <v>41901.292638888888</v>
      </c>
      <c r="T767" s="10">
        <f>(Kickstarter[[#This Row],[deadline]]/86400) + 25569 + (-6/24)</f>
        <v>41931.292638888888</v>
      </c>
      <c r="U767" s="6">
        <f>YEAR(Kickstarter[[#This Row],[Date Created Conversion]])</f>
        <v>2014</v>
      </c>
      <c r="V767" s="6" t="str">
        <f>TEXT(Kickstarter[[#This Row],[Date Created Conversion]], "mmm")</f>
        <v>Sep</v>
      </c>
      <c r="W767" s="6">
        <f>DATEDIF(Kickstarter[[#This Row],[Date Created Conversion]],Kickstarter[[#This Row],[Date Ended Conversion]],"m")</f>
        <v>1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Kickstarter[[#This Row],[pledged]]/Kickstarter[[#This Row],[goal]]</f>
        <v>0</v>
      </c>
      <c r="P768" s="13">
        <f>IF(Kickstarter[[#This Row],[backers_count]], Kickstarter[[#This Row],[pledged]]/Kickstarter[[#This Row],[backers_count]], 0)</f>
        <v>0</v>
      </c>
      <c r="Q768" t="str">
        <f>LEFT(Kickstarter[[#This Row],[Category and Sub-Category]], SEARCH("/", Kickstarter[[#This Row],[Category and Sub-Category]])-1)</f>
        <v>publishing</v>
      </c>
      <c r="R768" t="str">
        <f>RIGHT(Kickstarter[[#This Row],[Category and Sub-Category]], LEN(Kickstarter[[#This Row],[Category and Sub-Category]])-SEARCH("/",Kickstarter[[#This Row],[Category and Sub-Category]]))</f>
        <v>fiction</v>
      </c>
      <c r="S768" s="10">
        <f>(Kickstarter[[#This Row],[launched_at]]/86400) + 25569 + (-6/24)</f>
        <v>42021.533368055556</v>
      </c>
      <c r="T768" s="10">
        <f>(Kickstarter[[#This Row],[deadline]]/86400) + 25569 + (-6/24)</f>
        <v>42051.533368055556</v>
      </c>
      <c r="U768" s="6">
        <f>YEAR(Kickstarter[[#This Row],[Date Created Conversion]])</f>
        <v>2015</v>
      </c>
      <c r="V768" s="6" t="str">
        <f>TEXT(Kickstarter[[#This Row],[Date Created Conversion]], "mmm")</f>
        <v>Jan</v>
      </c>
      <c r="W768" s="6">
        <f>DATEDIF(Kickstarter[[#This Row],[Date Created Conversion]],Kickstarter[[#This Row],[Date Ended Conversion]],"m")</f>
        <v>0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Kickstarter[[#This Row],[pledged]]/Kickstarter[[#This Row],[goal]]</f>
        <v>3.5400000000000001E-2</v>
      </c>
      <c r="P769" s="13">
        <f>IF(Kickstarter[[#This Row],[backers_count]], Kickstarter[[#This Row],[pledged]]/Kickstarter[[#This Row],[backers_count]], 0)</f>
        <v>59</v>
      </c>
      <c r="Q769" t="str">
        <f>LEFT(Kickstarter[[#This Row],[Category and Sub-Category]], SEARCH("/", Kickstarter[[#This Row],[Category and Sub-Category]])-1)</f>
        <v>publishing</v>
      </c>
      <c r="R769" t="str">
        <f>RIGHT(Kickstarter[[#This Row],[Category and Sub-Category]], LEN(Kickstarter[[#This Row],[Category and Sub-Category]])-SEARCH("/",Kickstarter[[#This Row],[Category and Sub-Category]]))</f>
        <v>fiction</v>
      </c>
      <c r="S769" s="10">
        <f>(Kickstarter[[#This Row],[launched_at]]/86400) + 25569 + (-6/24)</f>
        <v>42114.893634259264</v>
      </c>
      <c r="T769" s="10">
        <f>(Kickstarter[[#This Row],[deadline]]/86400) + 25569 + (-6/24)</f>
        <v>42144.893634259264</v>
      </c>
      <c r="U769" s="6">
        <f>YEAR(Kickstarter[[#This Row],[Date Created Conversion]])</f>
        <v>2015</v>
      </c>
      <c r="V769" s="6" t="str">
        <f>TEXT(Kickstarter[[#This Row],[Date Created Conversion]], "mmm")</f>
        <v>Apr</v>
      </c>
      <c r="W769" s="6">
        <f>DATEDIF(Kickstarter[[#This Row],[Date Created Conversion]],Kickstarter[[#This Row],[Date Ended Conversion]],"m")</f>
        <v>1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Kickstarter[[#This Row],[pledged]]/Kickstarter[[#This Row],[goal]]</f>
        <v>0</v>
      </c>
      <c r="P770" s="13">
        <f>IF(Kickstarter[[#This Row],[backers_count]], Kickstarter[[#This Row],[pledged]]/Kickstarter[[#This Row],[backers_count]], 0)</f>
        <v>0</v>
      </c>
      <c r="Q770" t="str">
        <f>LEFT(Kickstarter[[#This Row],[Category and Sub-Category]], SEARCH("/", Kickstarter[[#This Row],[Category and Sub-Category]])-1)</f>
        <v>publishing</v>
      </c>
      <c r="R770" t="str">
        <f>RIGHT(Kickstarter[[#This Row],[Category and Sub-Category]], LEN(Kickstarter[[#This Row],[Category and Sub-Category]])-SEARCH("/",Kickstarter[[#This Row],[Category and Sub-Category]]))</f>
        <v>fiction</v>
      </c>
      <c r="S770" s="10">
        <f>(Kickstarter[[#This Row],[launched_at]]/86400) + 25569 + (-6/24)</f>
        <v>41593.957060185188</v>
      </c>
      <c r="T770" s="10">
        <f>(Kickstarter[[#This Row],[deadline]]/86400) + 25569 + (-6/24)</f>
        <v>41623.957060185188</v>
      </c>
      <c r="U770" s="6">
        <f>YEAR(Kickstarter[[#This Row],[Date Created Conversion]])</f>
        <v>2013</v>
      </c>
      <c r="V770" s="6" t="str">
        <f>TEXT(Kickstarter[[#This Row],[Date Created Conversion]], "mmm")</f>
        <v>Nov</v>
      </c>
      <c r="W770" s="6">
        <f>DATEDIF(Kickstarter[[#This Row],[Date Created Conversion]],Kickstarter[[#This Row],[Date Ended Conversion]],"m")</f>
        <v>1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Kickstarter[[#This Row],[pledged]]/Kickstarter[[#This Row],[goal]]</f>
        <v>0.41399999999999998</v>
      </c>
      <c r="P771" s="13">
        <f>IF(Kickstarter[[#This Row],[backers_count]], Kickstarter[[#This Row],[pledged]]/Kickstarter[[#This Row],[backers_count]], 0)</f>
        <v>31.846153846153847</v>
      </c>
      <c r="Q771" t="str">
        <f>LEFT(Kickstarter[[#This Row],[Category and Sub-Category]], SEARCH("/", Kickstarter[[#This Row],[Category and Sub-Category]])-1)</f>
        <v>publishing</v>
      </c>
      <c r="R771" t="str">
        <f>RIGHT(Kickstarter[[#This Row],[Category and Sub-Category]], LEN(Kickstarter[[#This Row],[Category and Sub-Category]])-SEARCH("/",Kickstarter[[#This Row],[Category and Sub-Category]]))</f>
        <v>fiction</v>
      </c>
      <c r="S771" s="10">
        <f>(Kickstarter[[#This Row],[launched_at]]/86400) + 25569 + (-6/24)</f>
        <v>41604.746458333335</v>
      </c>
      <c r="T771" s="10">
        <f>(Kickstarter[[#This Row],[deadline]]/86400) + 25569 + (-6/24)</f>
        <v>41634.746458333335</v>
      </c>
      <c r="U771" s="6">
        <f>YEAR(Kickstarter[[#This Row],[Date Created Conversion]])</f>
        <v>2013</v>
      </c>
      <c r="V771" s="6" t="str">
        <f>TEXT(Kickstarter[[#This Row],[Date Created Conversion]], "mmm")</f>
        <v>Nov</v>
      </c>
      <c r="W771" s="6">
        <f>DATEDIF(Kickstarter[[#This Row],[Date Created Conversion]],Kickstarter[[#This Row],[Date Ended Conversion]],"m")</f>
        <v>1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Kickstarter[[#This Row],[pledged]]/Kickstarter[[#This Row],[goal]]</f>
        <v>0</v>
      </c>
      <c r="P772" s="13">
        <f>IF(Kickstarter[[#This Row],[backers_count]], Kickstarter[[#This Row],[pledged]]/Kickstarter[[#This Row],[backers_count]], 0)</f>
        <v>0</v>
      </c>
      <c r="Q772" t="str">
        <f>LEFT(Kickstarter[[#This Row],[Category and Sub-Category]], SEARCH("/", Kickstarter[[#This Row],[Category and Sub-Category]])-1)</f>
        <v>publishing</v>
      </c>
      <c r="R772" t="str">
        <f>RIGHT(Kickstarter[[#This Row],[Category and Sub-Category]], LEN(Kickstarter[[#This Row],[Category and Sub-Category]])-SEARCH("/",Kickstarter[[#This Row],[Category and Sub-Category]]))</f>
        <v>fiction</v>
      </c>
      <c r="S772" s="10">
        <f>(Kickstarter[[#This Row],[launched_at]]/86400) + 25569 + (-6/24)</f>
        <v>41289.7496412037</v>
      </c>
      <c r="T772" s="10">
        <f>(Kickstarter[[#This Row],[deadline]]/86400) + 25569 + (-6/24)</f>
        <v>41329.7496412037</v>
      </c>
      <c r="U772" s="6">
        <f>YEAR(Kickstarter[[#This Row],[Date Created Conversion]])</f>
        <v>2013</v>
      </c>
      <c r="V772" s="6" t="str">
        <f>TEXT(Kickstarter[[#This Row],[Date Created Conversion]], "mmm")</f>
        <v>Jan</v>
      </c>
      <c r="W772" s="6">
        <f>DATEDIF(Kickstarter[[#This Row],[Date Created Conversion]],Kickstarter[[#This Row],[Date Ended Conversion]],"m")</f>
        <v>1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Kickstarter[[#This Row],[pledged]]/Kickstarter[[#This Row],[goal]]</f>
        <v>2.631578947368421E-4</v>
      </c>
      <c r="P773" s="13">
        <f>IF(Kickstarter[[#This Row],[backers_count]], Kickstarter[[#This Row],[pledged]]/Kickstarter[[#This Row],[backers_count]], 0)</f>
        <v>10</v>
      </c>
      <c r="Q773" t="str">
        <f>LEFT(Kickstarter[[#This Row],[Category and Sub-Category]], SEARCH("/", Kickstarter[[#This Row],[Category and Sub-Category]])-1)</f>
        <v>publishing</v>
      </c>
      <c r="R773" t="str">
        <f>RIGHT(Kickstarter[[#This Row],[Category and Sub-Category]], LEN(Kickstarter[[#This Row],[Category and Sub-Category]])-SEARCH("/",Kickstarter[[#This Row],[Category and Sub-Category]]))</f>
        <v>fiction</v>
      </c>
      <c r="S773" s="10">
        <f>(Kickstarter[[#This Row],[launched_at]]/86400) + 25569 + (-6/24)</f>
        <v>42349.574097222227</v>
      </c>
      <c r="T773" s="10">
        <f>(Kickstarter[[#This Row],[deadline]]/86400) + 25569 + (-6/24)</f>
        <v>42399.574097222227</v>
      </c>
      <c r="U773" s="6">
        <f>YEAR(Kickstarter[[#This Row],[Date Created Conversion]])</f>
        <v>2015</v>
      </c>
      <c r="V773" s="6" t="str">
        <f>TEXT(Kickstarter[[#This Row],[Date Created Conversion]], "mmm")</f>
        <v>Dec</v>
      </c>
      <c r="W773" s="6">
        <f>DATEDIF(Kickstarter[[#This Row],[Date Created Conversion]],Kickstarter[[#This Row],[Date Ended Conversion]],"m")</f>
        <v>1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Kickstarter[[#This Row],[pledged]]/Kickstarter[[#This Row],[goal]]</f>
        <v>3.3333333333333333E-2</v>
      </c>
      <c r="P774" s="13">
        <f>IF(Kickstarter[[#This Row],[backers_count]], Kickstarter[[#This Row],[pledged]]/Kickstarter[[#This Row],[backers_count]], 0)</f>
        <v>50</v>
      </c>
      <c r="Q774" t="str">
        <f>LEFT(Kickstarter[[#This Row],[Category and Sub-Category]], SEARCH("/", Kickstarter[[#This Row],[Category and Sub-Category]])-1)</f>
        <v>publishing</v>
      </c>
      <c r="R774" t="str">
        <f>RIGHT(Kickstarter[[#This Row],[Category and Sub-Category]], LEN(Kickstarter[[#This Row],[Category and Sub-Category]])-SEARCH("/",Kickstarter[[#This Row],[Category and Sub-Category]]))</f>
        <v>fiction</v>
      </c>
      <c r="S774" s="10">
        <f>(Kickstarter[[#This Row],[launched_at]]/86400) + 25569 + (-6/24)</f>
        <v>40067.806932870371</v>
      </c>
      <c r="T774" s="10">
        <f>(Kickstarter[[#This Row],[deadline]]/86400) + 25569 + (-6/24)</f>
        <v>40117.915972222225</v>
      </c>
      <c r="U774" s="6">
        <f>YEAR(Kickstarter[[#This Row],[Date Created Conversion]])</f>
        <v>2009</v>
      </c>
      <c r="V774" s="6" t="str">
        <f>TEXT(Kickstarter[[#This Row],[Date Created Conversion]], "mmm")</f>
        <v>Sep</v>
      </c>
      <c r="W774" s="6">
        <f>DATEDIF(Kickstarter[[#This Row],[Date Created Conversion]],Kickstarter[[#This Row],[Date Ended Conversion]],"m")</f>
        <v>1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Kickstarter[[#This Row],[pledged]]/Kickstarter[[#This Row],[goal]]</f>
        <v>8.5129023676509714E-3</v>
      </c>
      <c r="P775" s="13">
        <f>IF(Kickstarter[[#This Row],[backers_count]], Kickstarter[[#This Row],[pledged]]/Kickstarter[[#This Row],[backers_count]], 0)</f>
        <v>16</v>
      </c>
      <c r="Q775" t="str">
        <f>LEFT(Kickstarter[[#This Row],[Category and Sub-Category]], SEARCH("/", Kickstarter[[#This Row],[Category and Sub-Category]])-1)</f>
        <v>publishing</v>
      </c>
      <c r="R775" t="str">
        <f>RIGHT(Kickstarter[[#This Row],[Category and Sub-Category]], LEN(Kickstarter[[#This Row],[Category and Sub-Category]])-SEARCH("/",Kickstarter[[#This Row],[Category and Sub-Category]]))</f>
        <v>fiction</v>
      </c>
      <c r="S775" s="10">
        <f>(Kickstarter[[#This Row],[launched_at]]/86400) + 25569 + (-6/24)</f>
        <v>42100.485937500001</v>
      </c>
      <c r="T775" s="10">
        <f>(Kickstarter[[#This Row],[deadline]]/86400) + 25569 + (-6/24)</f>
        <v>42134.709027777775</v>
      </c>
      <c r="U775" s="6">
        <f>YEAR(Kickstarter[[#This Row],[Date Created Conversion]])</f>
        <v>2015</v>
      </c>
      <c r="V775" s="6" t="str">
        <f>TEXT(Kickstarter[[#This Row],[Date Created Conversion]], "mmm")</f>
        <v>Apr</v>
      </c>
      <c r="W775" s="6">
        <f>DATEDIF(Kickstarter[[#This Row],[Date Created Conversion]],Kickstarter[[#This Row],[Date Ended Conversion]],"m")</f>
        <v>1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Kickstarter[[#This Row],[pledged]]/Kickstarter[[#This Row],[goal]]</f>
        <v>0.70199999999999996</v>
      </c>
      <c r="P776" s="13">
        <f>IF(Kickstarter[[#This Row],[backers_count]], Kickstarter[[#This Row],[pledged]]/Kickstarter[[#This Row],[backers_count]], 0)</f>
        <v>39</v>
      </c>
      <c r="Q776" t="str">
        <f>LEFT(Kickstarter[[#This Row],[Category and Sub-Category]], SEARCH("/", Kickstarter[[#This Row],[Category and Sub-Category]])-1)</f>
        <v>publishing</v>
      </c>
      <c r="R776" t="str">
        <f>RIGHT(Kickstarter[[#This Row],[Category and Sub-Category]], LEN(Kickstarter[[#This Row],[Category and Sub-Category]])-SEARCH("/",Kickstarter[[#This Row],[Category and Sub-Category]]))</f>
        <v>fiction</v>
      </c>
      <c r="S776" s="10">
        <f>(Kickstarter[[#This Row],[launched_at]]/86400) + 25569 + (-6/24)</f>
        <v>41663.530300925922</v>
      </c>
      <c r="T776" s="10">
        <f>(Kickstarter[[#This Row],[deadline]]/86400) + 25569 + (-6/24)</f>
        <v>41693.530300925922</v>
      </c>
      <c r="U776" s="6">
        <f>YEAR(Kickstarter[[#This Row],[Date Created Conversion]])</f>
        <v>2014</v>
      </c>
      <c r="V776" s="6" t="str">
        <f>TEXT(Kickstarter[[#This Row],[Date Created Conversion]], "mmm")</f>
        <v>Jan</v>
      </c>
      <c r="W776" s="6">
        <f>DATEDIF(Kickstarter[[#This Row],[Date Created Conversion]],Kickstarter[[#This Row],[Date Ended Conversion]],"m")</f>
        <v>0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Kickstarter[[#This Row],[pledged]]/Kickstarter[[#This Row],[goal]]</f>
        <v>1.7000000000000001E-2</v>
      </c>
      <c r="P777" s="13">
        <f>IF(Kickstarter[[#This Row],[backers_count]], Kickstarter[[#This Row],[pledged]]/Kickstarter[[#This Row],[backers_count]], 0)</f>
        <v>34</v>
      </c>
      <c r="Q777" t="str">
        <f>LEFT(Kickstarter[[#This Row],[Category and Sub-Category]], SEARCH("/", Kickstarter[[#This Row],[Category and Sub-Category]])-1)</f>
        <v>publishing</v>
      </c>
      <c r="R777" t="str">
        <f>RIGHT(Kickstarter[[#This Row],[Category and Sub-Category]], LEN(Kickstarter[[#This Row],[Category and Sub-Category]])-SEARCH("/",Kickstarter[[#This Row],[Category and Sub-Category]]))</f>
        <v>fiction</v>
      </c>
      <c r="S777" s="10">
        <f>(Kickstarter[[#This Row],[launched_at]]/86400) + 25569 + (-6/24)</f>
        <v>40862.810127314813</v>
      </c>
      <c r="T777" s="10">
        <f>(Kickstarter[[#This Row],[deadline]]/86400) + 25569 + (-6/24)</f>
        <v>40892.810127314813</v>
      </c>
      <c r="U777" s="6">
        <f>YEAR(Kickstarter[[#This Row],[Date Created Conversion]])</f>
        <v>2011</v>
      </c>
      <c r="V777" s="6" t="str">
        <f>TEXT(Kickstarter[[#This Row],[Date Created Conversion]], "mmm")</f>
        <v>Nov</v>
      </c>
      <c r="W777" s="6">
        <f>DATEDIF(Kickstarter[[#This Row],[Date Created Conversion]],Kickstarter[[#This Row],[Date Ended Conversion]],"m")</f>
        <v>1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Kickstarter[[#This Row],[pledged]]/Kickstarter[[#This Row],[goal]]</f>
        <v>0.51400000000000001</v>
      </c>
      <c r="P778" s="13">
        <f>IF(Kickstarter[[#This Row],[backers_count]], Kickstarter[[#This Row],[pledged]]/Kickstarter[[#This Row],[backers_count]], 0)</f>
        <v>63.122807017543863</v>
      </c>
      <c r="Q778" t="str">
        <f>LEFT(Kickstarter[[#This Row],[Category and Sub-Category]], SEARCH("/", Kickstarter[[#This Row],[Category and Sub-Category]])-1)</f>
        <v>publishing</v>
      </c>
      <c r="R778" t="str">
        <f>RIGHT(Kickstarter[[#This Row],[Category and Sub-Category]], LEN(Kickstarter[[#This Row],[Category and Sub-Category]])-SEARCH("/",Kickstarter[[#This Row],[Category and Sub-Category]]))</f>
        <v>fiction</v>
      </c>
      <c r="S778" s="10">
        <f>(Kickstarter[[#This Row],[launched_at]]/86400) + 25569 + (-6/24)</f>
        <v>42250.435706018514</v>
      </c>
      <c r="T778" s="10">
        <f>(Kickstarter[[#This Row],[deadline]]/86400) + 25569 + (-6/24)</f>
        <v>42287.958333333328</v>
      </c>
      <c r="U778" s="6">
        <f>YEAR(Kickstarter[[#This Row],[Date Created Conversion]])</f>
        <v>2015</v>
      </c>
      <c r="V778" s="6" t="str">
        <f>TEXT(Kickstarter[[#This Row],[Date Created Conversion]], "mmm")</f>
        <v>Sep</v>
      </c>
      <c r="W778" s="6">
        <f>DATEDIF(Kickstarter[[#This Row],[Date Created Conversion]],Kickstarter[[#This Row],[Date Ended Conversion]],"m")</f>
        <v>1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Kickstarter[[#This Row],[pledged]]/Kickstarter[[#This Row],[goal]]</f>
        <v>7.0000000000000001E-3</v>
      </c>
      <c r="P779" s="13">
        <f>IF(Kickstarter[[#This Row],[backers_count]], Kickstarter[[#This Row],[pledged]]/Kickstarter[[#This Row],[backers_count]], 0)</f>
        <v>7</v>
      </c>
      <c r="Q779" t="str">
        <f>LEFT(Kickstarter[[#This Row],[Category and Sub-Category]], SEARCH("/", Kickstarter[[#This Row],[Category and Sub-Category]])-1)</f>
        <v>publishing</v>
      </c>
      <c r="R779" t="str">
        <f>RIGHT(Kickstarter[[#This Row],[Category and Sub-Category]], LEN(Kickstarter[[#This Row],[Category and Sub-Category]])-SEARCH("/",Kickstarter[[#This Row],[Category and Sub-Category]]))</f>
        <v>fiction</v>
      </c>
      <c r="S779" s="10">
        <f>(Kickstarter[[#This Row],[launched_at]]/86400) + 25569 + (-6/24)</f>
        <v>41456.731215277774</v>
      </c>
      <c r="T779" s="10">
        <f>(Kickstarter[[#This Row],[deadline]]/86400) + 25569 + (-6/24)</f>
        <v>41486.731215277774</v>
      </c>
      <c r="U779" s="6">
        <f>YEAR(Kickstarter[[#This Row],[Date Created Conversion]])</f>
        <v>2013</v>
      </c>
      <c r="V779" s="6" t="str">
        <f>TEXT(Kickstarter[[#This Row],[Date Created Conversion]], "mmm")</f>
        <v>Jul</v>
      </c>
      <c r="W779" s="6">
        <f>DATEDIF(Kickstarter[[#This Row],[Date Created Conversion]],Kickstarter[[#This Row],[Date Ended Conversion]],"m")</f>
        <v>0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Kickstarter[[#This Row],[pledged]]/Kickstarter[[#This Row],[goal]]</f>
        <v>4.0000000000000001E-3</v>
      </c>
      <c r="P780" s="13">
        <f>IF(Kickstarter[[#This Row],[backers_count]], Kickstarter[[#This Row],[pledged]]/Kickstarter[[#This Row],[backers_count]], 0)</f>
        <v>2</v>
      </c>
      <c r="Q780" t="str">
        <f>LEFT(Kickstarter[[#This Row],[Category and Sub-Category]], SEARCH("/", Kickstarter[[#This Row],[Category and Sub-Category]])-1)</f>
        <v>publishing</v>
      </c>
      <c r="R780" t="str">
        <f>RIGHT(Kickstarter[[#This Row],[Category and Sub-Category]], LEN(Kickstarter[[#This Row],[Category and Sub-Category]])-SEARCH("/",Kickstarter[[#This Row],[Category and Sub-Category]]))</f>
        <v>fiction</v>
      </c>
      <c r="S780" s="10">
        <f>(Kickstarter[[#This Row],[launched_at]]/86400) + 25569 + (-6/24)</f>
        <v>41729.452314814815</v>
      </c>
      <c r="T780" s="10">
        <f>(Kickstarter[[#This Row],[deadline]]/86400) + 25569 + (-6/24)</f>
        <v>41759.452314814815</v>
      </c>
      <c r="U780" s="6">
        <f>YEAR(Kickstarter[[#This Row],[Date Created Conversion]])</f>
        <v>2014</v>
      </c>
      <c r="V780" s="6" t="str">
        <f>TEXT(Kickstarter[[#This Row],[Date Created Conversion]], "mmm")</f>
        <v>Mar</v>
      </c>
      <c r="W780" s="6">
        <f>DATEDIF(Kickstarter[[#This Row],[Date Created Conversion]],Kickstarter[[#This Row],[Date Ended Conversion]],"m")</f>
        <v>0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Kickstarter[[#This Row],[pledged]]/Kickstarter[[#This Row],[goal]]</f>
        <v>2.6666666666666668E-2</v>
      </c>
      <c r="P781" s="13">
        <f>IF(Kickstarter[[#This Row],[backers_count]], Kickstarter[[#This Row],[pledged]]/Kickstarter[[#This Row],[backers_count]], 0)</f>
        <v>66.666666666666671</v>
      </c>
      <c r="Q781" t="str">
        <f>LEFT(Kickstarter[[#This Row],[Category and Sub-Category]], SEARCH("/", Kickstarter[[#This Row],[Category and Sub-Category]])-1)</f>
        <v>publishing</v>
      </c>
      <c r="R781" t="str">
        <f>RIGHT(Kickstarter[[#This Row],[Category and Sub-Category]], LEN(Kickstarter[[#This Row],[Category and Sub-Category]])-SEARCH("/",Kickstarter[[#This Row],[Category and Sub-Category]]))</f>
        <v>fiction</v>
      </c>
      <c r="S781" s="10">
        <f>(Kickstarter[[#This Row],[launched_at]]/86400) + 25569 + (-6/24)</f>
        <v>40436.43408564815</v>
      </c>
      <c r="T781" s="10">
        <f>(Kickstarter[[#This Row],[deadline]]/86400) + 25569 + (-6/24)</f>
        <v>40465.916666666664</v>
      </c>
      <c r="U781" s="6">
        <f>YEAR(Kickstarter[[#This Row],[Date Created Conversion]])</f>
        <v>2010</v>
      </c>
      <c r="V781" s="6" t="str">
        <f>TEXT(Kickstarter[[#This Row],[Date Created Conversion]], "mmm")</f>
        <v>Sep</v>
      </c>
      <c r="W781" s="6">
        <f>DATEDIF(Kickstarter[[#This Row],[Date Created Conversion]],Kickstarter[[#This Row],[Date Ended Conversion]],"m")</f>
        <v>0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Kickstarter[[#This Row],[pledged]]/Kickstarter[[#This Row],[goal]]</f>
        <v>1.04</v>
      </c>
      <c r="P782" s="13">
        <f>IF(Kickstarter[[#This Row],[backers_count]], Kickstarter[[#This Row],[pledged]]/Kickstarter[[#This Row],[backers_count]], 0)</f>
        <v>38.518518518518519</v>
      </c>
      <c r="Q782" t="str">
        <f>LEFT(Kickstarter[[#This Row],[Category and Sub-Category]], SEARCH("/", Kickstarter[[#This Row],[Category and Sub-Category]])-1)</f>
        <v>music</v>
      </c>
      <c r="R782" t="str">
        <f>RIGHT(Kickstarter[[#This Row],[Category and Sub-Category]], LEN(Kickstarter[[#This Row],[Category and Sub-Category]])-SEARCH("/",Kickstarter[[#This Row],[Category and Sub-Category]]))</f>
        <v>rock</v>
      </c>
      <c r="S782" s="10">
        <f>(Kickstarter[[#This Row],[launched_at]]/86400) + 25569 + (-6/24)</f>
        <v>40636.423900462964</v>
      </c>
      <c r="T782" s="10">
        <f>(Kickstarter[[#This Row],[deadline]]/86400) + 25569 + (-6/24)</f>
        <v>40666.423900462964</v>
      </c>
      <c r="U782" s="6">
        <f>YEAR(Kickstarter[[#This Row],[Date Created Conversion]])</f>
        <v>2011</v>
      </c>
      <c r="V782" s="6" t="str">
        <f>TEXT(Kickstarter[[#This Row],[Date Created Conversion]], "mmm")</f>
        <v>Apr</v>
      </c>
      <c r="W782" s="6">
        <f>DATEDIF(Kickstarter[[#This Row],[Date Created Conversion]],Kickstarter[[#This Row],[Date Ended Conversion]],"m")</f>
        <v>1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Kickstarter[[#This Row],[pledged]]/Kickstarter[[#This Row],[goal]]</f>
        <v>1.3315375</v>
      </c>
      <c r="P783" s="13">
        <f>IF(Kickstarter[[#This Row],[backers_count]], Kickstarter[[#This Row],[pledged]]/Kickstarter[[#This Row],[backers_count]], 0)</f>
        <v>42.609200000000001</v>
      </c>
      <c r="Q783" t="str">
        <f>LEFT(Kickstarter[[#This Row],[Category and Sub-Category]], SEARCH("/", Kickstarter[[#This Row],[Category and Sub-Category]])-1)</f>
        <v>music</v>
      </c>
      <c r="R783" t="str">
        <f>RIGHT(Kickstarter[[#This Row],[Category and Sub-Category]], LEN(Kickstarter[[#This Row],[Category and Sub-Category]])-SEARCH("/",Kickstarter[[#This Row],[Category and Sub-Category]]))</f>
        <v>rock</v>
      </c>
      <c r="S783" s="10">
        <f>(Kickstarter[[#This Row],[launched_at]]/86400) + 25569 + (-6/24)</f>
        <v>41402.750856481478</v>
      </c>
      <c r="T783" s="10">
        <f>(Kickstarter[[#This Row],[deadline]]/86400) + 25569 + (-6/24)</f>
        <v>41432.750856481478</v>
      </c>
      <c r="U783" s="6">
        <f>YEAR(Kickstarter[[#This Row],[Date Created Conversion]])</f>
        <v>2013</v>
      </c>
      <c r="V783" s="6" t="str">
        <f>TEXT(Kickstarter[[#This Row],[Date Created Conversion]], "mmm")</f>
        <v>May</v>
      </c>
      <c r="W783" s="6">
        <f>DATEDIF(Kickstarter[[#This Row],[Date Created Conversion]],Kickstarter[[#This Row],[Date Ended Conversion]],"m")</f>
        <v>0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Kickstarter[[#This Row],[pledged]]/Kickstarter[[#This Row],[goal]]</f>
        <v>1</v>
      </c>
      <c r="P784" s="13">
        <f>IF(Kickstarter[[#This Row],[backers_count]], Kickstarter[[#This Row],[pledged]]/Kickstarter[[#This Row],[backers_count]], 0)</f>
        <v>50</v>
      </c>
      <c r="Q784" t="str">
        <f>LEFT(Kickstarter[[#This Row],[Category and Sub-Category]], SEARCH("/", Kickstarter[[#This Row],[Category and Sub-Category]])-1)</f>
        <v>music</v>
      </c>
      <c r="R784" t="str">
        <f>RIGHT(Kickstarter[[#This Row],[Category and Sub-Category]], LEN(Kickstarter[[#This Row],[Category and Sub-Category]])-SEARCH("/",Kickstarter[[#This Row],[Category and Sub-Category]]))</f>
        <v>rock</v>
      </c>
      <c r="S784" s="10">
        <f>(Kickstarter[[#This Row],[launched_at]]/86400) + 25569 + (-6/24)</f>
        <v>41116.508125</v>
      </c>
      <c r="T784" s="10">
        <f>(Kickstarter[[#This Row],[deadline]]/86400) + 25569 + (-6/24)</f>
        <v>41146.508125</v>
      </c>
      <c r="U784" s="6">
        <f>YEAR(Kickstarter[[#This Row],[Date Created Conversion]])</f>
        <v>2012</v>
      </c>
      <c r="V784" s="6" t="str">
        <f>TEXT(Kickstarter[[#This Row],[Date Created Conversion]], "mmm")</f>
        <v>Jul</v>
      </c>
      <c r="W784" s="6">
        <f>DATEDIF(Kickstarter[[#This Row],[Date Created Conversion]],Kickstarter[[#This Row],[Date Ended Conversion]],"m")</f>
        <v>0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Kickstarter[[#This Row],[pledged]]/Kickstarter[[#This Row],[goal]]</f>
        <v>1.4813333333333334</v>
      </c>
      <c r="P785" s="13">
        <f>IF(Kickstarter[[#This Row],[backers_count]], Kickstarter[[#This Row],[pledged]]/Kickstarter[[#This Row],[backers_count]], 0)</f>
        <v>63.485714285714288</v>
      </c>
      <c r="Q785" t="str">
        <f>LEFT(Kickstarter[[#This Row],[Category and Sub-Category]], SEARCH("/", Kickstarter[[#This Row],[Category and Sub-Category]])-1)</f>
        <v>music</v>
      </c>
      <c r="R785" t="str">
        <f>RIGHT(Kickstarter[[#This Row],[Category and Sub-Category]], LEN(Kickstarter[[#This Row],[Category and Sub-Category]])-SEARCH("/",Kickstarter[[#This Row],[Category and Sub-Category]]))</f>
        <v>rock</v>
      </c>
      <c r="S785" s="10">
        <f>(Kickstarter[[#This Row],[launched_at]]/86400) + 25569 + (-6/24)</f>
        <v>40987.523715277777</v>
      </c>
      <c r="T785" s="10">
        <f>(Kickstarter[[#This Row],[deadline]]/86400) + 25569 + (-6/24)</f>
        <v>41026.666666666664</v>
      </c>
      <c r="U785" s="6">
        <f>YEAR(Kickstarter[[#This Row],[Date Created Conversion]])</f>
        <v>2012</v>
      </c>
      <c r="V785" s="6" t="str">
        <f>TEXT(Kickstarter[[#This Row],[Date Created Conversion]], "mmm")</f>
        <v>Mar</v>
      </c>
      <c r="W785" s="6">
        <f>DATEDIF(Kickstarter[[#This Row],[Date Created Conversion]],Kickstarter[[#This Row],[Date Ended Conversion]],"m")</f>
        <v>1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Kickstarter[[#This Row],[pledged]]/Kickstarter[[#This Row],[goal]]</f>
        <v>1.0249999999999999</v>
      </c>
      <c r="P786" s="13">
        <f>IF(Kickstarter[[#This Row],[backers_count]], Kickstarter[[#This Row],[pledged]]/Kickstarter[[#This Row],[backers_count]], 0)</f>
        <v>102.5</v>
      </c>
      <c r="Q786" t="str">
        <f>LEFT(Kickstarter[[#This Row],[Category and Sub-Category]], SEARCH("/", Kickstarter[[#This Row],[Category and Sub-Category]])-1)</f>
        <v>music</v>
      </c>
      <c r="R786" t="str">
        <f>RIGHT(Kickstarter[[#This Row],[Category and Sub-Category]], LEN(Kickstarter[[#This Row],[Category and Sub-Category]])-SEARCH("/",Kickstarter[[#This Row],[Category and Sub-Category]]))</f>
        <v>rock</v>
      </c>
      <c r="S786" s="10">
        <f>(Kickstarter[[#This Row],[launched_at]]/86400) + 25569 + (-6/24)</f>
        <v>41674.899525462963</v>
      </c>
      <c r="T786" s="10">
        <f>(Kickstarter[[#This Row],[deadline]]/86400) + 25569 + (-6/24)</f>
        <v>41714.857858796298</v>
      </c>
      <c r="U786" s="6">
        <f>YEAR(Kickstarter[[#This Row],[Date Created Conversion]])</f>
        <v>2014</v>
      </c>
      <c r="V786" s="6" t="str">
        <f>TEXT(Kickstarter[[#This Row],[Date Created Conversion]], "mmm")</f>
        <v>Feb</v>
      </c>
      <c r="W786" s="6">
        <f>DATEDIF(Kickstarter[[#This Row],[Date Created Conversion]],Kickstarter[[#This Row],[Date Ended Conversion]],"m")</f>
        <v>1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Kickstarter[[#This Row],[pledged]]/Kickstarter[[#This Row],[goal]]</f>
        <v>1.8062799999999999</v>
      </c>
      <c r="P787" s="13">
        <f>IF(Kickstarter[[#This Row],[backers_count]], Kickstarter[[#This Row],[pledged]]/Kickstarter[[#This Row],[backers_count]], 0)</f>
        <v>31.142758620689655</v>
      </c>
      <c r="Q787" t="str">
        <f>LEFT(Kickstarter[[#This Row],[Category and Sub-Category]], SEARCH("/", Kickstarter[[#This Row],[Category and Sub-Category]])-1)</f>
        <v>music</v>
      </c>
      <c r="R787" t="str">
        <f>RIGHT(Kickstarter[[#This Row],[Category and Sub-Category]], LEN(Kickstarter[[#This Row],[Category and Sub-Category]])-SEARCH("/",Kickstarter[[#This Row],[Category and Sub-Category]]))</f>
        <v>rock</v>
      </c>
      <c r="S787" s="10">
        <f>(Kickstarter[[#This Row],[launched_at]]/86400) + 25569 + (-6/24)</f>
        <v>41303.343923611115</v>
      </c>
      <c r="T787" s="10">
        <f>(Kickstarter[[#This Row],[deadline]]/86400) + 25569 + (-6/24)</f>
        <v>41333.343923611115</v>
      </c>
      <c r="U787" s="6">
        <f>YEAR(Kickstarter[[#This Row],[Date Created Conversion]])</f>
        <v>2013</v>
      </c>
      <c r="V787" s="6" t="str">
        <f>TEXT(Kickstarter[[#This Row],[Date Created Conversion]], "mmm")</f>
        <v>Jan</v>
      </c>
      <c r="W787" s="6">
        <f>DATEDIF(Kickstarter[[#This Row],[Date Created Conversion]],Kickstarter[[#This Row],[Date Ended Conversion]],"m")</f>
        <v>0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Kickstarter[[#This Row],[pledged]]/Kickstarter[[#This Row],[goal]]</f>
        <v>1.4279999999999999</v>
      </c>
      <c r="P788" s="13">
        <f>IF(Kickstarter[[#This Row],[backers_count]], Kickstarter[[#This Row],[pledged]]/Kickstarter[[#This Row],[backers_count]], 0)</f>
        <v>162.27272727272728</v>
      </c>
      <c r="Q788" t="str">
        <f>LEFT(Kickstarter[[#This Row],[Category and Sub-Category]], SEARCH("/", Kickstarter[[#This Row],[Category and Sub-Category]])-1)</f>
        <v>music</v>
      </c>
      <c r="R788" t="str">
        <f>RIGHT(Kickstarter[[#This Row],[Category and Sub-Category]], LEN(Kickstarter[[#This Row],[Category and Sub-Category]])-SEARCH("/",Kickstarter[[#This Row],[Category and Sub-Category]]))</f>
        <v>rock</v>
      </c>
      <c r="S788" s="10">
        <f>(Kickstarter[[#This Row],[launched_at]]/86400) + 25569 + (-6/24)</f>
        <v>40982.805949074071</v>
      </c>
      <c r="T788" s="10">
        <f>(Kickstarter[[#This Row],[deadline]]/86400) + 25569 + (-6/24)</f>
        <v>41040.407638888893</v>
      </c>
      <c r="U788" s="6">
        <f>YEAR(Kickstarter[[#This Row],[Date Created Conversion]])</f>
        <v>2012</v>
      </c>
      <c r="V788" s="6" t="str">
        <f>TEXT(Kickstarter[[#This Row],[Date Created Conversion]], "mmm")</f>
        <v>Mar</v>
      </c>
      <c r="W788" s="6">
        <f>DATEDIF(Kickstarter[[#This Row],[Date Created Conversion]],Kickstarter[[#This Row],[Date Ended Conversion]],"m")</f>
        <v>1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Kickstarter[[#This Row],[pledged]]/Kickstarter[[#This Row],[goal]]</f>
        <v>1.1416666666666666</v>
      </c>
      <c r="P789" s="13">
        <f>IF(Kickstarter[[#This Row],[backers_count]], Kickstarter[[#This Row],[pledged]]/Kickstarter[[#This Row],[backers_count]], 0)</f>
        <v>80.588235294117652</v>
      </c>
      <c r="Q789" t="str">
        <f>LEFT(Kickstarter[[#This Row],[Category and Sub-Category]], SEARCH("/", Kickstarter[[#This Row],[Category and Sub-Category]])-1)</f>
        <v>music</v>
      </c>
      <c r="R789" t="str">
        <f>RIGHT(Kickstarter[[#This Row],[Category and Sub-Category]], LEN(Kickstarter[[#This Row],[Category and Sub-Category]])-SEARCH("/",Kickstarter[[#This Row],[Category and Sub-Category]]))</f>
        <v>rock</v>
      </c>
      <c r="S789" s="10">
        <f>(Kickstarter[[#This Row],[launched_at]]/86400) + 25569 + (-6/24)</f>
        <v>41549.377615740741</v>
      </c>
      <c r="T789" s="10">
        <f>(Kickstarter[[#This Row],[deadline]]/86400) + 25569 + (-6/24)</f>
        <v>41579.377615740741</v>
      </c>
      <c r="U789" s="6">
        <f>YEAR(Kickstarter[[#This Row],[Date Created Conversion]])</f>
        <v>2013</v>
      </c>
      <c r="V789" s="6" t="str">
        <f>TEXT(Kickstarter[[#This Row],[Date Created Conversion]], "mmm")</f>
        <v>Oct</v>
      </c>
      <c r="W789" s="6">
        <f>DATEDIF(Kickstarter[[#This Row],[Date Created Conversion]],Kickstarter[[#This Row],[Date Ended Conversion]],"m")</f>
        <v>0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Kickstarter[[#This Row],[pledged]]/Kickstarter[[#This Row],[goal]]</f>
        <v>2.03505</v>
      </c>
      <c r="P790" s="13">
        <f>IF(Kickstarter[[#This Row],[backers_count]], Kickstarter[[#This Row],[pledged]]/Kickstarter[[#This Row],[backers_count]], 0)</f>
        <v>59.85441176470588</v>
      </c>
      <c r="Q790" t="str">
        <f>LEFT(Kickstarter[[#This Row],[Category and Sub-Category]], SEARCH("/", Kickstarter[[#This Row],[Category and Sub-Category]])-1)</f>
        <v>music</v>
      </c>
      <c r="R790" t="str">
        <f>RIGHT(Kickstarter[[#This Row],[Category and Sub-Category]], LEN(Kickstarter[[#This Row],[Category and Sub-Category]])-SEARCH("/",Kickstarter[[#This Row],[Category and Sub-Category]]))</f>
        <v>rock</v>
      </c>
      <c r="S790" s="10">
        <f>(Kickstarter[[#This Row],[launched_at]]/86400) + 25569 + (-6/24)</f>
        <v>41058.756805555553</v>
      </c>
      <c r="T790" s="10">
        <f>(Kickstarter[[#This Row],[deadline]]/86400) + 25569 + (-6/24)</f>
        <v>41096.915972222225</v>
      </c>
      <c r="U790" s="6">
        <f>YEAR(Kickstarter[[#This Row],[Date Created Conversion]])</f>
        <v>2012</v>
      </c>
      <c r="V790" s="6" t="str">
        <f>TEXT(Kickstarter[[#This Row],[Date Created Conversion]], "mmm")</f>
        <v>May</v>
      </c>
      <c r="W790" s="6">
        <f>DATEDIF(Kickstarter[[#This Row],[Date Created Conversion]],Kickstarter[[#This Row],[Date Ended Conversion]],"m")</f>
        <v>1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Kickstarter[[#This Row],[pledged]]/Kickstarter[[#This Row],[goal]]</f>
        <v>1.0941176470588236</v>
      </c>
      <c r="P791" s="13">
        <f>IF(Kickstarter[[#This Row],[backers_count]], Kickstarter[[#This Row],[pledged]]/Kickstarter[[#This Row],[backers_count]], 0)</f>
        <v>132.85714285714286</v>
      </c>
      <c r="Q791" t="str">
        <f>LEFT(Kickstarter[[#This Row],[Category and Sub-Category]], SEARCH("/", Kickstarter[[#This Row],[Category and Sub-Category]])-1)</f>
        <v>music</v>
      </c>
      <c r="R791" t="str">
        <f>RIGHT(Kickstarter[[#This Row],[Category and Sub-Category]], LEN(Kickstarter[[#This Row],[Category and Sub-Category]])-SEARCH("/",Kickstarter[[#This Row],[Category and Sub-Category]]))</f>
        <v>rock</v>
      </c>
      <c r="S791" s="10">
        <f>(Kickstarter[[#This Row],[launched_at]]/86400) + 25569 + (-6/24)</f>
        <v>41276.936111111107</v>
      </c>
      <c r="T791" s="10">
        <f>(Kickstarter[[#This Row],[deadline]]/86400) + 25569 + (-6/24)</f>
        <v>41295.082638888889</v>
      </c>
      <c r="U791" s="6">
        <f>YEAR(Kickstarter[[#This Row],[Date Created Conversion]])</f>
        <v>2013</v>
      </c>
      <c r="V791" s="6" t="str">
        <f>TEXT(Kickstarter[[#This Row],[Date Created Conversion]], "mmm")</f>
        <v>Jan</v>
      </c>
      <c r="W791" s="6">
        <f>DATEDIF(Kickstarter[[#This Row],[Date Created Conversion]],Kickstarter[[#This Row],[Date Ended Conversion]],"m")</f>
        <v>0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Kickstarter[[#This Row],[pledged]]/Kickstarter[[#This Row],[goal]]</f>
        <v>1.443746</v>
      </c>
      <c r="P792" s="13">
        <f>IF(Kickstarter[[#This Row],[backers_count]], Kickstarter[[#This Row],[pledged]]/Kickstarter[[#This Row],[backers_count]], 0)</f>
        <v>92.547820512820508</v>
      </c>
      <c r="Q792" t="str">
        <f>LEFT(Kickstarter[[#This Row],[Category and Sub-Category]], SEARCH("/", Kickstarter[[#This Row],[Category and Sub-Category]])-1)</f>
        <v>music</v>
      </c>
      <c r="R792" t="str">
        <f>RIGHT(Kickstarter[[#This Row],[Category and Sub-Category]], LEN(Kickstarter[[#This Row],[Category and Sub-Category]])-SEARCH("/",Kickstarter[[#This Row],[Category and Sub-Category]]))</f>
        <v>rock</v>
      </c>
      <c r="S792" s="10">
        <f>(Kickstarter[[#This Row],[launched_at]]/86400) + 25569 + (-6/24)</f>
        <v>41275.797905092593</v>
      </c>
      <c r="T792" s="10">
        <f>(Kickstarter[[#This Row],[deadline]]/86400) + 25569 + (-6/24)</f>
        <v>41305.797905092593</v>
      </c>
      <c r="U792" s="6">
        <f>YEAR(Kickstarter[[#This Row],[Date Created Conversion]])</f>
        <v>2013</v>
      </c>
      <c r="V792" s="6" t="str">
        <f>TEXT(Kickstarter[[#This Row],[Date Created Conversion]], "mmm")</f>
        <v>Jan</v>
      </c>
      <c r="W792" s="6">
        <f>DATEDIF(Kickstarter[[#This Row],[Date Created Conversion]],Kickstarter[[#This Row],[Date Ended Conversion]],"m")</f>
        <v>0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Kickstarter[[#This Row],[pledged]]/Kickstarter[[#This Row],[goal]]</f>
        <v>1.0386666666666666</v>
      </c>
      <c r="P793" s="13">
        <f>IF(Kickstarter[[#This Row],[backers_count]], Kickstarter[[#This Row],[pledged]]/Kickstarter[[#This Row],[backers_count]], 0)</f>
        <v>60.859375</v>
      </c>
      <c r="Q793" t="str">
        <f>LEFT(Kickstarter[[#This Row],[Category and Sub-Category]], SEARCH("/", Kickstarter[[#This Row],[Category and Sub-Category]])-1)</f>
        <v>music</v>
      </c>
      <c r="R793" t="str">
        <f>RIGHT(Kickstarter[[#This Row],[Category and Sub-Category]], LEN(Kickstarter[[#This Row],[Category and Sub-Category]])-SEARCH("/",Kickstarter[[#This Row],[Category and Sub-Category]]))</f>
        <v>rock</v>
      </c>
      <c r="S793" s="10">
        <f>(Kickstarter[[#This Row],[launched_at]]/86400) + 25569 + (-6/24)</f>
        <v>41557.530624999999</v>
      </c>
      <c r="T793" s="10">
        <f>(Kickstarter[[#This Row],[deadline]]/86400) + 25569 + (-6/24)</f>
        <v>41590.999305555553</v>
      </c>
      <c r="U793" s="6">
        <f>YEAR(Kickstarter[[#This Row],[Date Created Conversion]])</f>
        <v>2013</v>
      </c>
      <c r="V793" s="6" t="str">
        <f>TEXT(Kickstarter[[#This Row],[Date Created Conversion]], "mmm")</f>
        <v>Oct</v>
      </c>
      <c r="W793" s="6">
        <f>DATEDIF(Kickstarter[[#This Row],[Date Created Conversion]],Kickstarter[[#This Row],[Date Ended Conversion]],"m")</f>
        <v>1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Kickstarter[[#This Row],[pledged]]/Kickstarter[[#This Row],[goal]]</f>
        <v>1.0044440000000001</v>
      </c>
      <c r="P794" s="13">
        <f>IF(Kickstarter[[#This Row],[backers_count]], Kickstarter[[#This Row],[pledged]]/Kickstarter[[#This Row],[backers_count]], 0)</f>
        <v>41.851833333333339</v>
      </c>
      <c r="Q794" t="str">
        <f>LEFT(Kickstarter[[#This Row],[Category and Sub-Category]], SEARCH("/", Kickstarter[[#This Row],[Category and Sub-Category]])-1)</f>
        <v>music</v>
      </c>
      <c r="R794" t="str">
        <f>RIGHT(Kickstarter[[#This Row],[Category and Sub-Category]], LEN(Kickstarter[[#This Row],[Category and Sub-Category]])-SEARCH("/",Kickstarter[[#This Row],[Category and Sub-Category]]))</f>
        <v>rock</v>
      </c>
      <c r="S794" s="10">
        <f>(Kickstarter[[#This Row],[launched_at]]/86400) + 25569 + (-6/24)</f>
        <v>41555.62364583333</v>
      </c>
      <c r="T794" s="10">
        <f>(Kickstarter[[#This Row],[deadline]]/86400) + 25569 + (-6/24)</f>
        <v>41585.665312500001</v>
      </c>
      <c r="U794" s="6">
        <f>YEAR(Kickstarter[[#This Row],[Date Created Conversion]])</f>
        <v>2013</v>
      </c>
      <c r="V794" s="6" t="str">
        <f>TEXT(Kickstarter[[#This Row],[Date Created Conversion]], "mmm")</f>
        <v>Oct</v>
      </c>
      <c r="W794" s="6">
        <f>DATEDIF(Kickstarter[[#This Row],[Date Created Conversion]],Kickstarter[[#This Row],[Date Ended Conversion]],"m")</f>
        <v>0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Kickstarter[[#This Row],[pledged]]/Kickstarter[[#This Row],[goal]]</f>
        <v>1.0277927272727272</v>
      </c>
      <c r="P795" s="13">
        <f>IF(Kickstarter[[#This Row],[backers_count]], Kickstarter[[#This Row],[pledged]]/Kickstarter[[#This Row],[backers_count]], 0)</f>
        <v>88.325937499999995</v>
      </c>
      <c r="Q795" t="str">
        <f>LEFT(Kickstarter[[#This Row],[Category and Sub-Category]], SEARCH("/", Kickstarter[[#This Row],[Category and Sub-Category]])-1)</f>
        <v>music</v>
      </c>
      <c r="R795" t="str">
        <f>RIGHT(Kickstarter[[#This Row],[Category and Sub-Category]], LEN(Kickstarter[[#This Row],[Category and Sub-Category]])-SEARCH("/",Kickstarter[[#This Row],[Category and Sub-Category]]))</f>
        <v>rock</v>
      </c>
      <c r="S795" s="10">
        <f>(Kickstarter[[#This Row],[launched_at]]/86400) + 25569 + (-6/24)</f>
        <v>41442.491249999999</v>
      </c>
      <c r="T795" s="10">
        <f>(Kickstarter[[#This Row],[deadline]]/86400) + 25569 + (-6/24)</f>
        <v>41457.957638888889</v>
      </c>
      <c r="U795" s="6">
        <f>YEAR(Kickstarter[[#This Row],[Date Created Conversion]])</f>
        <v>2013</v>
      </c>
      <c r="V795" s="6" t="str">
        <f>TEXT(Kickstarter[[#This Row],[Date Created Conversion]], "mmm")</f>
        <v>Jun</v>
      </c>
      <c r="W795" s="6">
        <f>DATEDIF(Kickstarter[[#This Row],[Date Created Conversion]],Kickstarter[[#This Row],[Date Ended Conversion]],"m")</f>
        <v>0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Kickstarter[[#This Row],[pledged]]/Kickstarter[[#This Row],[goal]]</f>
        <v>1.0531250000000001</v>
      </c>
      <c r="P796" s="13">
        <f>IF(Kickstarter[[#This Row],[backers_count]], Kickstarter[[#This Row],[pledged]]/Kickstarter[[#This Row],[backers_count]], 0)</f>
        <v>158.96226415094338</v>
      </c>
      <c r="Q796" t="str">
        <f>LEFT(Kickstarter[[#This Row],[Category and Sub-Category]], SEARCH("/", Kickstarter[[#This Row],[Category and Sub-Category]])-1)</f>
        <v>music</v>
      </c>
      <c r="R796" t="str">
        <f>RIGHT(Kickstarter[[#This Row],[Category and Sub-Category]], LEN(Kickstarter[[#This Row],[Category and Sub-Category]])-SEARCH("/",Kickstarter[[#This Row],[Category and Sub-Category]]))</f>
        <v>rock</v>
      </c>
      <c r="S796" s="10">
        <f>(Kickstarter[[#This Row],[launched_at]]/86400) + 25569 + (-6/24)</f>
        <v>40735.865011574075</v>
      </c>
      <c r="T796" s="10">
        <f>(Kickstarter[[#This Row],[deadline]]/86400) + 25569 + (-6/24)</f>
        <v>40791.462500000001</v>
      </c>
      <c r="U796" s="6">
        <f>YEAR(Kickstarter[[#This Row],[Date Created Conversion]])</f>
        <v>2011</v>
      </c>
      <c r="V796" s="6" t="str">
        <f>TEXT(Kickstarter[[#This Row],[Date Created Conversion]], "mmm")</f>
        <v>Jul</v>
      </c>
      <c r="W796" s="6">
        <f>DATEDIF(Kickstarter[[#This Row],[Date Created Conversion]],Kickstarter[[#This Row],[Date Ended Conversion]],"m")</f>
        <v>1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Kickstarter[[#This Row],[pledged]]/Kickstarter[[#This Row],[goal]]</f>
        <v>1.1178571428571429</v>
      </c>
      <c r="P797" s="13">
        <f>IF(Kickstarter[[#This Row],[backers_count]], Kickstarter[[#This Row],[pledged]]/Kickstarter[[#This Row],[backers_count]], 0)</f>
        <v>85.054347826086953</v>
      </c>
      <c r="Q797" t="str">
        <f>LEFT(Kickstarter[[#This Row],[Category and Sub-Category]], SEARCH("/", Kickstarter[[#This Row],[Category and Sub-Category]])-1)</f>
        <v>music</v>
      </c>
      <c r="R797" t="str">
        <f>RIGHT(Kickstarter[[#This Row],[Category and Sub-Category]], LEN(Kickstarter[[#This Row],[Category and Sub-Category]])-SEARCH("/",Kickstarter[[#This Row],[Category and Sub-Category]]))</f>
        <v>rock</v>
      </c>
      <c r="S797" s="10">
        <f>(Kickstarter[[#This Row],[launched_at]]/86400) + 25569 + (-6/24)</f>
        <v>40963.363032407404</v>
      </c>
      <c r="T797" s="10">
        <f>(Kickstarter[[#This Row],[deadline]]/86400) + 25569 + (-6/24)</f>
        <v>41005.957638888889</v>
      </c>
      <c r="U797" s="6">
        <f>YEAR(Kickstarter[[#This Row],[Date Created Conversion]])</f>
        <v>2012</v>
      </c>
      <c r="V797" s="6" t="str">
        <f>TEXT(Kickstarter[[#This Row],[Date Created Conversion]], "mmm")</f>
        <v>Feb</v>
      </c>
      <c r="W797" s="6">
        <f>DATEDIF(Kickstarter[[#This Row],[Date Created Conversion]],Kickstarter[[#This Row],[Date Ended Conversion]],"m")</f>
        <v>1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Kickstarter[[#This Row],[pledged]]/Kickstarter[[#This Row],[goal]]</f>
        <v>1.0135000000000001</v>
      </c>
      <c r="P798" s="13">
        <f>IF(Kickstarter[[#This Row],[backers_count]], Kickstarter[[#This Row],[pledged]]/Kickstarter[[#This Row],[backers_count]], 0)</f>
        <v>112.61111111111111</v>
      </c>
      <c r="Q798" t="str">
        <f>LEFT(Kickstarter[[#This Row],[Category and Sub-Category]], SEARCH("/", Kickstarter[[#This Row],[Category and Sub-Category]])-1)</f>
        <v>music</v>
      </c>
      <c r="R798" t="str">
        <f>RIGHT(Kickstarter[[#This Row],[Category and Sub-Category]], LEN(Kickstarter[[#This Row],[Category and Sub-Category]])-SEARCH("/",Kickstarter[[#This Row],[Category and Sub-Category]]))</f>
        <v>rock</v>
      </c>
      <c r="S798" s="10">
        <f>(Kickstarter[[#This Row],[launched_at]]/86400) + 25569 + (-6/24)</f>
        <v>41502.632928240739</v>
      </c>
      <c r="T798" s="10">
        <f>(Kickstarter[[#This Row],[deadline]]/86400) + 25569 + (-6/24)</f>
        <v>41532.631944444445</v>
      </c>
      <c r="U798" s="6">
        <f>YEAR(Kickstarter[[#This Row],[Date Created Conversion]])</f>
        <v>2013</v>
      </c>
      <c r="V798" s="6" t="str">
        <f>TEXT(Kickstarter[[#This Row],[Date Created Conversion]], "mmm")</f>
        <v>Aug</v>
      </c>
      <c r="W798" s="6">
        <f>DATEDIF(Kickstarter[[#This Row],[Date Created Conversion]],Kickstarter[[#This Row],[Date Ended Conversion]],"m")</f>
        <v>0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Kickstarter[[#This Row],[pledged]]/Kickstarter[[#This Row],[goal]]</f>
        <v>1.0753333333333333</v>
      </c>
      <c r="P799" s="13">
        <f>IF(Kickstarter[[#This Row],[backers_count]], Kickstarter[[#This Row],[pledged]]/Kickstarter[[#This Row],[backers_count]], 0)</f>
        <v>45.436619718309856</v>
      </c>
      <c r="Q799" t="str">
        <f>LEFT(Kickstarter[[#This Row],[Category and Sub-Category]], SEARCH("/", Kickstarter[[#This Row],[Category and Sub-Category]])-1)</f>
        <v>music</v>
      </c>
      <c r="R799" t="str">
        <f>RIGHT(Kickstarter[[#This Row],[Category and Sub-Category]], LEN(Kickstarter[[#This Row],[Category and Sub-Category]])-SEARCH("/",Kickstarter[[#This Row],[Category and Sub-Category]]))</f>
        <v>rock</v>
      </c>
      <c r="S799" s="10">
        <f>(Kickstarter[[#This Row],[launched_at]]/86400) + 25569 + (-6/24)</f>
        <v>40996.744074074071</v>
      </c>
      <c r="T799" s="10">
        <f>(Kickstarter[[#This Row],[deadline]]/86400) + 25569 + (-6/24)</f>
        <v>41027.916666666664</v>
      </c>
      <c r="U799" s="6">
        <f>YEAR(Kickstarter[[#This Row],[Date Created Conversion]])</f>
        <v>2012</v>
      </c>
      <c r="V799" s="6" t="str">
        <f>TEXT(Kickstarter[[#This Row],[Date Created Conversion]], "mmm")</f>
        <v>Mar</v>
      </c>
      <c r="W799" s="6">
        <f>DATEDIF(Kickstarter[[#This Row],[Date Created Conversion]],Kickstarter[[#This Row],[Date Ended Conversion]],"m")</f>
        <v>1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Kickstarter[[#This Row],[pledged]]/Kickstarter[[#This Row],[goal]]</f>
        <v>1.1488571428571428</v>
      </c>
      <c r="P800" s="13">
        <f>IF(Kickstarter[[#This Row],[backers_count]], Kickstarter[[#This Row],[pledged]]/Kickstarter[[#This Row],[backers_count]], 0)</f>
        <v>46.218390804597703</v>
      </c>
      <c r="Q800" t="str">
        <f>LEFT(Kickstarter[[#This Row],[Category and Sub-Category]], SEARCH("/", Kickstarter[[#This Row],[Category and Sub-Category]])-1)</f>
        <v>music</v>
      </c>
      <c r="R800" t="str">
        <f>RIGHT(Kickstarter[[#This Row],[Category and Sub-Category]], LEN(Kickstarter[[#This Row],[Category and Sub-Category]])-SEARCH("/",Kickstarter[[#This Row],[Category and Sub-Category]]))</f>
        <v>rock</v>
      </c>
      <c r="S800" s="10">
        <f>(Kickstarter[[#This Row],[launched_at]]/86400) + 25569 + (-6/24)</f>
        <v>41882.340127314819</v>
      </c>
      <c r="T800" s="10">
        <f>(Kickstarter[[#This Row],[deadline]]/86400) + 25569 + (-6/24)</f>
        <v>41912.340127314819</v>
      </c>
      <c r="U800" s="6">
        <f>YEAR(Kickstarter[[#This Row],[Date Created Conversion]])</f>
        <v>2014</v>
      </c>
      <c r="V800" s="6" t="str">
        <f>TEXT(Kickstarter[[#This Row],[Date Created Conversion]], "mmm")</f>
        <v>Aug</v>
      </c>
      <c r="W800" s="6">
        <f>DATEDIF(Kickstarter[[#This Row],[Date Created Conversion]],Kickstarter[[#This Row],[Date Ended Conversion]],"m")</f>
        <v>0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Kickstarter[[#This Row],[pledged]]/Kickstarter[[#This Row],[goal]]</f>
        <v>1.0002</v>
      </c>
      <c r="P801" s="13">
        <f>IF(Kickstarter[[#This Row],[backers_count]], Kickstarter[[#This Row],[pledged]]/Kickstarter[[#This Row],[backers_count]], 0)</f>
        <v>178.60714285714286</v>
      </c>
      <c r="Q801" t="str">
        <f>LEFT(Kickstarter[[#This Row],[Category and Sub-Category]], SEARCH("/", Kickstarter[[#This Row],[Category and Sub-Category]])-1)</f>
        <v>music</v>
      </c>
      <c r="R801" t="str">
        <f>RIGHT(Kickstarter[[#This Row],[Category and Sub-Category]], LEN(Kickstarter[[#This Row],[Category and Sub-Category]])-SEARCH("/",Kickstarter[[#This Row],[Category and Sub-Category]]))</f>
        <v>rock</v>
      </c>
      <c r="S801" s="10">
        <f>(Kickstarter[[#This Row],[launched_at]]/86400) + 25569 + (-6/24)</f>
        <v>40996.417199074072</v>
      </c>
      <c r="T801" s="10">
        <f>(Kickstarter[[#This Row],[deadline]]/86400) + 25569 + (-6/24)</f>
        <v>41026.417199074072</v>
      </c>
      <c r="U801" s="6">
        <f>YEAR(Kickstarter[[#This Row],[Date Created Conversion]])</f>
        <v>2012</v>
      </c>
      <c r="V801" s="6" t="str">
        <f>TEXT(Kickstarter[[#This Row],[Date Created Conversion]], "mmm")</f>
        <v>Mar</v>
      </c>
      <c r="W801" s="6">
        <f>DATEDIF(Kickstarter[[#This Row],[Date Created Conversion]],Kickstarter[[#This Row],[Date Ended Conversion]],"m")</f>
        <v>0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Kickstarter[[#This Row],[pledged]]/Kickstarter[[#This Row],[goal]]</f>
        <v>1.5213333333333334</v>
      </c>
      <c r="P802" s="13">
        <f>IF(Kickstarter[[#This Row],[backers_count]], Kickstarter[[#This Row],[pledged]]/Kickstarter[[#This Row],[backers_count]], 0)</f>
        <v>40.75</v>
      </c>
      <c r="Q802" t="str">
        <f>LEFT(Kickstarter[[#This Row],[Category and Sub-Category]], SEARCH("/", Kickstarter[[#This Row],[Category and Sub-Category]])-1)</f>
        <v>music</v>
      </c>
      <c r="R802" t="str">
        <f>RIGHT(Kickstarter[[#This Row],[Category and Sub-Category]], LEN(Kickstarter[[#This Row],[Category and Sub-Category]])-SEARCH("/",Kickstarter[[#This Row],[Category and Sub-Category]]))</f>
        <v>rock</v>
      </c>
      <c r="S802" s="10">
        <f>(Kickstarter[[#This Row],[launched_at]]/86400) + 25569 + (-6/24)</f>
        <v>41863.183495370373</v>
      </c>
      <c r="T802" s="10">
        <f>(Kickstarter[[#This Row],[deadline]]/86400) + 25569 + (-6/24)</f>
        <v>41893.183495370373</v>
      </c>
      <c r="U802" s="6">
        <f>YEAR(Kickstarter[[#This Row],[Date Created Conversion]])</f>
        <v>2014</v>
      </c>
      <c r="V802" s="6" t="str">
        <f>TEXT(Kickstarter[[#This Row],[Date Created Conversion]], "mmm")</f>
        <v>Aug</v>
      </c>
      <c r="W802" s="6">
        <f>DATEDIF(Kickstarter[[#This Row],[Date Created Conversion]],Kickstarter[[#This Row],[Date Ended Conversion]],"m")</f>
        <v>0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Kickstarter[[#This Row],[pledged]]/Kickstarter[[#This Row],[goal]]</f>
        <v>1.1152149999999998</v>
      </c>
      <c r="P803" s="13">
        <f>IF(Kickstarter[[#This Row],[backers_count]], Kickstarter[[#This Row],[pledged]]/Kickstarter[[#This Row],[backers_count]], 0)</f>
        <v>43.733921568627444</v>
      </c>
      <c r="Q803" t="str">
        <f>LEFT(Kickstarter[[#This Row],[Category and Sub-Category]], SEARCH("/", Kickstarter[[#This Row],[Category and Sub-Category]])-1)</f>
        <v>music</v>
      </c>
      <c r="R803" t="str">
        <f>RIGHT(Kickstarter[[#This Row],[Category and Sub-Category]], LEN(Kickstarter[[#This Row],[Category and Sub-Category]])-SEARCH("/",Kickstarter[[#This Row],[Category and Sub-Category]]))</f>
        <v>rock</v>
      </c>
      <c r="S803" s="10">
        <f>(Kickstarter[[#This Row],[launched_at]]/86400) + 25569 + (-6/24)</f>
        <v>40695.545370370368</v>
      </c>
      <c r="T803" s="10">
        <f>(Kickstarter[[#This Row],[deadline]]/86400) + 25569 + (-6/24)</f>
        <v>40725.545370370368</v>
      </c>
      <c r="U803" s="6">
        <f>YEAR(Kickstarter[[#This Row],[Date Created Conversion]])</f>
        <v>2011</v>
      </c>
      <c r="V803" s="6" t="str">
        <f>TEXT(Kickstarter[[#This Row],[Date Created Conversion]], "mmm")</f>
        <v>Jun</v>
      </c>
      <c r="W803" s="6">
        <f>DATEDIF(Kickstarter[[#This Row],[Date Created Conversion]],Kickstarter[[#This Row],[Date Ended Conversion]],"m")</f>
        <v>1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Kickstarter[[#This Row],[pledged]]/Kickstarter[[#This Row],[goal]]</f>
        <v>1.0133333333333334</v>
      </c>
      <c r="P804" s="13">
        <f>IF(Kickstarter[[#This Row],[backers_count]], Kickstarter[[#This Row],[pledged]]/Kickstarter[[#This Row],[backers_count]], 0)</f>
        <v>81.066666666666663</v>
      </c>
      <c r="Q804" t="str">
        <f>LEFT(Kickstarter[[#This Row],[Category and Sub-Category]], SEARCH("/", Kickstarter[[#This Row],[Category and Sub-Category]])-1)</f>
        <v>music</v>
      </c>
      <c r="R804" t="str">
        <f>RIGHT(Kickstarter[[#This Row],[Category and Sub-Category]], LEN(Kickstarter[[#This Row],[Category and Sub-Category]])-SEARCH("/",Kickstarter[[#This Row],[Category and Sub-Category]]))</f>
        <v>rock</v>
      </c>
      <c r="S804" s="10">
        <f>(Kickstarter[[#This Row],[launched_at]]/86400) + 25569 + (-6/24)</f>
        <v>41122.772268518514</v>
      </c>
      <c r="T804" s="10">
        <f>(Kickstarter[[#This Row],[deadline]]/86400) + 25569 + (-6/24)</f>
        <v>41168.920138888891</v>
      </c>
      <c r="U804" s="6">
        <f>YEAR(Kickstarter[[#This Row],[Date Created Conversion]])</f>
        <v>2012</v>
      </c>
      <c r="V804" s="6" t="str">
        <f>TEXT(Kickstarter[[#This Row],[Date Created Conversion]], "mmm")</f>
        <v>Aug</v>
      </c>
      <c r="W804" s="6">
        <f>DATEDIF(Kickstarter[[#This Row],[Date Created Conversion]],Kickstarter[[#This Row],[Date Ended Conversion]],"m")</f>
        <v>1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Kickstarter[[#This Row],[pledged]]/Kickstarter[[#This Row],[goal]]</f>
        <v>1.232608695652174</v>
      </c>
      <c r="P805" s="13">
        <f>IF(Kickstarter[[#This Row],[backers_count]], Kickstarter[[#This Row],[pledged]]/Kickstarter[[#This Row],[backers_count]], 0)</f>
        <v>74.60526315789474</v>
      </c>
      <c r="Q805" t="str">
        <f>LEFT(Kickstarter[[#This Row],[Category and Sub-Category]], SEARCH("/", Kickstarter[[#This Row],[Category and Sub-Category]])-1)</f>
        <v>music</v>
      </c>
      <c r="R805" t="str">
        <f>RIGHT(Kickstarter[[#This Row],[Category and Sub-Category]], LEN(Kickstarter[[#This Row],[Category and Sub-Category]])-SEARCH("/",Kickstarter[[#This Row],[Category and Sub-Category]]))</f>
        <v>rock</v>
      </c>
      <c r="S805" s="10">
        <f>(Kickstarter[[#This Row],[launched_at]]/86400) + 25569 + (-6/24)</f>
        <v>40665.699976851851</v>
      </c>
      <c r="T805" s="10">
        <f>(Kickstarter[[#This Row],[deadline]]/86400) + 25569 + (-6/24)</f>
        <v>40691.791666666664</v>
      </c>
      <c r="U805" s="6">
        <f>YEAR(Kickstarter[[#This Row],[Date Created Conversion]])</f>
        <v>2011</v>
      </c>
      <c r="V805" s="6" t="str">
        <f>TEXT(Kickstarter[[#This Row],[Date Created Conversion]], "mmm")</f>
        <v>May</v>
      </c>
      <c r="W805" s="6">
        <f>DATEDIF(Kickstarter[[#This Row],[Date Created Conversion]],Kickstarter[[#This Row],[Date Ended Conversion]],"m")</f>
        <v>0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Kickstarter[[#This Row],[pledged]]/Kickstarter[[#This Row],[goal]]</f>
        <v>1</v>
      </c>
      <c r="P806" s="13">
        <f>IF(Kickstarter[[#This Row],[backers_count]], Kickstarter[[#This Row],[pledged]]/Kickstarter[[#This Row],[backers_count]], 0)</f>
        <v>305.55555555555554</v>
      </c>
      <c r="Q806" t="str">
        <f>LEFT(Kickstarter[[#This Row],[Category and Sub-Category]], SEARCH("/", Kickstarter[[#This Row],[Category and Sub-Category]])-1)</f>
        <v>music</v>
      </c>
      <c r="R806" t="str">
        <f>RIGHT(Kickstarter[[#This Row],[Category and Sub-Category]], LEN(Kickstarter[[#This Row],[Category and Sub-Category]])-SEARCH("/",Kickstarter[[#This Row],[Category and Sub-Category]]))</f>
        <v>rock</v>
      </c>
      <c r="S806" s="10">
        <f>(Kickstarter[[#This Row],[launched_at]]/86400) + 25569 + (-6/24)</f>
        <v>40729.855624999997</v>
      </c>
      <c r="T806" s="10">
        <f>(Kickstarter[[#This Row],[deadline]]/86400) + 25569 + (-6/24)</f>
        <v>40746.915972222225</v>
      </c>
      <c r="U806" s="6">
        <f>YEAR(Kickstarter[[#This Row],[Date Created Conversion]])</f>
        <v>2011</v>
      </c>
      <c r="V806" s="6" t="str">
        <f>TEXT(Kickstarter[[#This Row],[Date Created Conversion]], "mmm")</f>
        <v>Jul</v>
      </c>
      <c r="W806" s="6">
        <f>DATEDIF(Kickstarter[[#This Row],[Date Created Conversion]],Kickstarter[[#This Row],[Date Ended Conversion]],"m")</f>
        <v>0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Kickstarter[[#This Row],[pledged]]/Kickstarter[[#This Row],[goal]]</f>
        <v>1.05</v>
      </c>
      <c r="P807" s="13">
        <f>IF(Kickstarter[[#This Row],[backers_count]], Kickstarter[[#This Row],[pledged]]/Kickstarter[[#This Row],[backers_count]], 0)</f>
        <v>58.333333333333336</v>
      </c>
      <c r="Q807" t="str">
        <f>LEFT(Kickstarter[[#This Row],[Category and Sub-Category]], SEARCH("/", Kickstarter[[#This Row],[Category and Sub-Category]])-1)</f>
        <v>music</v>
      </c>
      <c r="R807" t="str">
        <f>RIGHT(Kickstarter[[#This Row],[Category and Sub-Category]], LEN(Kickstarter[[#This Row],[Category and Sub-Category]])-SEARCH("/",Kickstarter[[#This Row],[Category and Sub-Category]]))</f>
        <v>rock</v>
      </c>
      <c r="S807" s="10">
        <f>(Kickstarter[[#This Row],[launched_at]]/86400) + 25569 + (-6/24)</f>
        <v>40690.573055555556</v>
      </c>
      <c r="T807" s="10">
        <f>(Kickstarter[[#This Row],[deadline]]/86400) + 25569 + (-6/24)</f>
        <v>40740.708333333336</v>
      </c>
      <c r="U807" s="6">
        <f>YEAR(Kickstarter[[#This Row],[Date Created Conversion]])</f>
        <v>2011</v>
      </c>
      <c r="V807" s="6" t="str">
        <f>TEXT(Kickstarter[[#This Row],[Date Created Conversion]], "mmm")</f>
        <v>May</v>
      </c>
      <c r="W807" s="6">
        <f>DATEDIF(Kickstarter[[#This Row],[Date Created Conversion]],Kickstarter[[#This Row],[Date Ended Conversion]],"m")</f>
        <v>1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Kickstarter[[#This Row],[pledged]]/Kickstarter[[#This Row],[goal]]</f>
        <v>1.0443750000000001</v>
      </c>
      <c r="P808" s="13">
        <f>IF(Kickstarter[[#This Row],[backers_count]], Kickstarter[[#This Row],[pledged]]/Kickstarter[[#This Row],[backers_count]], 0)</f>
        <v>117.67605633802818</v>
      </c>
      <c r="Q808" t="str">
        <f>LEFT(Kickstarter[[#This Row],[Category and Sub-Category]], SEARCH("/", Kickstarter[[#This Row],[Category and Sub-Category]])-1)</f>
        <v>music</v>
      </c>
      <c r="R808" t="str">
        <f>RIGHT(Kickstarter[[#This Row],[Category and Sub-Category]], LEN(Kickstarter[[#This Row],[Category and Sub-Category]])-SEARCH("/",Kickstarter[[#This Row],[Category and Sub-Category]]))</f>
        <v>rock</v>
      </c>
      <c r="S808" s="10">
        <f>(Kickstarter[[#This Row],[launched_at]]/86400) + 25569 + (-6/24)</f>
        <v>40763.441423611112</v>
      </c>
      <c r="T808" s="10">
        <f>(Kickstarter[[#This Row],[deadline]]/86400) + 25569 + (-6/24)</f>
        <v>40793.441423611112</v>
      </c>
      <c r="U808" s="6">
        <f>YEAR(Kickstarter[[#This Row],[Date Created Conversion]])</f>
        <v>2011</v>
      </c>
      <c r="V808" s="6" t="str">
        <f>TEXT(Kickstarter[[#This Row],[Date Created Conversion]], "mmm")</f>
        <v>Aug</v>
      </c>
      <c r="W808" s="6">
        <f>DATEDIF(Kickstarter[[#This Row],[Date Created Conversion]],Kickstarter[[#This Row],[Date Ended Conversion]],"m")</f>
        <v>0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Kickstarter[[#This Row],[pledged]]/Kickstarter[[#This Row],[goal]]</f>
        <v>1.05125</v>
      </c>
      <c r="P809" s="13">
        <f>IF(Kickstarter[[#This Row],[backers_count]], Kickstarter[[#This Row],[pledged]]/Kickstarter[[#This Row],[backers_count]], 0)</f>
        <v>73.771929824561397</v>
      </c>
      <c r="Q809" t="str">
        <f>LEFT(Kickstarter[[#This Row],[Category and Sub-Category]], SEARCH("/", Kickstarter[[#This Row],[Category and Sub-Category]])-1)</f>
        <v>music</v>
      </c>
      <c r="R809" t="str">
        <f>RIGHT(Kickstarter[[#This Row],[Category and Sub-Category]], LEN(Kickstarter[[#This Row],[Category and Sub-Category]])-SEARCH("/",Kickstarter[[#This Row],[Category and Sub-Category]]))</f>
        <v>rock</v>
      </c>
      <c r="S809" s="10">
        <f>(Kickstarter[[#This Row],[launched_at]]/86400) + 25569 + (-6/24)</f>
        <v>42759.378599537042</v>
      </c>
      <c r="T809" s="10">
        <f>(Kickstarter[[#This Row],[deadline]]/86400) + 25569 + (-6/24)</f>
        <v>42794.833333333328</v>
      </c>
      <c r="U809" s="6">
        <f>YEAR(Kickstarter[[#This Row],[Date Created Conversion]])</f>
        <v>2017</v>
      </c>
      <c r="V809" s="6" t="str">
        <f>TEXT(Kickstarter[[#This Row],[Date Created Conversion]], "mmm")</f>
        <v>Jan</v>
      </c>
      <c r="W809" s="6">
        <f>DATEDIF(Kickstarter[[#This Row],[Date Created Conversion]],Kickstarter[[#This Row],[Date Ended Conversion]],"m")</f>
        <v>1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Kickstarter[[#This Row],[pledged]]/Kickstarter[[#This Row],[goal]]</f>
        <v>1</v>
      </c>
      <c r="P810" s="13">
        <f>IF(Kickstarter[[#This Row],[backers_count]], Kickstarter[[#This Row],[pledged]]/Kickstarter[[#This Row],[backers_count]], 0)</f>
        <v>104.65116279069767</v>
      </c>
      <c r="Q810" t="str">
        <f>LEFT(Kickstarter[[#This Row],[Category and Sub-Category]], SEARCH("/", Kickstarter[[#This Row],[Category and Sub-Category]])-1)</f>
        <v>music</v>
      </c>
      <c r="R810" t="str">
        <f>RIGHT(Kickstarter[[#This Row],[Category and Sub-Category]], LEN(Kickstarter[[#This Row],[Category and Sub-Category]])-SEARCH("/",Kickstarter[[#This Row],[Category and Sub-Category]]))</f>
        <v>rock</v>
      </c>
      <c r="S810" s="10">
        <f>(Kickstarter[[#This Row],[launched_at]]/86400) + 25569 + (-6/24)</f>
        <v>41961.850532407407</v>
      </c>
      <c r="T810" s="10">
        <f>(Kickstarter[[#This Row],[deadline]]/86400) + 25569 + (-6/24)</f>
        <v>41994.957638888889</v>
      </c>
      <c r="U810" s="6">
        <f>YEAR(Kickstarter[[#This Row],[Date Created Conversion]])</f>
        <v>2014</v>
      </c>
      <c r="V810" s="6" t="str">
        <f>TEXT(Kickstarter[[#This Row],[Date Created Conversion]], "mmm")</f>
        <v>Nov</v>
      </c>
      <c r="W810" s="6">
        <f>DATEDIF(Kickstarter[[#This Row],[Date Created Conversion]],Kickstarter[[#This Row],[Date Ended Conversion]],"m")</f>
        <v>1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Kickstarter[[#This Row],[pledged]]/Kickstarter[[#This Row],[goal]]</f>
        <v>1.03775</v>
      </c>
      <c r="P811" s="13">
        <f>IF(Kickstarter[[#This Row],[backers_count]], Kickstarter[[#This Row],[pledged]]/Kickstarter[[#This Row],[backers_count]], 0)</f>
        <v>79.82692307692308</v>
      </c>
      <c r="Q811" t="str">
        <f>LEFT(Kickstarter[[#This Row],[Category and Sub-Category]], SEARCH("/", Kickstarter[[#This Row],[Category and Sub-Category]])-1)</f>
        <v>music</v>
      </c>
      <c r="R811" t="str">
        <f>RIGHT(Kickstarter[[#This Row],[Category and Sub-Category]], LEN(Kickstarter[[#This Row],[Category and Sub-Category]])-SEARCH("/",Kickstarter[[#This Row],[Category and Sub-Category]]))</f>
        <v>rock</v>
      </c>
      <c r="S811" s="10">
        <f>(Kickstarter[[#This Row],[launched_at]]/86400) + 25569 + (-6/24)</f>
        <v>41628.583680555559</v>
      </c>
      <c r="T811" s="10">
        <f>(Kickstarter[[#This Row],[deadline]]/86400) + 25569 + (-6/24)</f>
        <v>41658.583680555559</v>
      </c>
      <c r="U811" s="6">
        <f>YEAR(Kickstarter[[#This Row],[Date Created Conversion]])</f>
        <v>2013</v>
      </c>
      <c r="V811" s="6" t="str">
        <f>TEXT(Kickstarter[[#This Row],[Date Created Conversion]], "mmm")</f>
        <v>Dec</v>
      </c>
      <c r="W811" s="6">
        <f>DATEDIF(Kickstarter[[#This Row],[Date Created Conversion]],Kickstarter[[#This Row],[Date Ended Conversion]],"m")</f>
        <v>0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Kickstarter[[#This Row],[pledged]]/Kickstarter[[#This Row],[goal]]</f>
        <v>1.05</v>
      </c>
      <c r="P812" s="13">
        <f>IF(Kickstarter[[#This Row],[backers_count]], Kickstarter[[#This Row],[pledged]]/Kickstarter[[#This Row],[backers_count]], 0)</f>
        <v>58.333333333333336</v>
      </c>
      <c r="Q812" t="str">
        <f>LEFT(Kickstarter[[#This Row],[Category and Sub-Category]], SEARCH("/", Kickstarter[[#This Row],[Category and Sub-Category]])-1)</f>
        <v>music</v>
      </c>
      <c r="R812" t="str">
        <f>RIGHT(Kickstarter[[#This Row],[Category and Sub-Category]], LEN(Kickstarter[[#This Row],[Category and Sub-Category]])-SEARCH("/",Kickstarter[[#This Row],[Category and Sub-Category]]))</f>
        <v>rock</v>
      </c>
      <c r="S812" s="10">
        <f>(Kickstarter[[#This Row],[launched_at]]/86400) + 25569 + (-6/24)</f>
        <v>41122.806273148148</v>
      </c>
      <c r="T812" s="10">
        <f>(Kickstarter[[#This Row],[deadline]]/86400) + 25569 + (-6/24)</f>
        <v>41152.806273148148</v>
      </c>
      <c r="U812" s="6">
        <f>YEAR(Kickstarter[[#This Row],[Date Created Conversion]])</f>
        <v>2012</v>
      </c>
      <c r="V812" s="6" t="str">
        <f>TEXT(Kickstarter[[#This Row],[Date Created Conversion]], "mmm")</f>
        <v>Aug</v>
      </c>
      <c r="W812" s="6">
        <f>DATEDIF(Kickstarter[[#This Row],[Date Created Conversion]],Kickstarter[[#This Row],[Date Ended Conversion]],"m")</f>
        <v>0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Kickstarter[[#This Row],[pledged]]/Kickstarter[[#This Row],[goal]]</f>
        <v>1.04</v>
      </c>
      <c r="P813" s="13">
        <f>IF(Kickstarter[[#This Row],[backers_count]], Kickstarter[[#This Row],[pledged]]/Kickstarter[[#This Row],[backers_count]], 0)</f>
        <v>86.666666666666671</v>
      </c>
      <c r="Q813" t="str">
        <f>LEFT(Kickstarter[[#This Row],[Category and Sub-Category]], SEARCH("/", Kickstarter[[#This Row],[Category and Sub-Category]])-1)</f>
        <v>music</v>
      </c>
      <c r="R813" t="str">
        <f>RIGHT(Kickstarter[[#This Row],[Category and Sub-Category]], LEN(Kickstarter[[#This Row],[Category and Sub-Category]])-SEARCH("/",Kickstarter[[#This Row],[Category and Sub-Category]]))</f>
        <v>rock</v>
      </c>
      <c r="S813" s="10">
        <f>(Kickstarter[[#This Row],[launched_at]]/86400) + 25569 + (-6/24)</f>
        <v>41443.393541666665</v>
      </c>
      <c r="T813" s="10">
        <f>(Kickstarter[[#This Row],[deadline]]/86400) + 25569 + (-6/24)</f>
        <v>41465.452777777777</v>
      </c>
      <c r="U813" s="6">
        <f>YEAR(Kickstarter[[#This Row],[Date Created Conversion]])</f>
        <v>2013</v>
      </c>
      <c r="V813" s="6" t="str">
        <f>TEXT(Kickstarter[[#This Row],[Date Created Conversion]], "mmm")</f>
        <v>Jun</v>
      </c>
      <c r="W813" s="6">
        <f>DATEDIF(Kickstarter[[#This Row],[Date Created Conversion]],Kickstarter[[#This Row],[Date Ended Conversion]],"m")</f>
        <v>0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Kickstarter[[#This Row],[pledged]]/Kickstarter[[#This Row],[goal]]</f>
        <v>1.5183333333333333</v>
      </c>
      <c r="P814" s="13">
        <f>IF(Kickstarter[[#This Row],[backers_count]], Kickstarter[[#This Row],[pledged]]/Kickstarter[[#This Row],[backers_count]], 0)</f>
        <v>27.606060606060606</v>
      </c>
      <c r="Q814" t="str">
        <f>LEFT(Kickstarter[[#This Row],[Category and Sub-Category]], SEARCH("/", Kickstarter[[#This Row],[Category and Sub-Category]])-1)</f>
        <v>music</v>
      </c>
      <c r="R814" t="str">
        <f>RIGHT(Kickstarter[[#This Row],[Category and Sub-Category]], LEN(Kickstarter[[#This Row],[Category and Sub-Category]])-SEARCH("/",Kickstarter[[#This Row],[Category and Sub-Category]]))</f>
        <v>rock</v>
      </c>
      <c r="S814" s="10">
        <f>(Kickstarter[[#This Row],[launched_at]]/86400) + 25569 + (-6/24)</f>
        <v>41281.767962962964</v>
      </c>
      <c r="T814" s="10">
        <f>(Kickstarter[[#This Row],[deadline]]/86400) + 25569 + (-6/24)</f>
        <v>41334.331944444442</v>
      </c>
      <c r="U814" s="6">
        <f>YEAR(Kickstarter[[#This Row],[Date Created Conversion]])</f>
        <v>2013</v>
      </c>
      <c r="V814" s="6" t="str">
        <f>TEXT(Kickstarter[[#This Row],[Date Created Conversion]], "mmm")</f>
        <v>Jan</v>
      </c>
      <c r="W814" s="6">
        <f>DATEDIF(Kickstarter[[#This Row],[Date Created Conversion]],Kickstarter[[#This Row],[Date Ended Conversion]],"m")</f>
        <v>1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Kickstarter[[#This Row],[pledged]]/Kickstarter[[#This Row],[goal]]</f>
        <v>1.59996</v>
      </c>
      <c r="P815" s="13">
        <f>IF(Kickstarter[[#This Row],[backers_count]], Kickstarter[[#This Row],[pledged]]/Kickstarter[[#This Row],[backers_count]], 0)</f>
        <v>24.999375000000001</v>
      </c>
      <c r="Q815" t="str">
        <f>LEFT(Kickstarter[[#This Row],[Category and Sub-Category]], SEARCH("/", Kickstarter[[#This Row],[Category and Sub-Category]])-1)</f>
        <v>music</v>
      </c>
      <c r="R815" t="str">
        <f>RIGHT(Kickstarter[[#This Row],[Category and Sub-Category]], LEN(Kickstarter[[#This Row],[Category and Sub-Category]])-SEARCH("/",Kickstarter[[#This Row],[Category and Sub-Category]]))</f>
        <v>rock</v>
      </c>
      <c r="S815" s="10">
        <f>(Kickstarter[[#This Row],[launched_at]]/86400) + 25569 + (-6/24)</f>
        <v>41080.710243055553</v>
      </c>
      <c r="T815" s="10">
        <f>(Kickstarter[[#This Row],[deadline]]/86400) + 25569 + (-6/24)</f>
        <v>41110.710243055553</v>
      </c>
      <c r="U815" s="6">
        <f>YEAR(Kickstarter[[#This Row],[Date Created Conversion]])</f>
        <v>2012</v>
      </c>
      <c r="V815" s="6" t="str">
        <f>TEXT(Kickstarter[[#This Row],[Date Created Conversion]], "mmm")</f>
        <v>Jun</v>
      </c>
      <c r="W815" s="6">
        <f>DATEDIF(Kickstarter[[#This Row],[Date Created Conversion]],Kickstarter[[#This Row],[Date Ended Conversion]],"m")</f>
        <v>1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Kickstarter[[#This Row],[pledged]]/Kickstarter[[#This Row],[goal]]</f>
        <v>1.2729999999999999</v>
      </c>
      <c r="P816" s="13">
        <f>IF(Kickstarter[[#This Row],[backers_count]], Kickstarter[[#This Row],[pledged]]/Kickstarter[[#This Row],[backers_count]], 0)</f>
        <v>45.464285714285715</v>
      </c>
      <c r="Q816" t="str">
        <f>LEFT(Kickstarter[[#This Row],[Category and Sub-Category]], SEARCH("/", Kickstarter[[#This Row],[Category and Sub-Category]])-1)</f>
        <v>music</v>
      </c>
      <c r="R816" t="str">
        <f>RIGHT(Kickstarter[[#This Row],[Category and Sub-Category]], LEN(Kickstarter[[#This Row],[Category and Sub-Category]])-SEARCH("/",Kickstarter[[#This Row],[Category and Sub-Category]]))</f>
        <v>rock</v>
      </c>
      <c r="S816" s="10">
        <f>(Kickstarter[[#This Row],[launched_at]]/86400) + 25569 + (-6/24)</f>
        <v>40679.493067129632</v>
      </c>
      <c r="T816" s="10">
        <f>(Kickstarter[[#This Row],[deadline]]/86400) + 25569 + (-6/24)</f>
        <v>40694.50277777778</v>
      </c>
      <c r="U816" s="6">
        <f>YEAR(Kickstarter[[#This Row],[Date Created Conversion]])</f>
        <v>2011</v>
      </c>
      <c r="V816" s="6" t="str">
        <f>TEXT(Kickstarter[[#This Row],[Date Created Conversion]], "mmm")</f>
        <v>May</v>
      </c>
      <c r="W816" s="6">
        <f>DATEDIF(Kickstarter[[#This Row],[Date Created Conversion]],Kickstarter[[#This Row],[Date Ended Conversion]],"m")</f>
        <v>0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Kickstarter[[#This Row],[pledged]]/Kickstarter[[#This Row],[goal]]</f>
        <v>1.07</v>
      </c>
      <c r="P817" s="13">
        <f>IF(Kickstarter[[#This Row],[backers_count]], Kickstarter[[#This Row],[pledged]]/Kickstarter[[#This Row],[backers_count]], 0)</f>
        <v>99.534883720930239</v>
      </c>
      <c r="Q817" t="str">
        <f>LEFT(Kickstarter[[#This Row],[Category and Sub-Category]], SEARCH("/", Kickstarter[[#This Row],[Category and Sub-Category]])-1)</f>
        <v>music</v>
      </c>
      <c r="R817" t="str">
        <f>RIGHT(Kickstarter[[#This Row],[Category and Sub-Category]], LEN(Kickstarter[[#This Row],[Category and Sub-Category]])-SEARCH("/",Kickstarter[[#This Row],[Category and Sub-Category]]))</f>
        <v>rock</v>
      </c>
      <c r="S817" s="10">
        <f>(Kickstarter[[#This Row],[launched_at]]/86400) + 25569 + (-6/24)</f>
        <v>41914.667858796296</v>
      </c>
      <c r="T817" s="10">
        <f>(Kickstarter[[#This Row],[deadline]]/86400) + 25569 + (-6/24)</f>
        <v>41944.667858796296</v>
      </c>
      <c r="U817" s="6">
        <f>YEAR(Kickstarter[[#This Row],[Date Created Conversion]])</f>
        <v>2014</v>
      </c>
      <c r="V817" s="6" t="str">
        <f>TEXT(Kickstarter[[#This Row],[Date Created Conversion]], "mmm")</f>
        <v>Oct</v>
      </c>
      <c r="W817" s="6">
        <f>DATEDIF(Kickstarter[[#This Row],[Date Created Conversion]],Kickstarter[[#This Row],[Date Ended Conversion]],"m")</f>
        <v>0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Kickstarter[[#This Row],[pledged]]/Kickstarter[[#This Row],[goal]]</f>
        <v>1.1512214285714286</v>
      </c>
      <c r="P818" s="13">
        <f>IF(Kickstarter[[#This Row],[backers_count]], Kickstarter[[#This Row],[pledged]]/Kickstarter[[#This Row],[backers_count]], 0)</f>
        <v>39.31</v>
      </c>
      <c r="Q818" t="str">
        <f>LEFT(Kickstarter[[#This Row],[Category and Sub-Category]], SEARCH("/", Kickstarter[[#This Row],[Category and Sub-Category]])-1)</f>
        <v>music</v>
      </c>
      <c r="R818" t="str">
        <f>RIGHT(Kickstarter[[#This Row],[Category and Sub-Category]], LEN(Kickstarter[[#This Row],[Category and Sub-Category]])-SEARCH("/",Kickstarter[[#This Row],[Category and Sub-Category]]))</f>
        <v>rock</v>
      </c>
      <c r="S818" s="10">
        <f>(Kickstarter[[#This Row],[launched_at]]/86400) + 25569 + (-6/24)</f>
        <v>41341.620868055557</v>
      </c>
      <c r="T818" s="10">
        <f>(Kickstarter[[#This Row],[deadline]]/86400) + 25569 + (-6/24)</f>
        <v>41373.020833333336</v>
      </c>
      <c r="U818" s="6">
        <f>YEAR(Kickstarter[[#This Row],[Date Created Conversion]])</f>
        <v>2013</v>
      </c>
      <c r="V818" s="6" t="str">
        <f>TEXT(Kickstarter[[#This Row],[Date Created Conversion]], "mmm")</f>
        <v>Mar</v>
      </c>
      <c r="W818" s="6">
        <f>DATEDIF(Kickstarter[[#This Row],[Date Created Conversion]],Kickstarter[[#This Row],[Date Ended Conversion]],"m")</f>
        <v>1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Kickstarter[[#This Row],[pledged]]/Kickstarter[[#This Row],[goal]]</f>
        <v>1.3711066666666665</v>
      </c>
      <c r="P819" s="13">
        <f>IF(Kickstarter[[#This Row],[backers_count]], Kickstarter[[#This Row],[pledged]]/Kickstarter[[#This Row],[backers_count]], 0)</f>
        <v>89.419999999999987</v>
      </c>
      <c r="Q819" t="str">
        <f>LEFT(Kickstarter[[#This Row],[Category and Sub-Category]], SEARCH("/", Kickstarter[[#This Row],[Category and Sub-Category]])-1)</f>
        <v>music</v>
      </c>
      <c r="R819" t="str">
        <f>RIGHT(Kickstarter[[#This Row],[Category and Sub-Category]], LEN(Kickstarter[[#This Row],[Category and Sub-Category]])-SEARCH("/",Kickstarter[[#This Row],[Category and Sub-Category]]))</f>
        <v>rock</v>
      </c>
      <c r="S819" s="10">
        <f>(Kickstarter[[#This Row],[launched_at]]/86400) + 25569 + (-6/24)</f>
        <v>40925.349664351852</v>
      </c>
      <c r="T819" s="10">
        <f>(Kickstarter[[#This Row],[deadline]]/86400) + 25569 + (-6/24)</f>
        <v>40978.957638888889</v>
      </c>
      <c r="U819" s="6">
        <f>YEAR(Kickstarter[[#This Row],[Date Created Conversion]])</f>
        <v>2012</v>
      </c>
      <c r="V819" s="6" t="str">
        <f>TEXT(Kickstarter[[#This Row],[Date Created Conversion]], "mmm")</f>
        <v>Jan</v>
      </c>
      <c r="W819" s="6">
        <f>DATEDIF(Kickstarter[[#This Row],[Date Created Conversion]],Kickstarter[[#This Row],[Date Ended Conversion]],"m")</f>
        <v>1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Kickstarter[[#This Row],[pledged]]/Kickstarter[[#This Row],[goal]]</f>
        <v>1.5571428571428572</v>
      </c>
      <c r="P820" s="13">
        <f>IF(Kickstarter[[#This Row],[backers_count]], Kickstarter[[#This Row],[pledged]]/Kickstarter[[#This Row],[backers_count]], 0)</f>
        <v>28.684210526315791</v>
      </c>
      <c r="Q820" t="str">
        <f>LEFT(Kickstarter[[#This Row],[Category and Sub-Category]], SEARCH("/", Kickstarter[[#This Row],[Category and Sub-Category]])-1)</f>
        <v>music</v>
      </c>
      <c r="R820" t="str">
        <f>RIGHT(Kickstarter[[#This Row],[Category and Sub-Category]], LEN(Kickstarter[[#This Row],[Category and Sub-Category]])-SEARCH("/",Kickstarter[[#This Row],[Category and Sub-Category]]))</f>
        <v>rock</v>
      </c>
      <c r="S820" s="10">
        <f>(Kickstarter[[#This Row],[launched_at]]/86400) + 25569 + (-6/24)</f>
        <v>41120.632881944446</v>
      </c>
      <c r="T820" s="10">
        <f>(Kickstarter[[#This Row],[deadline]]/86400) + 25569 + (-6/24)</f>
        <v>41128.459027777775</v>
      </c>
      <c r="U820" s="6">
        <f>YEAR(Kickstarter[[#This Row],[Date Created Conversion]])</f>
        <v>2012</v>
      </c>
      <c r="V820" s="6" t="str">
        <f>TEXT(Kickstarter[[#This Row],[Date Created Conversion]], "mmm")</f>
        <v>Jul</v>
      </c>
      <c r="W820" s="6">
        <f>DATEDIF(Kickstarter[[#This Row],[Date Created Conversion]],Kickstarter[[#This Row],[Date Ended Conversion]],"m")</f>
        <v>0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Kickstarter[[#This Row],[pledged]]/Kickstarter[[#This Row],[goal]]</f>
        <v>1.0874999999999999</v>
      </c>
      <c r="P821" s="13">
        <f>IF(Kickstarter[[#This Row],[backers_count]], Kickstarter[[#This Row],[pledged]]/Kickstarter[[#This Row],[backers_count]], 0)</f>
        <v>31.071428571428573</v>
      </c>
      <c r="Q821" t="str">
        <f>LEFT(Kickstarter[[#This Row],[Category and Sub-Category]], SEARCH("/", Kickstarter[[#This Row],[Category and Sub-Category]])-1)</f>
        <v>music</v>
      </c>
      <c r="R821" t="str">
        <f>RIGHT(Kickstarter[[#This Row],[Category and Sub-Category]], LEN(Kickstarter[[#This Row],[Category and Sub-Category]])-SEARCH("/",Kickstarter[[#This Row],[Category and Sub-Category]]))</f>
        <v>rock</v>
      </c>
      <c r="S821" s="10">
        <f>(Kickstarter[[#This Row],[launched_at]]/86400) + 25569 + (-6/24)</f>
        <v>41619.748310185183</v>
      </c>
      <c r="T821" s="10">
        <f>(Kickstarter[[#This Row],[deadline]]/86400) + 25569 + (-6/24)</f>
        <v>41628.947222222225</v>
      </c>
      <c r="U821" s="6">
        <f>YEAR(Kickstarter[[#This Row],[Date Created Conversion]])</f>
        <v>2013</v>
      </c>
      <c r="V821" s="6" t="str">
        <f>TEXT(Kickstarter[[#This Row],[Date Created Conversion]], "mmm")</f>
        <v>Dec</v>
      </c>
      <c r="W821" s="6">
        <f>DATEDIF(Kickstarter[[#This Row],[Date Created Conversion]],Kickstarter[[#This Row],[Date Ended Conversion]],"m")</f>
        <v>0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Kickstarter[[#This Row],[pledged]]/Kickstarter[[#This Row],[goal]]</f>
        <v>1.3405</v>
      </c>
      <c r="P822" s="13">
        <f>IF(Kickstarter[[#This Row],[backers_count]], Kickstarter[[#This Row],[pledged]]/Kickstarter[[#This Row],[backers_count]], 0)</f>
        <v>70.55263157894737</v>
      </c>
      <c r="Q822" t="str">
        <f>LEFT(Kickstarter[[#This Row],[Category and Sub-Category]], SEARCH("/", Kickstarter[[#This Row],[Category and Sub-Category]])-1)</f>
        <v>music</v>
      </c>
      <c r="R822" t="str">
        <f>RIGHT(Kickstarter[[#This Row],[Category and Sub-Category]], LEN(Kickstarter[[#This Row],[Category and Sub-Category]])-SEARCH("/",Kickstarter[[#This Row],[Category and Sub-Category]]))</f>
        <v>rock</v>
      </c>
      <c r="S822" s="10">
        <f>(Kickstarter[[#This Row],[launched_at]]/86400) + 25569 + (-6/24)</f>
        <v>41768.591921296298</v>
      </c>
      <c r="T822" s="10">
        <f>(Kickstarter[[#This Row],[deadline]]/86400) + 25569 + (-6/24)</f>
        <v>41798.958333333336</v>
      </c>
      <c r="U822" s="6">
        <f>YEAR(Kickstarter[[#This Row],[Date Created Conversion]])</f>
        <v>2014</v>
      </c>
      <c r="V822" s="6" t="str">
        <f>TEXT(Kickstarter[[#This Row],[Date Created Conversion]], "mmm")</f>
        <v>May</v>
      </c>
      <c r="W822" s="6">
        <f>DATEDIF(Kickstarter[[#This Row],[Date Created Conversion]],Kickstarter[[#This Row],[Date Ended Conversion]],"m")</f>
        <v>0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Kickstarter[[#This Row],[pledged]]/Kickstarter[[#This Row],[goal]]</f>
        <v>1</v>
      </c>
      <c r="P823" s="13">
        <f>IF(Kickstarter[[#This Row],[backers_count]], Kickstarter[[#This Row],[pledged]]/Kickstarter[[#This Row],[backers_count]], 0)</f>
        <v>224.12820512820514</v>
      </c>
      <c r="Q823" t="str">
        <f>LEFT(Kickstarter[[#This Row],[Category and Sub-Category]], SEARCH("/", Kickstarter[[#This Row],[Category and Sub-Category]])-1)</f>
        <v>music</v>
      </c>
      <c r="R823" t="str">
        <f>RIGHT(Kickstarter[[#This Row],[Category and Sub-Category]], LEN(Kickstarter[[#This Row],[Category and Sub-Category]])-SEARCH("/",Kickstarter[[#This Row],[Category and Sub-Category]]))</f>
        <v>rock</v>
      </c>
      <c r="S823" s="10">
        <f>(Kickstarter[[#This Row],[launched_at]]/86400) + 25569 + (-6/24)</f>
        <v>42093.672048611115</v>
      </c>
      <c r="T823" s="10">
        <f>(Kickstarter[[#This Row],[deadline]]/86400) + 25569 + (-6/24)</f>
        <v>42127.917361111111</v>
      </c>
      <c r="U823" s="6">
        <f>YEAR(Kickstarter[[#This Row],[Date Created Conversion]])</f>
        <v>2015</v>
      </c>
      <c r="V823" s="6" t="str">
        <f>TEXT(Kickstarter[[#This Row],[Date Created Conversion]], "mmm")</f>
        <v>Mar</v>
      </c>
      <c r="W823" s="6">
        <f>DATEDIF(Kickstarter[[#This Row],[Date Created Conversion]],Kickstarter[[#This Row],[Date Ended Conversion]],"m")</f>
        <v>1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Kickstarter[[#This Row],[pledged]]/Kickstarter[[#This Row],[goal]]</f>
        <v>1.1916666666666667</v>
      </c>
      <c r="P824" s="13">
        <f>IF(Kickstarter[[#This Row],[backers_count]], Kickstarter[[#This Row],[pledged]]/Kickstarter[[#This Row],[backers_count]], 0)</f>
        <v>51.811594202898547</v>
      </c>
      <c r="Q824" t="str">
        <f>LEFT(Kickstarter[[#This Row],[Category and Sub-Category]], SEARCH("/", Kickstarter[[#This Row],[Category and Sub-Category]])-1)</f>
        <v>music</v>
      </c>
      <c r="R824" t="str">
        <f>RIGHT(Kickstarter[[#This Row],[Category and Sub-Category]], LEN(Kickstarter[[#This Row],[Category and Sub-Category]])-SEARCH("/",Kickstarter[[#This Row],[Category and Sub-Category]]))</f>
        <v>rock</v>
      </c>
      <c r="S824" s="10">
        <f>(Kickstarter[[#This Row],[launched_at]]/86400) + 25569 + (-6/24)</f>
        <v>41157.697337962964</v>
      </c>
      <c r="T824" s="10">
        <f>(Kickstarter[[#This Row],[deadline]]/86400) + 25569 + (-6/24)</f>
        <v>41187.697337962964</v>
      </c>
      <c r="U824" s="6">
        <f>YEAR(Kickstarter[[#This Row],[Date Created Conversion]])</f>
        <v>2012</v>
      </c>
      <c r="V824" s="6" t="str">
        <f>TEXT(Kickstarter[[#This Row],[Date Created Conversion]], "mmm")</f>
        <v>Sep</v>
      </c>
      <c r="W824" s="6">
        <f>DATEDIF(Kickstarter[[#This Row],[Date Created Conversion]],Kickstarter[[#This Row],[Date Ended Conversion]],"m")</f>
        <v>1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Kickstarter[[#This Row],[pledged]]/Kickstarter[[#This Row],[goal]]</f>
        <v>1.7949999999999999</v>
      </c>
      <c r="P825" s="13">
        <f>IF(Kickstarter[[#This Row],[backers_count]], Kickstarter[[#This Row],[pledged]]/Kickstarter[[#This Row],[backers_count]], 0)</f>
        <v>43.515151515151516</v>
      </c>
      <c r="Q825" t="str">
        <f>LEFT(Kickstarter[[#This Row],[Category and Sub-Category]], SEARCH("/", Kickstarter[[#This Row],[Category and Sub-Category]])-1)</f>
        <v>music</v>
      </c>
      <c r="R825" t="str">
        <f>RIGHT(Kickstarter[[#This Row],[Category and Sub-Category]], LEN(Kickstarter[[#This Row],[Category and Sub-Category]])-SEARCH("/",Kickstarter[[#This Row],[Category and Sub-Category]]))</f>
        <v>rock</v>
      </c>
      <c r="S825" s="10">
        <f>(Kickstarter[[#This Row],[launched_at]]/86400) + 25569 + (-6/24)</f>
        <v>42055.722824074073</v>
      </c>
      <c r="T825" s="10">
        <f>(Kickstarter[[#This Row],[deadline]]/86400) + 25569 + (-6/24)</f>
        <v>42085.681157407409</v>
      </c>
      <c r="U825" s="6">
        <f>YEAR(Kickstarter[[#This Row],[Date Created Conversion]])</f>
        <v>2015</v>
      </c>
      <c r="V825" s="6" t="str">
        <f>TEXT(Kickstarter[[#This Row],[Date Created Conversion]], "mmm")</f>
        <v>Feb</v>
      </c>
      <c r="W825" s="6">
        <f>DATEDIF(Kickstarter[[#This Row],[Date Created Conversion]],Kickstarter[[#This Row],[Date Ended Conversion]],"m")</f>
        <v>1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Kickstarter[[#This Row],[pledged]]/Kickstarter[[#This Row],[goal]]</f>
        <v>1.3438124999999999</v>
      </c>
      <c r="P826" s="13">
        <f>IF(Kickstarter[[#This Row],[backers_count]], Kickstarter[[#This Row],[pledged]]/Kickstarter[[#This Row],[backers_count]], 0)</f>
        <v>39.816666666666663</v>
      </c>
      <c r="Q826" t="str">
        <f>LEFT(Kickstarter[[#This Row],[Category and Sub-Category]], SEARCH("/", Kickstarter[[#This Row],[Category and Sub-Category]])-1)</f>
        <v>music</v>
      </c>
      <c r="R826" t="str">
        <f>RIGHT(Kickstarter[[#This Row],[Category and Sub-Category]], LEN(Kickstarter[[#This Row],[Category and Sub-Category]])-SEARCH("/",Kickstarter[[#This Row],[Category and Sub-Category]]))</f>
        <v>rock</v>
      </c>
      <c r="S826" s="10">
        <f>(Kickstarter[[#This Row],[launched_at]]/86400) + 25569 + (-6/24)</f>
        <v>40249.992106481484</v>
      </c>
      <c r="T826" s="10">
        <f>(Kickstarter[[#This Row],[deadline]]/86400) + 25569 + (-6/24)</f>
        <v>40286.040972222225</v>
      </c>
      <c r="U826" s="6">
        <f>YEAR(Kickstarter[[#This Row],[Date Created Conversion]])</f>
        <v>2010</v>
      </c>
      <c r="V826" s="6" t="str">
        <f>TEXT(Kickstarter[[#This Row],[Date Created Conversion]], "mmm")</f>
        <v>Mar</v>
      </c>
      <c r="W826" s="6">
        <f>DATEDIF(Kickstarter[[#This Row],[Date Created Conversion]],Kickstarter[[#This Row],[Date Ended Conversion]],"m")</f>
        <v>1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Kickstarter[[#This Row],[pledged]]/Kickstarter[[#This Row],[goal]]</f>
        <v>1.0043200000000001</v>
      </c>
      <c r="P827" s="13">
        <f>IF(Kickstarter[[#This Row],[backers_count]], Kickstarter[[#This Row],[pledged]]/Kickstarter[[#This Row],[backers_count]], 0)</f>
        <v>126.8080808080808</v>
      </c>
      <c r="Q827" t="str">
        <f>LEFT(Kickstarter[[#This Row],[Category and Sub-Category]], SEARCH("/", Kickstarter[[#This Row],[Category and Sub-Category]])-1)</f>
        <v>music</v>
      </c>
      <c r="R827" t="str">
        <f>RIGHT(Kickstarter[[#This Row],[Category and Sub-Category]], LEN(Kickstarter[[#This Row],[Category and Sub-Category]])-SEARCH("/",Kickstarter[[#This Row],[Category and Sub-Category]]))</f>
        <v>rock</v>
      </c>
      <c r="S827" s="10">
        <f>(Kickstarter[[#This Row],[launched_at]]/86400) + 25569 + (-6/24)</f>
        <v>41186.056527777779</v>
      </c>
      <c r="T827" s="10">
        <f>(Kickstarter[[#This Row],[deadline]]/86400) + 25569 + (-6/24)</f>
        <v>41211.056527777779</v>
      </c>
      <c r="U827" s="6">
        <f>YEAR(Kickstarter[[#This Row],[Date Created Conversion]])</f>
        <v>2012</v>
      </c>
      <c r="V827" s="6" t="str">
        <f>TEXT(Kickstarter[[#This Row],[Date Created Conversion]], "mmm")</f>
        <v>Oct</v>
      </c>
      <c r="W827" s="6">
        <f>DATEDIF(Kickstarter[[#This Row],[Date Created Conversion]],Kickstarter[[#This Row],[Date Ended Conversion]],"m")</f>
        <v>0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Kickstarter[[#This Row],[pledged]]/Kickstarter[[#This Row],[goal]]</f>
        <v>1.0145454545454546</v>
      </c>
      <c r="P828" s="13">
        <f>IF(Kickstarter[[#This Row],[backers_count]], Kickstarter[[#This Row],[pledged]]/Kickstarter[[#This Row],[backers_count]], 0)</f>
        <v>113.87755102040816</v>
      </c>
      <c r="Q828" t="str">
        <f>LEFT(Kickstarter[[#This Row],[Category and Sub-Category]], SEARCH("/", Kickstarter[[#This Row],[Category and Sub-Category]])-1)</f>
        <v>music</v>
      </c>
      <c r="R828" t="str">
        <f>RIGHT(Kickstarter[[#This Row],[Category and Sub-Category]], LEN(Kickstarter[[#This Row],[Category and Sub-Category]])-SEARCH("/",Kickstarter[[#This Row],[Category and Sub-Category]]))</f>
        <v>rock</v>
      </c>
      <c r="S828" s="10">
        <f>(Kickstarter[[#This Row],[launched_at]]/86400) + 25569 + (-6/24)</f>
        <v>40972.788541666669</v>
      </c>
      <c r="T828" s="10">
        <f>(Kickstarter[[#This Row],[deadline]]/86400) + 25569 + (-6/24)</f>
        <v>40993.746874999997</v>
      </c>
      <c r="U828" s="6">
        <f>YEAR(Kickstarter[[#This Row],[Date Created Conversion]])</f>
        <v>2012</v>
      </c>
      <c r="V828" s="6" t="str">
        <f>TEXT(Kickstarter[[#This Row],[Date Created Conversion]], "mmm")</f>
        <v>Mar</v>
      </c>
      <c r="W828" s="6">
        <f>DATEDIF(Kickstarter[[#This Row],[Date Created Conversion]],Kickstarter[[#This Row],[Date Ended Conversion]],"m")</f>
        <v>0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Kickstarter[[#This Row],[pledged]]/Kickstarter[[#This Row],[goal]]</f>
        <v>1.0333333333333334</v>
      </c>
      <c r="P829" s="13">
        <f>IF(Kickstarter[[#This Row],[backers_count]], Kickstarter[[#This Row],[pledged]]/Kickstarter[[#This Row],[backers_count]], 0)</f>
        <v>28.181818181818183</v>
      </c>
      <c r="Q829" t="str">
        <f>LEFT(Kickstarter[[#This Row],[Category and Sub-Category]], SEARCH("/", Kickstarter[[#This Row],[Category and Sub-Category]])-1)</f>
        <v>music</v>
      </c>
      <c r="R829" t="str">
        <f>RIGHT(Kickstarter[[#This Row],[Category and Sub-Category]], LEN(Kickstarter[[#This Row],[Category and Sub-Category]])-SEARCH("/",Kickstarter[[#This Row],[Category and Sub-Category]]))</f>
        <v>rock</v>
      </c>
      <c r="S829" s="10">
        <f>(Kickstarter[[#This Row],[launched_at]]/86400) + 25569 + (-6/24)</f>
        <v>40927.223460648151</v>
      </c>
      <c r="T829" s="10">
        <f>(Kickstarter[[#This Row],[deadline]]/86400) + 25569 + (-6/24)</f>
        <v>40953.575694444444</v>
      </c>
      <c r="U829" s="6">
        <f>YEAR(Kickstarter[[#This Row],[Date Created Conversion]])</f>
        <v>2012</v>
      </c>
      <c r="V829" s="6" t="str">
        <f>TEXT(Kickstarter[[#This Row],[Date Created Conversion]], "mmm")</f>
        <v>Jan</v>
      </c>
      <c r="W829" s="6">
        <f>DATEDIF(Kickstarter[[#This Row],[Date Created Conversion]],Kickstarter[[#This Row],[Date Ended Conversion]],"m")</f>
        <v>0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Kickstarter[[#This Row],[pledged]]/Kickstarter[[#This Row],[goal]]</f>
        <v>1.07</v>
      </c>
      <c r="P830" s="13">
        <f>IF(Kickstarter[[#This Row],[backers_count]], Kickstarter[[#This Row],[pledged]]/Kickstarter[[#This Row],[backers_count]], 0)</f>
        <v>36.60526315789474</v>
      </c>
      <c r="Q830" t="str">
        <f>LEFT(Kickstarter[[#This Row],[Category and Sub-Category]], SEARCH("/", Kickstarter[[#This Row],[Category and Sub-Category]])-1)</f>
        <v>music</v>
      </c>
      <c r="R830" t="str">
        <f>RIGHT(Kickstarter[[#This Row],[Category and Sub-Category]], LEN(Kickstarter[[#This Row],[Category and Sub-Category]])-SEARCH("/",Kickstarter[[#This Row],[Category and Sub-Category]]))</f>
        <v>rock</v>
      </c>
      <c r="S830" s="10">
        <f>(Kickstarter[[#This Row],[launched_at]]/86400) + 25569 + (-6/24)</f>
        <v>41072.800717592589</v>
      </c>
      <c r="T830" s="10">
        <f>(Kickstarter[[#This Row],[deadline]]/86400) + 25569 + (-6/24)</f>
        <v>41085.433333333334</v>
      </c>
      <c r="U830" s="6">
        <f>YEAR(Kickstarter[[#This Row],[Date Created Conversion]])</f>
        <v>2012</v>
      </c>
      <c r="V830" s="6" t="str">
        <f>TEXT(Kickstarter[[#This Row],[Date Created Conversion]], "mmm")</f>
        <v>Jun</v>
      </c>
      <c r="W830" s="6">
        <f>DATEDIF(Kickstarter[[#This Row],[Date Created Conversion]],Kickstarter[[#This Row],[Date Ended Conversion]],"m")</f>
        <v>0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Kickstarter[[#This Row],[pledged]]/Kickstarter[[#This Row],[goal]]</f>
        <v>1.04</v>
      </c>
      <c r="P831" s="13">
        <f>IF(Kickstarter[[#This Row],[backers_count]], Kickstarter[[#This Row],[pledged]]/Kickstarter[[#This Row],[backers_count]], 0)</f>
        <v>32.5</v>
      </c>
      <c r="Q831" t="str">
        <f>LEFT(Kickstarter[[#This Row],[Category and Sub-Category]], SEARCH("/", Kickstarter[[#This Row],[Category and Sub-Category]])-1)</f>
        <v>music</v>
      </c>
      <c r="R831" t="str">
        <f>RIGHT(Kickstarter[[#This Row],[Category and Sub-Category]], LEN(Kickstarter[[#This Row],[Category and Sub-Category]])-SEARCH("/",Kickstarter[[#This Row],[Category and Sub-Category]]))</f>
        <v>rock</v>
      </c>
      <c r="S831" s="10">
        <f>(Kickstarter[[#This Row],[launched_at]]/86400) + 25569 + (-6/24)</f>
        <v>42504.551388888889</v>
      </c>
      <c r="T831" s="10">
        <f>(Kickstarter[[#This Row],[deadline]]/86400) + 25569 + (-6/24)</f>
        <v>42564.551388888889</v>
      </c>
      <c r="U831" s="6">
        <f>YEAR(Kickstarter[[#This Row],[Date Created Conversion]])</f>
        <v>2016</v>
      </c>
      <c r="V831" s="6" t="str">
        <f>TEXT(Kickstarter[[#This Row],[Date Created Conversion]], "mmm")</f>
        <v>May</v>
      </c>
      <c r="W831" s="6">
        <f>DATEDIF(Kickstarter[[#This Row],[Date Created Conversion]],Kickstarter[[#This Row],[Date Ended Conversion]],"m")</f>
        <v>1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Kickstarter[[#This Row],[pledged]]/Kickstarter[[#This Row],[goal]]</f>
        <v>1.0783333333333334</v>
      </c>
      <c r="P832" s="13">
        <f>IF(Kickstarter[[#This Row],[backers_count]], Kickstarter[[#This Row],[pledged]]/Kickstarter[[#This Row],[backers_count]], 0)</f>
        <v>60.65625</v>
      </c>
      <c r="Q832" t="str">
        <f>LEFT(Kickstarter[[#This Row],[Category and Sub-Category]], SEARCH("/", Kickstarter[[#This Row],[Category and Sub-Category]])-1)</f>
        <v>music</v>
      </c>
      <c r="R832" t="str">
        <f>RIGHT(Kickstarter[[#This Row],[Category and Sub-Category]], LEN(Kickstarter[[#This Row],[Category and Sub-Category]])-SEARCH("/",Kickstarter[[#This Row],[Category and Sub-Category]]))</f>
        <v>rock</v>
      </c>
      <c r="S832" s="10">
        <f>(Kickstarter[[#This Row],[launched_at]]/86400) + 25569 + (-6/24)</f>
        <v>41325.275752314818</v>
      </c>
      <c r="T832" s="10">
        <f>(Kickstarter[[#This Row],[deadline]]/86400) + 25569 + (-6/24)</f>
        <v>41355.234085648146</v>
      </c>
      <c r="U832" s="6">
        <f>YEAR(Kickstarter[[#This Row],[Date Created Conversion]])</f>
        <v>2013</v>
      </c>
      <c r="V832" s="6" t="str">
        <f>TEXT(Kickstarter[[#This Row],[Date Created Conversion]], "mmm")</f>
        <v>Feb</v>
      </c>
      <c r="W832" s="6">
        <f>DATEDIF(Kickstarter[[#This Row],[Date Created Conversion]],Kickstarter[[#This Row],[Date Ended Conversion]],"m")</f>
        <v>1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Kickstarter[[#This Row],[pledged]]/Kickstarter[[#This Row],[goal]]</f>
        <v>2.3333333333333335</v>
      </c>
      <c r="P833" s="13">
        <f>IF(Kickstarter[[#This Row],[backers_count]], Kickstarter[[#This Row],[pledged]]/Kickstarter[[#This Row],[backers_count]], 0)</f>
        <v>175</v>
      </c>
      <c r="Q833" t="str">
        <f>LEFT(Kickstarter[[#This Row],[Category and Sub-Category]], SEARCH("/", Kickstarter[[#This Row],[Category and Sub-Category]])-1)</f>
        <v>music</v>
      </c>
      <c r="R833" t="str">
        <f>RIGHT(Kickstarter[[#This Row],[Category and Sub-Category]], LEN(Kickstarter[[#This Row],[Category and Sub-Category]])-SEARCH("/",Kickstarter[[#This Row],[Category and Sub-Category]]))</f>
        <v>rock</v>
      </c>
      <c r="S833" s="10">
        <f>(Kickstarter[[#This Row],[launched_at]]/86400) + 25569 + (-6/24)</f>
        <v>40996.396921296298</v>
      </c>
      <c r="T833" s="10">
        <f>(Kickstarter[[#This Row],[deadline]]/86400) + 25569 + (-6/24)</f>
        <v>41026.396921296298</v>
      </c>
      <c r="U833" s="6">
        <f>YEAR(Kickstarter[[#This Row],[Date Created Conversion]])</f>
        <v>2012</v>
      </c>
      <c r="V833" s="6" t="str">
        <f>TEXT(Kickstarter[[#This Row],[Date Created Conversion]], "mmm")</f>
        <v>Mar</v>
      </c>
      <c r="W833" s="6">
        <f>DATEDIF(Kickstarter[[#This Row],[Date Created Conversion]],Kickstarter[[#This Row],[Date Ended Conversion]],"m")</f>
        <v>0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Kickstarter[[#This Row],[pledged]]/Kickstarter[[#This Row],[goal]]</f>
        <v>1.0060706666666666</v>
      </c>
      <c r="P834" s="13">
        <f>IF(Kickstarter[[#This Row],[backers_count]], Kickstarter[[#This Row],[pledged]]/Kickstarter[[#This Row],[backers_count]], 0)</f>
        <v>97.993896103896105</v>
      </c>
      <c r="Q834" t="str">
        <f>LEFT(Kickstarter[[#This Row],[Category and Sub-Category]], SEARCH("/", Kickstarter[[#This Row],[Category and Sub-Category]])-1)</f>
        <v>music</v>
      </c>
      <c r="R834" t="str">
        <f>RIGHT(Kickstarter[[#This Row],[Category and Sub-Category]], LEN(Kickstarter[[#This Row],[Category and Sub-Category]])-SEARCH("/",Kickstarter[[#This Row],[Category and Sub-Category]]))</f>
        <v>rock</v>
      </c>
      <c r="S834" s="10">
        <f>(Kickstarter[[#This Row],[launched_at]]/86400) + 25569 + (-6/24)</f>
        <v>40869.425173611111</v>
      </c>
      <c r="T834" s="10">
        <f>(Kickstarter[[#This Row],[deadline]]/86400) + 25569 + (-6/24)</f>
        <v>40929.092361111107</v>
      </c>
      <c r="U834" s="6">
        <f>YEAR(Kickstarter[[#This Row],[Date Created Conversion]])</f>
        <v>2011</v>
      </c>
      <c r="V834" s="6" t="str">
        <f>TEXT(Kickstarter[[#This Row],[Date Created Conversion]], "mmm")</f>
        <v>Nov</v>
      </c>
      <c r="W834" s="6">
        <f>DATEDIF(Kickstarter[[#This Row],[Date Created Conversion]],Kickstarter[[#This Row],[Date Ended Conversion]],"m")</f>
        <v>1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Kickstarter[[#This Row],[pledged]]/Kickstarter[[#This Row],[goal]]</f>
        <v>1.0166666666666666</v>
      </c>
      <c r="P835" s="13">
        <f>IF(Kickstarter[[#This Row],[backers_count]], Kickstarter[[#This Row],[pledged]]/Kickstarter[[#This Row],[backers_count]], 0)</f>
        <v>148.78048780487805</v>
      </c>
      <c r="Q835" t="str">
        <f>LEFT(Kickstarter[[#This Row],[Category and Sub-Category]], SEARCH("/", Kickstarter[[#This Row],[Category and Sub-Category]])-1)</f>
        <v>music</v>
      </c>
      <c r="R835" t="str">
        <f>RIGHT(Kickstarter[[#This Row],[Category and Sub-Category]], LEN(Kickstarter[[#This Row],[Category and Sub-Category]])-SEARCH("/",Kickstarter[[#This Row],[Category and Sub-Category]]))</f>
        <v>rock</v>
      </c>
      <c r="S835" s="10">
        <f>(Kickstarter[[#This Row],[launched_at]]/86400) + 25569 + (-6/24)</f>
        <v>41718.628182870372</v>
      </c>
      <c r="T835" s="10">
        <f>(Kickstarter[[#This Row],[deadline]]/86400) + 25569 + (-6/24)</f>
        <v>41748.628182870372</v>
      </c>
      <c r="U835" s="6">
        <f>YEAR(Kickstarter[[#This Row],[Date Created Conversion]])</f>
        <v>2014</v>
      </c>
      <c r="V835" s="6" t="str">
        <f>TEXT(Kickstarter[[#This Row],[Date Created Conversion]], "mmm")</f>
        <v>Mar</v>
      </c>
      <c r="W835" s="6">
        <f>DATEDIF(Kickstarter[[#This Row],[Date Created Conversion]],Kickstarter[[#This Row],[Date Ended Conversion]],"m")</f>
        <v>0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Kickstarter[[#This Row],[pledged]]/Kickstarter[[#This Row],[goal]]</f>
        <v>1.3101818181818181</v>
      </c>
      <c r="P836" s="13">
        <f>IF(Kickstarter[[#This Row],[backers_count]], Kickstarter[[#This Row],[pledged]]/Kickstarter[[#This Row],[backers_count]], 0)</f>
        <v>96.08</v>
      </c>
      <c r="Q836" t="str">
        <f>LEFT(Kickstarter[[#This Row],[Category and Sub-Category]], SEARCH("/", Kickstarter[[#This Row],[Category and Sub-Category]])-1)</f>
        <v>music</v>
      </c>
      <c r="R836" t="str">
        <f>RIGHT(Kickstarter[[#This Row],[Category and Sub-Category]], LEN(Kickstarter[[#This Row],[Category and Sub-Category]])-SEARCH("/",Kickstarter[[#This Row],[Category and Sub-Category]]))</f>
        <v>rock</v>
      </c>
      <c r="S836" s="10">
        <f>(Kickstarter[[#This Row],[launched_at]]/86400) + 25569 + (-6/24)</f>
        <v>41422.572824074072</v>
      </c>
      <c r="T836" s="10">
        <f>(Kickstarter[[#This Row],[deadline]]/86400) + 25569 + (-6/24)</f>
        <v>41455.915972222225</v>
      </c>
      <c r="U836" s="6">
        <f>YEAR(Kickstarter[[#This Row],[Date Created Conversion]])</f>
        <v>2013</v>
      </c>
      <c r="V836" s="6" t="str">
        <f>TEXT(Kickstarter[[#This Row],[Date Created Conversion]], "mmm")</f>
        <v>May</v>
      </c>
      <c r="W836" s="6">
        <f>DATEDIF(Kickstarter[[#This Row],[Date Created Conversion]],Kickstarter[[#This Row],[Date Ended Conversion]],"m")</f>
        <v>1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Kickstarter[[#This Row],[pledged]]/Kickstarter[[#This Row],[goal]]</f>
        <v>1.1725000000000001</v>
      </c>
      <c r="P837" s="13">
        <f>IF(Kickstarter[[#This Row],[backers_count]], Kickstarter[[#This Row],[pledged]]/Kickstarter[[#This Row],[backers_count]], 0)</f>
        <v>58.625</v>
      </c>
      <c r="Q837" t="str">
        <f>LEFT(Kickstarter[[#This Row],[Category and Sub-Category]], SEARCH("/", Kickstarter[[#This Row],[Category and Sub-Category]])-1)</f>
        <v>music</v>
      </c>
      <c r="R837" t="str">
        <f>RIGHT(Kickstarter[[#This Row],[Category and Sub-Category]], LEN(Kickstarter[[#This Row],[Category and Sub-Category]])-SEARCH("/",Kickstarter[[#This Row],[Category and Sub-Category]]))</f>
        <v>rock</v>
      </c>
      <c r="S837" s="10">
        <f>(Kickstarter[[#This Row],[launched_at]]/86400) + 25569 + (-6/24)</f>
        <v>41005.20784722222</v>
      </c>
      <c r="T837" s="10">
        <f>(Kickstarter[[#This Row],[deadline]]/86400) + 25569 + (-6/24)</f>
        <v>41047.875</v>
      </c>
      <c r="U837" s="6">
        <f>YEAR(Kickstarter[[#This Row],[Date Created Conversion]])</f>
        <v>2012</v>
      </c>
      <c r="V837" s="6" t="str">
        <f>TEXT(Kickstarter[[#This Row],[Date Created Conversion]], "mmm")</f>
        <v>Apr</v>
      </c>
      <c r="W837" s="6">
        <f>DATEDIF(Kickstarter[[#This Row],[Date Created Conversion]],Kickstarter[[#This Row],[Date Ended Conversion]],"m")</f>
        <v>1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Kickstarter[[#This Row],[pledged]]/Kickstarter[[#This Row],[goal]]</f>
        <v>1.009304</v>
      </c>
      <c r="P838" s="13">
        <f>IF(Kickstarter[[#This Row],[backers_count]], Kickstarter[[#This Row],[pledged]]/Kickstarter[[#This Row],[backers_count]], 0)</f>
        <v>109.70695652173914</v>
      </c>
      <c r="Q838" t="str">
        <f>LEFT(Kickstarter[[#This Row],[Category and Sub-Category]], SEARCH("/", Kickstarter[[#This Row],[Category and Sub-Category]])-1)</f>
        <v>music</v>
      </c>
      <c r="R838" t="str">
        <f>RIGHT(Kickstarter[[#This Row],[Category and Sub-Category]], LEN(Kickstarter[[#This Row],[Category and Sub-Category]])-SEARCH("/",Kickstarter[[#This Row],[Category and Sub-Category]]))</f>
        <v>rock</v>
      </c>
      <c r="S838" s="10">
        <f>(Kickstarter[[#This Row],[launched_at]]/86400) + 25569 + (-6/24)</f>
        <v>41523.806921296295</v>
      </c>
      <c r="T838" s="10">
        <f>(Kickstarter[[#This Row],[deadline]]/86400) + 25569 + (-6/24)</f>
        <v>41553.806921296295</v>
      </c>
      <c r="U838" s="6">
        <f>YEAR(Kickstarter[[#This Row],[Date Created Conversion]])</f>
        <v>2013</v>
      </c>
      <c r="V838" s="6" t="str">
        <f>TEXT(Kickstarter[[#This Row],[Date Created Conversion]], "mmm")</f>
        <v>Sep</v>
      </c>
      <c r="W838" s="6">
        <f>DATEDIF(Kickstarter[[#This Row],[Date Created Conversion]],Kickstarter[[#This Row],[Date Ended Conversion]],"m")</f>
        <v>1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Kickstarter[[#This Row],[pledged]]/Kickstarter[[#This Row],[goal]]</f>
        <v>1.218</v>
      </c>
      <c r="P839" s="13">
        <f>IF(Kickstarter[[#This Row],[backers_count]], Kickstarter[[#This Row],[pledged]]/Kickstarter[[#This Row],[backers_count]], 0)</f>
        <v>49.112903225806448</v>
      </c>
      <c r="Q839" t="str">
        <f>LEFT(Kickstarter[[#This Row],[Category and Sub-Category]], SEARCH("/", Kickstarter[[#This Row],[Category and Sub-Category]])-1)</f>
        <v>music</v>
      </c>
      <c r="R839" t="str">
        <f>RIGHT(Kickstarter[[#This Row],[Category and Sub-Category]], LEN(Kickstarter[[#This Row],[Category and Sub-Category]])-SEARCH("/",Kickstarter[[#This Row],[Category and Sub-Category]]))</f>
        <v>rock</v>
      </c>
      <c r="S839" s="10">
        <f>(Kickstarter[[#This Row],[launched_at]]/86400) + 25569 + (-6/24)</f>
        <v>41730.748402777775</v>
      </c>
      <c r="T839" s="10">
        <f>(Kickstarter[[#This Row],[deadline]]/86400) + 25569 + (-6/24)</f>
        <v>41760.748402777775</v>
      </c>
      <c r="U839" s="6">
        <f>YEAR(Kickstarter[[#This Row],[Date Created Conversion]])</f>
        <v>2014</v>
      </c>
      <c r="V839" s="6" t="str">
        <f>TEXT(Kickstarter[[#This Row],[Date Created Conversion]], "mmm")</f>
        <v>Apr</v>
      </c>
      <c r="W839" s="6">
        <f>DATEDIF(Kickstarter[[#This Row],[Date Created Conversion]],Kickstarter[[#This Row],[Date Ended Conversion]],"m")</f>
        <v>1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Kickstarter[[#This Row],[pledged]]/Kickstarter[[#This Row],[goal]]</f>
        <v>1.454</v>
      </c>
      <c r="P840" s="13">
        <f>IF(Kickstarter[[#This Row],[backers_count]], Kickstarter[[#This Row],[pledged]]/Kickstarter[[#This Row],[backers_count]], 0)</f>
        <v>47.672131147540981</v>
      </c>
      <c r="Q840" t="str">
        <f>LEFT(Kickstarter[[#This Row],[Category and Sub-Category]], SEARCH("/", Kickstarter[[#This Row],[Category and Sub-Category]])-1)</f>
        <v>music</v>
      </c>
      <c r="R840" t="str">
        <f>RIGHT(Kickstarter[[#This Row],[Category and Sub-Category]], LEN(Kickstarter[[#This Row],[Category and Sub-Category]])-SEARCH("/",Kickstarter[[#This Row],[Category and Sub-Category]]))</f>
        <v>rock</v>
      </c>
      <c r="S840" s="10">
        <f>(Kickstarter[[#This Row],[launched_at]]/86400) + 25569 + (-6/24)</f>
        <v>40895.647974537038</v>
      </c>
      <c r="T840" s="10">
        <f>(Kickstarter[[#This Row],[deadline]]/86400) + 25569 + (-6/24)</f>
        <v>40925.647974537038</v>
      </c>
      <c r="U840" s="6">
        <f>YEAR(Kickstarter[[#This Row],[Date Created Conversion]])</f>
        <v>2011</v>
      </c>
      <c r="V840" s="6" t="str">
        <f>TEXT(Kickstarter[[#This Row],[Date Created Conversion]], "mmm")</f>
        <v>Dec</v>
      </c>
      <c r="W840" s="6">
        <f>DATEDIF(Kickstarter[[#This Row],[Date Created Conversion]],Kickstarter[[#This Row],[Date Ended Conversion]],"m")</f>
        <v>0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Kickstarter[[#This Row],[pledged]]/Kickstarter[[#This Row],[goal]]</f>
        <v>1.166166</v>
      </c>
      <c r="P841" s="13">
        <f>IF(Kickstarter[[#This Row],[backers_count]], Kickstarter[[#This Row],[pledged]]/Kickstarter[[#This Row],[backers_count]], 0)</f>
        <v>60.737812499999997</v>
      </c>
      <c r="Q841" t="str">
        <f>LEFT(Kickstarter[[#This Row],[Category and Sub-Category]], SEARCH("/", Kickstarter[[#This Row],[Category and Sub-Category]])-1)</f>
        <v>music</v>
      </c>
      <c r="R841" t="str">
        <f>RIGHT(Kickstarter[[#This Row],[Category and Sub-Category]], LEN(Kickstarter[[#This Row],[Category and Sub-Category]])-SEARCH("/",Kickstarter[[#This Row],[Category and Sub-Category]]))</f>
        <v>rock</v>
      </c>
      <c r="S841" s="10">
        <f>(Kickstarter[[#This Row],[launched_at]]/86400) + 25569 + (-6/24)</f>
        <v>41144.513379629629</v>
      </c>
      <c r="T841" s="10">
        <f>(Kickstarter[[#This Row],[deadline]]/86400) + 25569 + (-6/24)</f>
        <v>41174.513379629629</v>
      </c>
      <c r="U841" s="6">
        <f>YEAR(Kickstarter[[#This Row],[Date Created Conversion]])</f>
        <v>2012</v>
      </c>
      <c r="V841" s="6" t="str">
        <f>TEXT(Kickstarter[[#This Row],[Date Created Conversion]], "mmm")</f>
        <v>Aug</v>
      </c>
      <c r="W841" s="6">
        <f>DATEDIF(Kickstarter[[#This Row],[Date Created Conversion]],Kickstarter[[#This Row],[Date Ended Conversion]],"m")</f>
        <v>0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Kickstarter[[#This Row],[pledged]]/Kickstarter[[#This Row],[goal]]</f>
        <v>1.2041660000000001</v>
      </c>
      <c r="P842" s="13">
        <f>IF(Kickstarter[[#This Row],[backers_count]], Kickstarter[[#This Row],[pledged]]/Kickstarter[[#This Row],[backers_count]], 0)</f>
        <v>63.37715789473684</v>
      </c>
      <c r="Q842" t="str">
        <f>LEFT(Kickstarter[[#This Row],[Category and Sub-Category]], SEARCH("/", Kickstarter[[#This Row],[Category and Sub-Category]])-1)</f>
        <v>music</v>
      </c>
      <c r="R842" t="str">
        <f>RIGHT(Kickstarter[[#This Row],[Category and Sub-Category]], LEN(Kickstarter[[#This Row],[Category and Sub-Category]])-SEARCH("/",Kickstarter[[#This Row],[Category and Sub-Category]]))</f>
        <v>metal</v>
      </c>
      <c r="S842" s="10">
        <f>(Kickstarter[[#This Row],[launched_at]]/86400) + 25569 + (-6/24)</f>
        <v>42606.976701388892</v>
      </c>
      <c r="T842" s="10">
        <f>(Kickstarter[[#This Row],[deadline]]/86400) + 25569 + (-6/24)</f>
        <v>42636.976701388892</v>
      </c>
      <c r="U842" s="6">
        <f>YEAR(Kickstarter[[#This Row],[Date Created Conversion]])</f>
        <v>2016</v>
      </c>
      <c r="V842" s="6" t="str">
        <f>TEXT(Kickstarter[[#This Row],[Date Created Conversion]], "mmm")</f>
        <v>Aug</v>
      </c>
      <c r="W842" s="6">
        <f>DATEDIF(Kickstarter[[#This Row],[Date Created Conversion]],Kickstarter[[#This Row],[Date Ended Conversion]],"m")</f>
        <v>0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Kickstarter[[#This Row],[pledged]]/Kickstarter[[#This Row],[goal]]</f>
        <v>1.0132000000000001</v>
      </c>
      <c r="P843" s="13">
        <f>IF(Kickstarter[[#This Row],[backers_count]], Kickstarter[[#This Row],[pledged]]/Kickstarter[[#This Row],[backers_count]], 0)</f>
        <v>53.893617021276597</v>
      </c>
      <c r="Q843" t="str">
        <f>LEFT(Kickstarter[[#This Row],[Category and Sub-Category]], SEARCH("/", Kickstarter[[#This Row],[Category and Sub-Category]])-1)</f>
        <v>music</v>
      </c>
      <c r="R843" t="str">
        <f>RIGHT(Kickstarter[[#This Row],[Category and Sub-Category]], LEN(Kickstarter[[#This Row],[Category and Sub-Category]])-SEARCH("/",Kickstarter[[#This Row],[Category and Sub-Category]]))</f>
        <v>metal</v>
      </c>
      <c r="S843" s="10">
        <f>(Kickstarter[[#This Row],[launched_at]]/86400) + 25569 + (-6/24)</f>
        <v>41923.588692129633</v>
      </c>
      <c r="T843" s="10">
        <f>(Kickstarter[[#This Row],[deadline]]/86400) + 25569 + (-6/24)</f>
        <v>41953.630358796298</v>
      </c>
      <c r="U843" s="6">
        <f>YEAR(Kickstarter[[#This Row],[Date Created Conversion]])</f>
        <v>2014</v>
      </c>
      <c r="V843" s="6" t="str">
        <f>TEXT(Kickstarter[[#This Row],[Date Created Conversion]], "mmm")</f>
        <v>Oct</v>
      </c>
      <c r="W843" s="6">
        <f>DATEDIF(Kickstarter[[#This Row],[Date Created Conversion]],Kickstarter[[#This Row],[Date Ended Conversion]],"m")</f>
        <v>0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Kickstarter[[#This Row],[pledged]]/Kickstarter[[#This Row],[goal]]</f>
        <v>1.0431999999999999</v>
      </c>
      <c r="P844" s="13">
        <f>IF(Kickstarter[[#This Row],[backers_count]], Kickstarter[[#This Row],[pledged]]/Kickstarter[[#This Row],[backers_count]], 0)</f>
        <v>66.871794871794876</v>
      </c>
      <c r="Q844" t="str">
        <f>LEFT(Kickstarter[[#This Row],[Category and Sub-Category]], SEARCH("/", Kickstarter[[#This Row],[Category and Sub-Category]])-1)</f>
        <v>music</v>
      </c>
      <c r="R844" t="str">
        <f>RIGHT(Kickstarter[[#This Row],[Category and Sub-Category]], LEN(Kickstarter[[#This Row],[Category and Sub-Category]])-SEARCH("/",Kickstarter[[#This Row],[Category and Sub-Category]]))</f>
        <v>metal</v>
      </c>
      <c r="S844" s="10">
        <f>(Kickstarter[[#This Row],[launched_at]]/86400) + 25569 + (-6/24)</f>
        <v>41526.34239583333</v>
      </c>
      <c r="T844" s="10">
        <f>(Kickstarter[[#This Row],[deadline]]/86400) + 25569 + (-6/24)</f>
        <v>41560.915972222225</v>
      </c>
      <c r="U844" s="6">
        <f>YEAR(Kickstarter[[#This Row],[Date Created Conversion]])</f>
        <v>2013</v>
      </c>
      <c r="V844" s="6" t="str">
        <f>TEXT(Kickstarter[[#This Row],[Date Created Conversion]], "mmm")</f>
        <v>Sep</v>
      </c>
      <c r="W844" s="6">
        <f>DATEDIF(Kickstarter[[#This Row],[Date Created Conversion]],Kickstarter[[#This Row],[Date Ended Conversion]],"m")</f>
        <v>1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Kickstarter[[#This Row],[pledged]]/Kickstarter[[#This Row],[goal]]</f>
        <v>2.6713333333333331</v>
      </c>
      <c r="P845" s="13">
        <f>IF(Kickstarter[[#This Row],[backers_count]], Kickstarter[[#This Row],[pledged]]/Kickstarter[[#This Row],[backers_count]], 0)</f>
        <v>63.102362204724407</v>
      </c>
      <c r="Q845" t="str">
        <f>LEFT(Kickstarter[[#This Row],[Category and Sub-Category]], SEARCH("/", Kickstarter[[#This Row],[Category and Sub-Category]])-1)</f>
        <v>music</v>
      </c>
      <c r="R845" t="str">
        <f>RIGHT(Kickstarter[[#This Row],[Category and Sub-Category]], LEN(Kickstarter[[#This Row],[Category and Sub-Category]])-SEARCH("/",Kickstarter[[#This Row],[Category and Sub-Category]]))</f>
        <v>metal</v>
      </c>
      <c r="S845" s="10">
        <f>(Kickstarter[[#This Row],[launched_at]]/86400) + 25569 + (-6/24)</f>
        <v>42695.007870370369</v>
      </c>
      <c r="T845" s="10">
        <f>(Kickstarter[[#This Row],[deadline]]/86400) + 25569 + (-6/24)</f>
        <v>42712.083333333328</v>
      </c>
      <c r="U845" s="6">
        <f>YEAR(Kickstarter[[#This Row],[Date Created Conversion]])</f>
        <v>2016</v>
      </c>
      <c r="V845" s="6" t="str">
        <f>TEXT(Kickstarter[[#This Row],[Date Created Conversion]], "mmm")</f>
        <v>Nov</v>
      </c>
      <c r="W845" s="6">
        <f>DATEDIF(Kickstarter[[#This Row],[Date Created Conversion]],Kickstarter[[#This Row],[Date Ended Conversion]],"m")</f>
        <v>0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Kickstarter[[#This Row],[pledged]]/Kickstarter[[#This Row],[goal]]</f>
        <v>1.9413333333333334</v>
      </c>
      <c r="P846" s="13">
        <f>IF(Kickstarter[[#This Row],[backers_count]], Kickstarter[[#This Row],[pledged]]/Kickstarter[[#This Row],[backers_count]], 0)</f>
        <v>36.628930817610062</v>
      </c>
      <c r="Q846" t="str">
        <f>LEFT(Kickstarter[[#This Row],[Category and Sub-Category]], SEARCH("/", Kickstarter[[#This Row],[Category and Sub-Category]])-1)</f>
        <v>music</v>
      </c>
      <c r="R846" t="str">
        <f>RIGHT(Kickstarter[[#This Row],[Category and Sub-Category]], LEN(Kickstarter[[#This Row],[Category and Sub-Category]])-SEARCH("/",Kickstarter[[#This Row],[Category and Sub-Category]]))</f>
        <v>metal</v>
      </c>
      <c r="S846" s="10">
        <f>(Kickstarter[[#This Row],[launched_at]]/86400) + 25569 + (-6/24)</f>
        <v>41905.434629629628</v>
      </c>
      <c r="T846" s="10">
        <f>(Kickstarter[[#This Row],[deadline]]/86400) + 25569 + (-6/24)</f>
        <v>41943.957638888889</v>
      </c>
      <c r="U846" s="6">
        <f>YEAR(Kickstarter[[#This Row],[Date Created Conversion]])</f>
        <v>2014</v>
      </c>
      <c r="V846" s="6" t="str">
        <f>TEXT(Kickstarter[[#This Row],[Date Created Conversion]], "mmm")</f>
        <v>Sep</v>
      </c>
      <c r="W846" s="6">
        <f>DATEDIF(Kickstarter[[#This Row],[Date Created Conversion]],Kickstarter[[#This Row],[Date Ended Conversion]],"m")</f>
        <v>1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Kickstarter[[#This Row],[pledged]]/Kickstarter[[#This Row],[goal]]</f>
        <v>1.203802</v>
      </c>
      <c r="P847" s="13">
        <f>IF(Kickstarter[[#This Row],[backers_count]], Kickstarter[[#This Row],[pledged]]/Kickstarter[[#This Row],[backers_count]], 0)</f>
        <v>34.005706214689269</v>
      </c>
      <c r="Q847" t="str">
        <f>LEFT(Kickstarter[[#This Row],[Category and Sub-Category]], SEARCH("/", Kickstarter[[#This Row],[Category and Sub-Category]])-1)</f>
        <v>music</v>
      </c>
      <c r="R847" t="str">
        <f>RIGHT(Kickstarter[[#This Row],[Category and Sub-Category]], LEN(Kickstarter[[#This Row],[Category and Sub-Category]])-SEARCH("/",Kickstarter[[#This Row],[Category and Sub-Category]]))</f>
        <v>metal</v>
      </c>
      <c r="S847" s="10">
        <f>(Kickstarter[[#This Row],[launched_at]]/86400) + 25569 + (-6/24)</f>
        <v>42577.955972222218</v>
      </c>
      <c r="T847" s="10">
        <f>(Kickstarter[[#This Row],[deadline]]/86400) + 25569 + (-6/24)</f>
        <v>42617.915972222225</v>
      </c>
      <c r="U847" s="6">
        <f>YEAR(Kickstarter[[#This Row],[Date Created Conversion]])</f>
        <v>2016</v>
      </c>
      <c r="V847" s="6" t="str">
        <f>TEXT(Kickstarter[[#This Row],[Date Created Conversion]], "mmm")</f>
        <v>Jul</v>
      </c>
      <c r="W847" s="6">
        <f>DATEDIF(Kickstarter[[#This Row],[Date Created Conversion]],Kickstarter[[#This Row],[Date Ended Conversion]],"m")</f>
        <v>1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Kickstarter[[#This Row],[pledged]]/Kickstarter[[#This Row],[goal]]</f>
        <v>1.2200090909090908</v>
      </c>
      <c r="P848" s="13">
        <f>IF(Kickstarter[[#This Row],[backers_count]], Kickstarter[[#This Row],[pledged]]/Kickstarter[[#This Row],[backers_count]], 0)</f>
        <v>28.553404255319148</v>
      </c>
      <c r="Q848" t="str">
        <f>LEFT(Kickstarter[[#This Row],[Category and Sub-Category]], SEARCH("/", Kickstarter[[#This Row],[Category and Sub-Category]])-1)</f>
        <v>music</v>
      </c>
      <c r="R848" t="str">
        <f>RIGHT(Kickstarter[[#This Row],[Category and Sub-Category]], LEN(Kickstarter[[#This Row],[Category and Sub-Category]])-SEARCH("/",Kickstarter[[#This Row],[Category and Sub-Category]]))</f>
        <v>metal</v>
      </c>
      <c r="S848" s="10">
        <f>(Kickstarter[[#This Row],[launched_at]]/86400) + 25569 + (-6/24)</f>
        <v>41694.141840277778</v>
      </c>
      <c r="T848" s="10">
        <f>(Kickstarter[[#This Row],[deadline]]/86400) + 25569 + (-6/24)</f>
        <v>41708.333333333336</v>
      </c>
      <c r="U848" s="6">
        <f>YEAR(Kickstarter[[#This Row],[Date Created Conversion]])</f>
        <v>2014</v>
      </c>
      <c r="V848" s="6" t="str">
        <f>TEXT(Kickstarter[[#This Row],[Date Created Conversion]], "mmm")</f>
        <v>Feb</v>
      </c>
      <c r="W848" s="6">
        <f>DATEDIF(Kickstarter[[#This Row],[Date Created Conversion]],Kickstarter[[#This Row],[Date Ended Conversion]],"m")</f>
        <v>0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Kickstarter[[#This Row],[pledged]]/Kickstarter[[#This Row],[goal]]</f>
        <v>1</v>
      </c>
      <c r="P849" s="13">
        <f>IF(Kickstarter[[#This Row],[backers_count]], Kickstarter[[#This Row],[pledged]]/Kickstarter[[#This Row],[backers_count]], 0)</f>
        <v>10</v>
      </c>
      <c r="Q849" t="str">
        <f>LEFT(Kickstarter[[#This Row],[Category and Sub-Category]], SEARCH("/", Kickstarter[[#This Row],[Category and Sub-Category]])-1)</f>
        <v>music</v>
      </c>
      <c r="R849" t="str">
        <f>RIGHT(Kickstarter[[#This Row],[Category and Sub-Category]], LEN(Kickstarter[[#This Row],[Category and Sub-Category]])-SEARCH("/",Kickstarter[[#This Row],[Category and Sub-Category]]))</f>
        <v>metal</v>
      </c>
      <c r="S849" s="10">
        <f>(Kickstarter[[#This Row],[launched_at]]/86400) + 25569 + (-6/24)</f>
        <v>42165.548333333332</v>
      </c>
      <c r="T849" s="10">
        <f>(Kickstarter[[#This Row],[deadline]]/86400) + 25569 + (-6/24)</f>
        <v>42195.548333333332</v>
      </c>
      <c r="U849" s="6">
        <f>YEAR(Kickstarter[[#This Row],[Date Created Conversion]])</f>
        <v>2015</v>
      </c>
      <c r="V849" s="6" t="str">
        <f>TEXT(Kickstarter[[#This Row],[Date Created Conversion]], "mmm")</f>
        <v>Jun</v>
      </c>
      <c r="W849" s="6">
        <f>DATEDIF(Kickstarter[[#This Row],[Date Created Conversion]],Kickstarter[[#This Row],[Date Ended Conversion]],"m")</f>
        <v>1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Kickstarter[[#This Row],[pledged]]/Kickstarter[[#This Row],[goal]]</f>
        <v>1</v>
      </c>
      <c r="P850" s="13">
        <f>IF(Kickstarter[[#This Row],[backers_count]], Kickstarter[[#This Row],[pledged]]/Kickstarter[[#This Row],[backers_count]], 0)</f>
        <v>18.75</v>
      </c>
      <c r="Q850" t="str">
        <f>LEFT(Kickstarter[[#This Row],[Category and Sub-Category]], SEARCH("/", Kickstarter[[#This Row],[Category and Sub-Category]])-1)</f>
        <v>music</v>
      </c>
      <c r="R850" t="str">
        <f>RIGHT(Kickstarter[[#This Row],[Category and Sub-Category]], LEN(Kickstarter[[#This Row],[Category and Sub-Category]])-SEARCH("/",Kickstarter[[#This Row],[Category and Sub-Category]]))</f>
        <v>metal</v>
      </c>
      <c r="S850" s="10">
        <f>(Kickstarter[[#This Row],[launched_at]]/86400) + 25569 + (-6/24)</f>
        <v>42078.542048611111</v>
      </c>
      <c r="T850" s="10">
        <f>(Kickstarter[[#This Row],[deadline]]/86400) + 25569 + (-6/24)</f>
        <v>42108.542048611111</v>
      </c>
      <c r="U850" s="6">
        <f>YEAR(Kickstarter[[#This Row],[Date Created Conversion]])</f>
        <v>2015</v>
      </c>
      <c r="V850" s="6" t="str">
        <f>TEXT(Kickstarter[[#This Row],[Date Created Conversion]], "mmm")</f>
        <v>Mar</v>
      </c>
      <c r="W850" s="6">
        <f>DATEDIF(Kickstarter[[#This Row],[Date Created Conversion]],Kickstarter[[#This Row],[Date Ended Conversion]],"m")</f>
        <v>0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Kickstarter[[#This Row],[pledged]]/Kickstarter[[#This Row],[goal]]</f>
        <v>1.1990000000000001</v>
      </c>
      <c r="P851" s="13">
        <f>IF(Kickstarter[[#This Row],[backers_count]], Kickstarter[[#This Row],[pledged]]/Kickstarter[[#This Row],[backers_count]], 0)</f>
        <v>41.704347826086959</v>
      </c>
      <c r="Q851" t="str">
        <f>LEFT(Kickstarter[[#This Row],[Category and Sub-Category]], SEARCH("/", Kickstarter[[#This Row],[Category and Sub-Category]])-1)</f>
        <v>music</v>
      </c>
      <c r="R851" t="str">
        <f>RIGHT(Kickstarter[[#This Row],[Category and Sub-Category]], LEN(Kickstarter[[#This Row],[Category and Sub-Category]])-SEARCH("/",Kickstarter[[#This Row],[Category and Sub-Category]]))</f>
        <v>metal</v>
      </c>
      <c r="S851" s="10">
        <f>(Kickstarter[[#This Row],[launched_at]]/86400) + 25569 + (-6/24)</f>
        <v>42050.898888888885</v>
      </c>
      <c r="T851" s="10">
        <f>(Kickstarter[[#This Row],[deadline]]/86400) + 25569 + (-6/24)</f>
        <v>42078.857222222221</v>
      </c>
      <c r="U851" s="6">
        <f>YEAR(Kickstarter[[#This Row],[Date Created Conversion]])</f>
        <v>2015</v>
      </c>
      <c r="V851" s="6" t="str">
        <f>TEXT(Kickstarter[[#This Row],[Date Created Conversion]], "mmm")</f>
        <v>Feb</v>
      </c>
      <c r="W851" s="6">
        <f>DATEDIF(Kickstarter[[#This Row],[Date Created Conversion]],Kickstarter[[#This Row],[Date Ended Conversion]],"m")</f>
        <v>1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Kickstarter[[#This Row],[pledged]]/Kickstarter[[#This Row],[goal]]</f>
        <v>1.55175</v>
      </c>
      <c r="P852" s="13">
        <f>IF(Kickstarter[[#This Row],[backers_count]], Kickstarter[[#This Row],[pledged]]/Kickstarter[[#This Row],[backers_count]], 0)</f>
        <v>46.669172932330824</v>
      </c>
      <c r="Q852" t="str">
        <f>LEFT(Kickstarter[[#This Row],[Category and Sub-Category]], SEARCH("/", Kickstarter[[#This Row],[Category and Sub-Category]])-1)</f>
        <v>music</v>
      </c>
      <c r="R852" t="str">
        <f>RIGHT(Kickstarter[[#This Row],[Category and Sub-Category]], LEN(Kickstarter[[#This Row],[Category and Sub-Category]])-SEARCH("/",Kickstarter[[#This Row],[Category and Sub-Category]]))</f>
        <v>metal</v>
      </c>
      <c r="S852" s="10">
        <f>(Kickstarter[[#This Row],[launched_at]]/86400) + 25569 + (-6/24)</f>
        <v>42452.577743055561</v>
      </c>
      <c r="T852" s="10">
        <f>(Kickstarter[[#This Row],[deadline]]/86400) + 25569 + (-6/24)</f>
        <v>42484.957638888889</v>
      </c>
      <c r="U852" s="6">
        <f>YEAR(Kickstarter[[#This Row],[Date Created Conversion]])</f>
        <v>2016</v>
      </c>
      <c r="V852" s="6" t="str">
        <f>TEXT(Kickstarter[[#This Row],[Date Created Conversion]], "mmm")</f>
        <v>Mar</v>
      </c>
      <c r="W852" s="6">
        <f>DATEDIF(Kickstarter[[#This Row],[Date Created Conversion]],Kickstarter[[#This Row],[Date Ended Conversion]],"m")</f>
        <v>1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Kickstarter[[#This Row],[pledged]]/Kickstarter[[#This Row],[goal]]</f>
        <v>1.3045</v>
      </c>
      <c r="P853" s="13">
        <f>IF(Kickstarter[[#This Row],[backers_count]], Kickstarter[[#This Row],[pledged]]/Kickstarter[[#This Row],[backers_count]], 0)</f>
        <v>37.271428571428572</v>
      </c>
      <c r="Q853" t="str">
        <f>LEFT(Kickstarter[[#This Row],[Category and Sub-Category]], SEARCH("/", Kickstarter[[#This Row],[Category and Sub-Category]])-1)</f>
        <v>music</v>
      </c>
      <c r="R853" t="str">
        <f>RIGHT(Kickstarter[[#This Row],[Category and Sub-Category]], LEN(Kickstarter[[#This Row],[Category and Sub-Category]])-SEARCH("/",Kickstarter[[#This Row],[Category and Sub-Category]]))</f>
        <v>metal</v>
      </c>
      <c r="S853" s="10">
        <f>(Kickstarter[[#This Row],[launched_at]]/86400) + 25569 + (-6/24)</f>
        <v>42522.630243055552</v>
      </c>
      <c r="T853" s="10">
        <f>(Kickstarter[[#This Row],[deadline]]/86400) + 25569 + (-6/24)</f>
        <v>42582.572916666672</v>
      </c>
      <c r="U853" s="6">
        <f>YEAR(Kickstarter[[#This Row],[Date Created Conversion]])</f>
        <v>2016</v>
      </c>
      <c r="V853" s="6" t="str">
        <f>TEXT(Kickstarter[[#This Row],[Date Created Conversion]], "mmm")</f>
        <v>Jun</v>
      </c>
      <c r="W853" s="6">
        <f>DATEDIF(Kickstarter[[#This Row],[Date Created Conversion]],Kickstarter[[#This Row],[Date Ended Conversion]],"m")</f>
        <v>1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Kickstarter[[#This Row],[pledged]]/Kickstarter[[#This Row],[goal]]</f>
        <v>1.0497142857142858</v>
      </c>
      <c r="P854" s="13">
        <f>IF(Kickstarter[[#This Row],[backers_count]], Kickstarter[[#This Row],[pledged]]/Kickstarter[[#This Row],[backers_count]], 0)</f>
        <v>59.258064516129032</v>
      </c>
      <c r="Q854" t="str">
        <f>LEFT(Kickstarter[[#This Row],[Category and Sub-Category]], SEARCH("/", Kickstarter[[#This Row],[Category and Sub-Category]])-1)</f>
        <v>music</v>
      </c>
      <c r="R854" t="str">
        <f>RIGHT(Kickstarter[[#This Row],[Category and Sub-Category]], LEN(Kickstarter[[#This Row],[Category and Sub-Category]])-SEARCH("/",Kickstarter[[#This Row],[Category and Sub-Category]]))</f>
        <v>metal</v>
      </c>
      <c r="S854" s="10">
        <f>(Kickstarter[[#This Row],[launched_at]]/86400) + 25569 + (-6/24)</f>
        <v>42656.555497685185</v>
      </c>
      <c r="T854" s="10">
        <f>(Kickstarter[[#This Row],[deadline]]/86400) + 25569 + (-6/24)</f>
        <v>42667.625</v>
      </c>
      <c r="U854" s="6">
        <f>YEAR(Kickstarter[[#This Row],[Date Created Conversion]])</f>
        <v>2016</v>
      </c>
      <c r="V854" s="6" t="str">
        <f>TEXT(Kickstarter[[#This Row],[Date Created Conversion]], "mmm")</f>
        <v>Oct</v>
      </c>
      <c r="W854" s="6">
        <f>DATEDIF(Kickstarter[[#This Row],[Date Created Conversion]],Kickstarter[[#This Row],[Date Ended Conversion]],"m")</f>
        <v>0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Kickstarter[[#This Row],[pledged]]/Kickstarter[[#This Row],[goal]]</f>
        <v>1</v>
      </c>
      <c r="P855" s="13">
        <f>IF(Kickstarter[[#This Row],[backers_count]], Kickstarter[[#This Row],[pledged]]/Kickstarter[[#This Row],[backers_count]], 0)</f>
        <v>30</v>
      </c>
      <c r="Q855" t="str">
        <f>LEFT(Kickstarter[[#This Row],[Category and Sub-Category]], SEARCH("/", Kickstarter[[#This Row],[Category and Sub-Category]])-1)</f>
        <v>music</v>
      </c>
      <c r="R855" t="str">
        <f>RIGHT(Kickstarter[[#This Row],[Category and Sub-Category]], LEN(Kickstarter[[#This Row],[Category and Sub-Category]])-SEARCH("/",Kickstarter[[#This Row],[Category and Sub-Category]]))</f>
        <v>metal</v>
      </c>
      <c r="S855" s="10">
        <f>(Kickstarter[[#This Row],[launched_at]]/86400) + 25569 + (-6/24)</f>
        <v>42021.582280092596</v>
      </c>
      <c r="T855" s="10">
        <f>(Kickstarter[[#This Row],[deadline]]/86400) + 25569 + (-6/24)</f>
        <v>42051.582280092596</v>
      </c>
      <c r="U855" s="6">
        <f>YEAR(Kickstarter[[#This Row],[Date Created Conversion]])</f>
        <v>2015</v>
      </c>
      <c r="V855" s="6" t="str">
        <f>TEXT(Kickstarter[[#This Row],[Date Created Conversion]], "mmm")</f>
        <v>Jan</v>
      </c>
      <c r="W855" s="6">
        <f>DATEDIF(Kickstarter[[#This Row],[Date Created Conversion]],Kickstarter[[#This Row],[Date Ended Conversion]],"m")</f>
        <v>0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Kickstarter[[#This Row],[pledged]]/Kickstarter[[#This Row],[goal]]</f>
        <v>1.1822050359712231</v>
      </c>
      <c r="P856" s="13">
        <f>IF(Kickstarter[[#This Row],[backers_count]], Kickstarter[[#This Row],[pledged]]/Kickstarter[[#This Row],[backers_count]], 0)</f>
        <v>65.8623246492986</v>
      </c>
      <c r="Q856" t="str">
        <f>LEFT(Kickstarter[[#This Row],[Category and Sub-Category]], SEARCH("/", Kickstarter[[#This Row],[Category and Sub-Category]])-1)</f>
        <v>music</v>
      </c>
      <c r="R856" t="str">
        <f>RIGHT(Kickstarter[[#This Row],[Category and Sub-Category]], LEN(Kickstarter[[#This Row],[Category and Sub-Category]])-SEARCH("/",Kickstarter[[#This Row],[Category and Sub-Category]]))</f>
        <v>metal</v>
      </c>
      <c r="S856" s="10">
        <f>(Kickstarter[[#This Row],[launched_at]]/86400) + 25569 + (-6/24)</f>
        <v>42701.962337962963</v>
      </c>
      <c r="T856" s="10">
        <f>(Kickstarter[[#This Row],[deadline]]/86400) + 25569 + (-6/24)</f>
        <v>42731.962337962963</v>
      </c>
      <c r="U856" s="6">
        <f>YEAR(Kickstarter[[#This Row],[Date Created Conversion]])</f>
        <v>2016</v>
      </c>
      <c r="V856" s="6" t="str">
        <f>TEXT(Kickstarter[[#This Row],[Date Created Conversion]], "mmm")</f>
        <v>Nov</v>
      </c>
      <c r="W856" s="6">
        <f>DATEDIF(Kickstarter[[#This Row],[Date Created Conversion]],Kickstarter[[#This Row],[Date Ended Conversion]],"m")</f>
        <v>1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Kickstarter[[#This Row],[pledged]]/Kickstarter[[#This Row],[goal]]</f>
        <v>1.0344827586206897</v>
      </c>
      <c r="P857" s="13">
        <f>IF(Kickstarter[[#This Row],[backers_count]], Kickstarter[[#This Row],[pledged]]/Kickstarter[[#This Row],[backers_count]], 0)</f>
        <v>31.914893617021278</v>
      </c>
      <c r="Q857" t="str">
        <f>LEFT(Kickstarter[[#This Row],[Category and Sub-Category]], SEARCH("/", Kickstarter[[#This Row],[Category and Sub-Category]])-1)</f>
        <v>music</v>
      </c>
      <c r="R857" t="str">
        <f>RIGHT(Kickstarter[[#This Row],[Category and Sub-Category]], LEN(Kickstarter[[#This Row],[Category and Sub-Category]])-SEARCH("/",Kickstarter[[#This Row],[Category and Sub-Category]]))</f>
        <v>metal</v>
      </c>
      <c r="S857" s="10">
        <f>(Kickstarter[[#This Row],[launched_at]]/86400) + 25569 + (-6/24)</f>
        <v>42544.875196759254</v>
      </c>
      <c r="T857" s="10">
        <f>(Kickstarter[[#This Row],[deadline]]/86400) + 25569 + (-6/24)</f>
        <v>42574.875196759254</v>
      </c>
      <c r="U857" s="6">
        <f>YEAR(Kickstarter[[#This Row],[Date Created Conversion]])</f>
        <v>2016</v>
      </c>
      <c r="V857" s="6" t="str">
        <f>TEXT(Kickstarter[[#This Row],[Date Created Conversion]], "mmm")</f>
        <v>Jun</v>
      </c>
      <c r="W857" s="6">
        <f>DATEDIF(Kickstarter[[#This Row],[Date Created Conversion]],Kickstarter[[#This Row],[Date Ended Conversion]],"m")</f>
        <v>1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Kickstarter[[#This Row],[pledged]]/Kickstarter[[#This Row],[goal]]</f>
        <v>2.1800000000000002</v>
      </c>
      <c r="P858" s="13">
        <f>IF(Kickstarter[[#This Row],[backers_count]], Kickstarter[[#This Row],[pledged]]/Kickstarter[[#This Row],[backers_count]], 0)</f>
        <v>19.464285714285715</v>
      </c>
      <c r="Q858" t="str">
        <f>LEFT(Kickstarter[[#This Row],[Category and Sub-Category]], SEARCH("/", Kickstarter[[#This Row],[Category and Sub-Category]])-1)</f>
        <v>music</v>
      </c>
      <c r="R858" t="str">
        <f>RIGHT(Kickstarter[[#This Row],[Category and Sub-Category]], LEN(Kickstarter[[#This Row],[Category and Sub-Category]])-SEARCH("/",Kickstarter[[#This Row],[Category and Sub-Category]]))</f>
        <v>metal</v>
      </c>
      <c r="S858" s="10">
        <f>(Kickstarter[[#This Row],[launched_at]]/86400) + 25569 + (-6/24)</f>
        <v>42609.061990740738</v>
      </c>
      <c r="T858" s="10">
        <f>(Kickstarter[[#This Row],[deadline]]/86400) + 25569 + (-6/24)</f>
        <v>42668.541666666672</v>
      </c>
      <c r="U858" s="6">
        <f>YEAR(Kickstarter[[#This Row],[Date Created Conversion]])</f>
        <v>2016</v>
      </c>
      <c r="V858" s="6" t="str">
        <f>TEXT(Kickstarter[[#This Row],[Date Created Conversion]], "mmm")</f>
        <v>Aug</v>
      </c>
      <c r="W858" s="6">
        <f>DATEDIF(Kickstarter[[#This Row],[Date Created Conversion]],Kickstarter[[#This Row],[Date Ended Conversion]],"m")</f>
        <v>1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Kickstarter[[#This Row],[pledged]]/Kickstarter[[#This Row],[goal]]</f>
        <v>1</v>
      </c>
      <c r="P859" s="13">
        <f>IF(Kickstarter[[#This Row],[backers_count]], Kickstarter[[#This Row],[pledged]]/Kickstarter[[#This Row],[backers_count]], 0)</f>
        <v>50</v>
      </c>
      <c r="Q859" t="str">
        <f>LEFT(Kickstarter[[#This Row],[Category and Sub-Category]], SEARCH("/", Kickstarter[[#This Row],[Category and Sub-Category]])-1)</f>
        <v>music</v>
      </c>
      <c r="R859" t="str">
        <f>RIGHT(Kickstarter[[#This Row],[Category and Sub-Category]], LEN(Kickstarter[[#This Row],[Category and Sub-Category]])-SEARCH("/",Kickstarter[[#This Row],[Category and Sub-Category]]))</f>
        <v>metal</v>
      </c>
      <c r="S859" s="10">
        <f>(Kickstarter[[#This Row],[launched_at]]/86400) + 25569 + (-6/24)</f>
        <v>42291.331377314811</v>
      </c>
      <c r="T859" s="10">
        <f>(Kickstarter[[#This Row],[deadline]]/86400) + 25569 + (-6/24)</f>
        <v>42333.373043981483</v>
      </c>
      <c r="U859" s="6">
        <f>YEAR(Kickstarter[[#This Row],[Date Created Conversion]])</f>
        <v>2015</v>
      </c>
      <c r="V859" s="6" t="str">
        <f>TEXT(Kickstarter[[#This Row],[Date Created Conversion]], "mmm")</f>
        <v>Oct</v>
      </c>
      <c r="W859" s="6">
        <f>DATEDIF(Kickstarter[[#This Row],[Date Created Conversion]],Kickstarter[[#This Row],[Date Ended Conversion]],"m")</f>
        <v>1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Kickstarter[[#This Row],[pledged]]/Kickstarter[[#This Row],[goal]]</f>
        <v>1.4400583333333332</v>
      </c>
      <c r="P860" s="13">
        <f>IF(Kickstarter[[#This Row],[backers_count]], Kickstarter[[#This Row],[pledged]]/Kickstarter[[#This Row],[backers_count]], 0)</f>
        <v>22.737763157894737</v>
      </c>
      <c r="Q860" t="str">
        <f>LEFT(Kickstarter[[#This Row],[Category and Sub-Category]], SEARCH("/", Kickstarter[[#This Row],[Category and Sub-Category]])-1)</f>
        <v>music</v>
      </c>
      <c r="R860" t="str">
        <f>RIGHT(Kickstarter[[#This Row],[Category and Sub-Category]], LEN(Kickstarter[[#This Row],[Category and Sub-Category]])-SEARCH("/",Kickstarter[[#This Row],[Category and Sub-Category]]))</f>
        <v>metal</v>
      </c>
      <c r="S860" s="10">
        <f>(Kickstarter[[#This Row],[launched_at]]/86400) + 25569 + (-6/24)</f>
        <v>42079.495578703703</v>
      </c>
      <c r="T860" s="10">
        <f>(Kickstarter[[#This Row],[deadline]]/86400) + 25569 + (-6/24)</f>
        <v>42109.707638888889</v>
      </c>
      <c r="U860" s="6">
        <f>YEAR(Kickstarter[[#This Row],[Date Created Conversion]])</f>
        <v>2015</v>
      </c>
      <c r="V860" s="6" t="str">
        <f>TEXT(Kickstarter[[#This Row],[Date Created Conversion]], "mmm")</f>
        <v>Mar</v>
      </c>
      <c r="W860" s="6">
        <f>DATEDIF(Kickstarter[[#This Row],[Date Created Conversion]],Kickstarter[[#This Row],[Date Ended Conversion]],"m")</f>
        <v>0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Kickstarter[[#This Row],[pledged]]/Kickstarter[[#This Row],[goal]]</f>
        <v>1.0467500000000001</v>
      </c>
      <c r="P861" s="13">
        <f>IF(Kickstarter[[#This Row],[backers_count]], Kickstarter[[#This Row],[pledged]]/Kickstarter[[#This Row],[backers_count]], 0)</f>
        <v>42.724489795918366</v>
      </c>
      <c r="Q861" t="str">
        <f>LEFT(Kickstarter[[#This Row],[Category and Sub-Category]], SEARCH("/", Kickstarter[[#This Row],[Category and Sub-Category]])-1)</f>
        <v>music</v>
      </c>
      <c r="R861" t="str">
        <f>RIGHT(Kickstarter[[#This Row],[Category and Sub-Category]], LEN(Kickstarter[[#This Row],[Category and Sub-Category]])-SEARCH("/",Kickstarter[[#This Row],[Category and Sub-Category]]))</f>
        <v>metal</v>
      </c>
      <c r="S861" s="10">
        <f>(Kickstarter[[#This Row],[launched_at]]/86400) + 25569 + (-6/24)</f>
        <v>42128.570231481484</v>
      </c>
      <c r="T861" s="10">
        <f>(Kickstarter[[#This Row],[deadline]]/86400) + 25569 + (-6/24)</f>
        <v>42158.75</v>
      </c>
      <c r="U861" s="6">
        <f>YEAR(Kickstarter[[#This Row],[Date Created Conversion]])</f>
        <v>2015</v>
      </c>
      <c r="V861" s="6" t="str">
        <f>TEXT(Kickstarter[[#This Row],[Date Created Conversion]], "mmm")</f>
        <v>May</v>
      </c>
      <c r="W861" s="6">
        <f>DATEDIF(Kickstarter[[#This Row],[Date Created Conversion]],Kickstarter[[#This Row],[Date Ended Conversion]],"m")</f>
        <v>0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Kickstarter[[#This Row],[pledged]]/Kickstarter[[#This Row],[goal]]</f>
        <v>0.18142857142857144</v>
      </c>
      <c r="P862" s="13">
        <f>IF(Kickstarter[[#This Row],[backers_count]], Kickstarter[[#This Row],[pledged]]/Kickstarter[[#This Row],[backers_count]], 0)</f>
        <v>52.916666666666664</v>
      </c>
      <c r="Q862" t="str">
        <f>LEFT(Kickstarter[[#This Row],[Category and Sub-Category]], SEARCH("/", Kickstarter[[#This Row],[Category and Sub-Category]])-1)</f>
        <v>music</v>
      </c>
      <c r="R862" t="str">
        <f>RIGHT(Kickstarter[[#This Row],[Category and Sub-Category]], LEN(Kickstarter[[#This Row],[Category and Sub-Category]])-SEARCH("/",Kickstarter[[#This Row],[Category and Sub-Category]]))</f>
        <v>jazz</v>
      </c>
      <c r="S862" s="10">
        <f>(Kickstarter[[#This Row],[launched_at]]/86400) + 25569 + (-6/24)</f>
        <v>41570.232789351852</v>
      </c>
      <c r="T862" s="10">
        <f>(Kickstarter[[#This Row],[deadline]]/86400) + 25569 + (-6/24)</f>
        <v>41600.274456018517</v>
      </c>
      <c r="U862" s="6">
        <f>YEAR(Kickstarter[[#This Row],[Date Created Conversion]])</f>
        <v>2013</v>
      </c>
      <c r="V862" s="6" t="str">
        <f>TEXT(Kickstarter[[#This Row],[Date Created Conversion]], "mmm")</f>
        <v>Oct</v>
      </c>
      <c r="W862" s="6">
        <f>DATEDIF(Kickstarter[[#This Row],[Date Created Conversion]],Kickstarter[[#This Row],[Date Ended Conversion]],"m")</f>
        <v>0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Kickstarter[[#This Row],[pledged]]/Kickstarter[[#This Row],[goal]]</f>
        <v>2.2444444444444444E-2</v>
      </c>
      <c r="P863" s="13">
        <f>IF(Kickstarter[[#This Row],[backers_count]], Kickstarter[[#This Row],[pledged]]/Kickstarter[[#This Row],[backers_count]], 0)</f>
        <v>50.5</v>
      </c>
      <c r="Q863" t="str">
        <f>LEFT(Kickstarter[[#This Row],[Category and Sub-Category]], SEARCH("/", Kickstarter[[#This Row],[Category and Sub-Category]])-1)</f>
        <v>music</v>
      </c>
      <c r="R863" t="str">
        <f>RIGHT(Kickstarter[[#This Row],[Category and Sub-Category]], LEN(Kickstarter[[#This Row],[Category and Sub-Category]])-SEARCH("/",Kickstarter[[#This Row],[Category and Sub-Category]]))</f>
        <v>jazz</v>
      </c>
      <c r="S863" s="10">
        <f>(Kickstarter[[#This Row],[launched_at]]/86400) + 25569 + (-6/24)</f>
        <v>42599.715324074074</v>
      </c>
      <c r="T863" s="10">
        <f>(Kickstarter[[#This Row],[deadline]]/86400) + 25569 + (-6/24)</f>
        <v>42629.715324074074</v>
      </c>
      <c r="U863" s="6">
        <f>YEAR(Kickstarter[[#This Row],[Date Created Conversion]])</f>
        <v>2016</v>
      </c>
      <c r="V863" s="6" t="str">
        <f>TEXT(Kickstarter[[#This Row],[Date Created Conversion]], "mmm")</f>
        <v>Aug</v>
      </c>
      <c r="W863" s="6">
        <f>DATEDIF(Kickstarter[[#This Row],[Date Created Conversion]],Kickstarter[[#This Row],[Date Ended Conversion]],"m")</f>
        <v>0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Kickstarter[[#This Row],[pledged]]/Kickstarter[[#This Row],[goal]]</f>
        <v>3.3999999999999998E-3</v>
      </c>
      <c r="P864" s="13">
        <f>IF(Kickstarter[[#This Row],[backers_count]], Kickstarter[[#This Row],[pledged]]/Kickstarter[[#This Row],[backers_count]], 0)</f>
        <v>42.5</v>
      </c>
      <c r="Q864" t="str">
        <f>LEFT(Kickstarter[[#This Row],[Category and Sub-Category]], SEARCH("/", Kickstarter[[#This Row],[Category and Sub-Category]])-1)</f>
        <v>music</v>
      </c>
      <c r="R864" t="str">
        <f>RIGHT(Kickstarter[[#This Row],[Category and Sub-Category]], LEN(Kickstarter[[#This Row],[Category and Sub-Category]])-SEARCH("/",Kickstarter[[#This Row],[Category and Sub-Category]]))</f>
        <v>jazz</v>
      </c>
      <c r="S864" s="10">
        <f>(Kickstarter[[#This Row],[launched_at]]/86400) + 25569 + (-6/24)</f>
        <v>41559.3049537037</v>
      </c>
      <c r="T864" s="10">
        <f>(Kickstarter[[#This Row],[deadline]]/86400) + 25569 + (-6/24)</f>
        <v>41589.346620370372</v>
      </c>
      <c r="U864" s="6">
        <f>YEAR(Kickstarter[[#This Row],[Date Created Conversion]])</f>
        <v>2013</v>
      </c>
      <c r="V864" s="6" t="str">
        <f>TEXT(Kickstarter[[#This Row],[Date Created Conversion]], "mmm")</f>
        <v>Oct</v>
      </c>
      <c r="W864" s="6">
        <f>DATEDIF(Kickstarter[[#This Row],[Date Created Conversion]],Kickstarter[[#This Row],[Date Ended Conversion]],"m")</f>
        <v>0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Kickstarter[[#This Row],[pledged]]/Kickstarter[[#This Row],[goal]]</f>
        <v>4.4999999999999998E-2</v>
      </c>
      <c r="P865" s="13">
        <f>IF(Kickstarter[[#This Row],[backers_count]], Kickstarter[[#This Row],[pledged]]/Kickstarter[[#This Row],[backers_count]], 0)</f>
        <v>18</v>
      </c>
      <c r="Q865" t="str">
        <f>LEFT(Kickstarter[[#This Row],[Category and Sub-Category]], SEARCH("/", Kickstarter[[#This Row],[Category and Sub-Category]])-1)</f>
        <v>music</v>
      </c>
      <c r="R865" t="str">
        <f>RIGHT(Kickstarter[[#This Row],[Category and Sub-Category]], LEN(Kickstarter[[#This Row],[Category and Sub-Category]])-SEARCH("/",Kickstarter[[#This Row],[Category and Sub-Category]]))</f>
        <v>jazz</v>
      </c>
      <c r="S865" s="10">
        <f>(Kickstarter[[#This Row],[launched_at]]/86400) + 25569 + (-6/24)</f>
        <v>40920.867662037039</v>
      </c>
      <c r="T865" s="10">
        <f>(Kickstarter[[#This Row],[deadline]]/86400) + 25569 + (-6/24)</f>
        <v>40950.867662037039</v>
      </c>
      <c r="U865" s="6">
        <f>YEAR(Kickstarter[[#This Row],[Date Created Conversion]])</f>
        <v>2012</v>
      </c>
      <c r="V865" s="6" t="str">
        <f>TEXT(Kickstarter[[#This Row],[Date Created Conversion]], "mmm")</f>
        <v>Jan</v>
      </c>
      <c r="W865" s="6">
        <f>DATEDIF(Kickstarter[[#This Row],[Date Created Conversion]],Kickstarter[[#This Row],[Date Ended Conversion]],"m")</f>
        <v>0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Kickstarter[[#This Row],[pledged]]/Kickstarter[[#This Row],[goal]]</f>
        <v>0.41538461538461541</v>
      </c>
      <c r="P866" s="13">
        <f>IF(Kickstarter[[#This Row],[backers_count]], Kickstarter[[#This Row],[pledged]]/Kickstarter[[#This Row],[backers_count]], 0)</f>
        <v>34.177215189873415</v>
      </c>
      <c r="Q866" t="str">
        <f>LEFT(Kickstarter[[#This Row],[Category and Sub-Category]], SEARCH("/", Kickstarter[[#This Row],[Category and Sub-Category]])-1)</f>
        <v>music</v>
      </c>
      <c r="R866" t="str">
        <f>RIGHT(Kickstarter[[#This Row],[Category and Sub-Category]], LEN(Kickstarter[[#This Row],[Category and Sub-Category]])-SEARCH("/",Kickstarter[[#This Row],[Category and Sub-Category]]))</f>
        <v>jazz</v>
      </c>
      <c r="S866" s="10">
        <f>(Kickstarter[[#This Row],[launched_at]]/86400) + 25569 + (-6/24)</f>
        <v>41540.856921296298</v>
      </c>
      <c r="T866" s="10">
        <f>(Kickstarter[[#This Row],[deadline]]/86400) + 25569 + (-6/24)</f>
        <v>41563.165972222225</v>
      </c>
      <c r="U866" s="6">
        <f>YEAR(Kickstarter[[#This Row],[Date Created Conversion]])</f>
        <v>2013</v>
      </c>
      <c r="V866" s="6" t="str">
        <f>TEXT(Kickstarter[[#This Row],[Date Created Conversion]], "mmm")</f>
        <v>Sep</v>
      </c>
      <c r="W866" s="6">
        <f>DATEDIF(Kickstarter[[#This Row],[Date Created Conversion]],Kickstarter[[#This Row],[Date Ended Conversion]],"m")</f>
        <v>0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Kickstarter[[#This Row],[pledged]]/Kickstarter[[#This Row],[goal]]</f>
        <v>2.0454545454545454E-2</v>
      </c>
      <c r="P867" s="13">
        <f>IF(Kickstarter[[#This Row],[backers_count]], Kickstarter[[#This Row],[pledged]]/Kickstarter[[#This Row],[backers_count]], 0)</f>
        <v>22.5</v>
      </c>
      <c r="Q867" t="str">
        <f>LEFT(Kickstarter[[#This Row],[Category and Sub-Category]], SEARCH("/", Kickstarter[[#This Row],[Category and Sub-Category]])-1)</f>
        <v>music</v>
      </c>
      <c r="R867" t="str">
        <f>RIGHT(Kickstarter[[#This Row],[Category and Sub-Category]], LEN(Kickstarter[[#This Row],[Category and Sub-Category]])-SEARCH("/",Kickstarter[[#This Row],[Category and Sub-Category]]))</f>
        <v>jazz</v>
      </c>
      <c r="S867" s="10">
        <f>(Kickstarter[[#This Row],[launched_at]]/86400) + 25569 + (-6/24)</f>
        <v>41230.523113425923</v>
      </c>
      <c r="T867" s="10">
        <f>(Kickstarter[[#This Row],[deadline]]/86400) + 25569 + (-6/24)</f>
        <v>41290.523113425923</v>
      </c>
      <c r="U867" s="6">
        <f>YEAR(Kickstarter[[#This Row],[Date Created Conversion]])</f>
        <v>2012</v>
      </c>
      <c r="V867" s="6" t="str">
        <f>TEXT(Kickstarter[[#This Row],[Date Created Conversion]], "mmm")</f>
        <v>Nov</v>
      </c>
      <c r="W867" s="6">
        <f>DATEDIF(Kickstarter[[#This Row],[Date Created Conversion]],Kickstarter[[#This Row],[Date Ended Conversion]],"m")</f>
        <v>1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Kickstarter[[#This Row],[pledged]]/Kickstarter[[#This Row],[goal]]</f>
        <v>0.18285714285714286</v>
      </c>
      <c r="P868" s="13">
        <f>IF(Kickstarter[[#This Row],[backers_count]], Kickstarter[[#This Row],[pledged]]/Kickstarter[[#This Row],[backers_count]], 0)</f>
        <v>58.18181818181818</v>
      </c>
      <c r="Q868" t="str">
        <f>LEFT(Kickstarter[[#This Row],[Category and Sub-Category]], SEARCH("/", Kickstarter[[#This Row],[Category and Sub-Category]])-1)</f>
        <v>music</v>
      </c>
      <c r="R868" t="str">
        <f>RIGHT(Kickstarter[[#This Row],[Category and Sub-Category]], LEN(Kickstarter[[#This Row],[Category and Sub-Category]])-SEARCH("/",Kickstarter[[#This Row],[Category and Sub-Category]]))</f>
        <v>jazz</v>
      </c>
      <c r="S868" s="10">
        <f>(Kickstarter[[#This Row],[launched_at]]/86400) + 25569 + (-6/24)</f>
        <v>42025.387939814813</v>
      </c>
      <c r="T868" s="10">
        <f>(Kickstarter[[#This Row],[deadline]]/86400) + 25569 + (-6/24)</f>
        <v>42063.381944444445</v>
      </c>
      <c r="U868" s="6">
        <f>YEAR(Kickstarter[[#This Row],[Date Created Conversion]])</f>
        <v>2015</v>
      </c>
      <c r="V868" s="6" t="str">
        <f>TEXT(Kickstarter[[#This Row],[Date Created Conversion]], "mmm")</f>
        <v>Jan</v>
      </c>
      <c r="W868" s="6">
        <f>DATEDIF(Kickstarter[[#This Row],[Date Created Conversion]],Kickstarter[[#This Row],[Date Ended Conversion]],"m")</f>
        <v>1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Kickstarter[[#This Row],[pledged]]/Kickstarter[[#This Row],[goal]]</f>
        <v>0.2402</v>
      </c>
      <c r="P869" s="13">
        <f>IF(Kickstarter[[#This Row],[backers_count]], Kickstarter[[#This Row],[pledged]]/Kickstarter[[#This Row],[backers_count]], 0)</f>
        <v>109.18181818181819</v>
      </c>
      <c r="Q869" t="str">
        <f>LEFT(Kickstarter[[#This Row],[Category and Sub-Category]], SEARCH("/", Kickstarter[[#This Row],[Category and Sub-Category]])-1)</f>
        <v>music</v>
      </c>
      <c r="R869" t="str">
        <f>RIGHT(Kickstarter[[#This Row],[Category and Sub-Category]], LEN(Kickstarter[[#This Row],[Category and Sub-Category]])-SEARCH("/",Kickstarter[[#This Row],[Category and Sub-Category]]))</f>
        <v>jazz</v>
      </c>
      <c r="S869" s="10">
        <f>(Kickstarter[[#This Row],[launched_at]]/86400) + 25569 + (-6/24)</f>
        <v>40087.855393518519</v>
      </c>
      <c r="T869" s="10">
        <f>(Kickstarter[[#This Row],[deadline]]/86400) + 25569 + (-6/24)</f>
        <v>40147.957638888889</v>
      </c>
      <c r="U869" s="6">
        <f>YEAR(Kickstarter[[#This Row],[Date Created Conversion]])</f>
        <v>2009</v>
      </c>
      <c r="V869" s="6" t="str">
        <f>TEXT(Kickstarter[[#This Row],[Date Created Conversion]], "mmm")</f>
        <v>Oct</v>
      </c>
      <c r="W869" s="6">
        <f>DATEDIF(Kickstarter[[#This Row],[Date Created Conversion]],Kickstarter[[#This Row],[Date Ended Conversion]],"m")</f>
        <v>1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Kickstarter[[#This Row],[pledged]]/Kickstarter[[#This Row],[goal]]</f>
        <v>1.1111111111111111E-3</v>
      </c>
      <c r="P870" s="13">
        <f>IF(Kickstarter[[#This Row],[backers_count]], Kickstarter[[#This Row],[pledged]]/Kickstarter[[#This Row],[backers_count]], 0)</f>
        <v>50</v>
      </c>
      <c r="Q870" t="str">
        <f>LEFT(Kickstarter[[#This Row],[Category and Sub-Category]], SEARCH("/", Kickstarter[[#This Row],[Category and Sub-Category]])-1)</f>
        <v>music</v>
      </c>
      <c r="R870" t="str">
        <f>RIGHT(Kickstarter[[#This Row],[Category and Sub-Category]], LEN(Kickstarter[[#This Row],[Category and Sub-Category]])-SEARCH("/",Kickstarter[[#This Row],[Category and Sub-Category]]))</f>
        <v>jazz</v>
      </c>
      <c r="S870" s="10">
        <f>(Kickstarter[[#This Row],[launched_at]]/86400) + 25569 + (-6/24)</f>
        <v>41615.777754629627</v>
      </c>
      <c r="T870" s="10">
        <f>(Kickstarter[[#This Row],[deadline]]/86400) + 25569 + (-6/24)</f>
        <v>41645.777754629627</v>
      </c>
      <c r="U870" s="6">
        <f>YEAR(Kickstarter[[#This Row],[Date Created Conversion]])</f>
        <v>2013</v>
      </c>
      <c r="V870" s="6" t="str">
        <f>TEXT(Kickstarter[[#This Row],[Date Created Conversion]], "mmm")</f>
        <v>Dec</v>
      </c>
      <c r="W870" s="6">
        <f>DATEDIF(Kickstarter[[#This Row],[Date Created Conversion]],Kickstarter[[#This Row],[Date Ended Conversion]],"m")</f>
        <v>0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Kickstarter[[#This Row],[pledged]]/Kickstarter[[#This Row],[goal]]</f>
        <v>0.11818181818181818</v>
      </c>
      <c r="P871" s="13">
        <f>IF(Kickstarter[[#This Row],[backers_count]], Kickstarter[[#This Row],[pledged]]/Kickstarter[[#This Row],[backers_count]], 0)</f>
        <v>346.66666666666669</v>
      </c>
      <c r="Q871" t="str">
        <f>LEFT(Kickstarter[[#This Row],[Category and Sub-Category]], SEARCH("/", Kickstarter[[#This Row],[Category and Sub-Category]])-1)</f>
        <v>music</v>
      </c>
      <c r="R871" t="str">
        <f>RIGHT(Kickstarter[[#This Row],[Category and Sub-Category]], LEN(Kickstarter[[#This Row],[Category and Sub-Category]])-SEARCH("/",Kickstarter[[#This Row],[Category and Sub-Category]]))</f>
        <v>jazz</v>
      </c>
      <c r="S871" s="10">
        <f>(Kickstarter[[#This Row],[launched_at]]/86400) + 25569 + (-6/24)</f>
        <v>41342.595567129625</v>
      </c>
      <c r="T871" s="10">
        <f>(Kickstarter[[#This Row],[deadline]]/86400) + 25569 + (-6/24)</f>
        <v>41372.553900462961</v>
      </c>
      <c r="U871" s="6">
        <f>YEAR(Kickstarter[[#This Row],[Date Created Conversion]])</f>
        <v>2013</v>
      </c>
      <c r="V871" s="6" t="str">
        <f>TEXT(Kickstarter[[#This Row],[Date Created Conversion]], "mmm")</f>
        <v>Mar</v>
      </c>
      <c r="W871" s="6">
        <f>DATEDIF(Kickstarter[[#This Row],[Date Created Conversion]],Kickstarter[[#This Row],[Date Ended Conversion]],"m")</f>
        <v>0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Kickstarter[[#This Row],[pledged]]/Kickstarter[[#This Row],[goal]]</f>
        <v>3.0999999999999999E-3</v>
      </c>
      <c r="P872" s="13">
        <f>IF(Kickstarter[[#This Row],[backers_count]], Kickstarter[[#This Row],[pledged]]/Kickstarter[[#This Row],[backers_count]], 0)</f>
        <v>12.4</v>
      </c>
      <c r="Q872" t="str">
        <f>LEFT(Kickstarter[[#This Row],[Category and Sub-Category]], SEARCH("/", Kickstarter[[#This Row],[Category and Sub-Category]])-1)</f>
        <v>music</v>
      </c>
      <c r="R872" t="str">
        <f>RIGHT(Kickstarter[[#This Row],[Category and Sub-Category]], LEN(Kickstarter[[#This Row],[Category and Sub-Category]])-SEARCH("/",Kickstarter[[#This Row],[Category and Sub-Category]]))</f>
        <v>jazz</v>
      </c>
      <c r="S872" s="10">
        <f>(Kickstarter[[#This Row],[launched_at]]/86400) + 25569 + (-6/24)</f>
        <v>41487.772256944445</v>
      </c>
      <c r="T872" s="10">
        <f>(Kickstarter[[#This Row],[deadline]]/86400) + 25569 + (-6/24)</f>
        <v>41517.772256944445</v>
      </c>
      <c r="U872" s="6">
        <f>YEAR(Kickstarter[[#This Row],[Date Created Conversion]])</f>
        <v>2013</v>
      </c>
      <c r="V872" s="6" t="str">
        <f>TEXT(Kickstarter[[#This Row],[Date Created Conversion]], "mmm")</f>
        <v>Aug</v>
      </c>
      <c r="W872" s="6">
        <f>DATEDIF(Kickstarter[[#This Row],[Date Created Conversion]],Kickstarter[[#This Row],[Date Ended Conversion]],"m")</f>
        <v>0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Kickstarter[[#This Row],[pledged]]/Kickstarter[[#This Row],[goal]]</f>
        <v>5.4166666666666669E-2</v>
      </c>
      <c r="P873" s="13">
        <f>IF(Kickstarter[[#This Row],[backers_count]], Kickstarter[[#This Row],[pledged]]/Kickstarter[[#This Row],[backers_count]], 0)</f>
        <v>27.083333333333332</v>
      </c>
      <c r="Q873" t="str">
        <f>LEFT(Kickstarter[[#This Row],[Category and Sub-Category]], SEARCH("/", Kickstarter[[#This Row],[Category and Sub-Category]])-1)</f>
        <v>music</v>
      </c>
      <c r="R873" t="str">
        <f>RIGHT(Kickstarter[[#This Row],[Category and Sub-Category]], LEN(Kickstarter[[#This Row],[Category and Sub-Category]])-SEARCH("/",Kickstarter[[#This Row],[Category and Sub-Category]]))</f>
        <v>jazz</v>
      </c>
      <c r="S873" s="10">
        <f>(Kickstarter[[#This Row],[launched_at]]/86400) + 25569 + (-6/24)</f>
        <v>41577.311284722222</v>
      </c>
      <c r="T873" s="10">
        <f>(Kickstarter[[#This Row],[deadline]]/86400) + 25569 + (-6/24)</f>
        <v>41607.352951388893</v>
      </c>
      <c r="U873" s="6">
        <f>YEAR(Kickstarter[[#This Row],[Date Created Conversion]])</f>
        <v>2013</v>
      </c>
      <c r="V873" s="6" t="str">
        <f>TEXT(Kickstarter[[#This Row],[Date Created Conversion]], "mmm")</f>
        <v>Oct</v>
      </c>
      <c r="W873" s="6">
        <f>DATEDIF(Kickstarter[[#This Row],[Date Created Conversion]],Kickstarter[[#This Row],[Date Ended Conversion]],"m")</f>
        <v>0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Kickstarter[[#This Row],[pledged]]/Kickstarter[[#This Row],[goal]]</f>
        <v>8.1250000000000003E-3</v>
      </c>
      <c r="P874" s="13">
        <f>IF(Kickstarter[[#This Row],[backers_count]], Kickstarter[[#This Row],[pledged]]/Kickstarter[[#This Row],[backers_count]], 0)</f>
        <v>32.5</v>
      </c>
      <c r="Q874" t="str">
        <f>LEFT(Kickstarter[[#This Row],[Category and Sub-Category]], SEARCH("/", Kickstarter[[#This Row],[Category and Sub-Category]])-1)</f>
        <v>music</v>
      </c>
      <c r="R874" t="str">
        <f>RIGHT(Kickstarter[[#This Row],[Category and Sub-Category]], LEN(Kickstarter[[#This Row],[Category and Sub-Category]])-SEARCH("/",Kickstarter[[#This Row],[Category and Sub-Category]]))</f>
        <v>jazz</v>
      </c>
      <c r="S874" s="10">
        <f>(Kickstarter[[#This Row],[launched_at]]/86400) + 25569 + (-6/24)</f>
        <v>40567.575543981482</v>
      </c>
      <c r="T874" s="10">
        <f>(Kickstarter[[#This Row],[deadline]]/86400) + 25569 + (-6/24)</f>
        <v>40612.575543981482</v>
      </c>
      <c r="U874" s="6">
        <f>YEAR(Kickstarter[[#This Row],[Date Created Conversion]])</f>
        <v>2011</v>
      </c>
      <c r="V874" s="6" t="str">
        <f>TEXT(Kickstarter[[#This Row],[Date Created Conversion]], "mmm")</f>
        <v>Jan</v>
      </c>
      <c r="W874" s="6">
        <f>DATEDIF(Kickstarter[[#This Row],[Date Created Conversion]],Kickstarter[[#This Row],[Date Ended Conversion]],"m")</f>
        <v>1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Kickstarter[[#This Row],[pledged]]/Kickstarter[[#This Row],[goal]]</f>
        <v>1.2857142857142857E-2</v>
      </c>
      <c r="P875" s="13">
        <f>IF(Kickstarter[[#This Row],[backers_count]], Kickstarter[[#This Row],[pledged]]/Kickstarter[[#This Row],[backers_count]], 0)</f>
        <v>9</v>
      </c>
      <c r="Q875" t="str">
        <f>LEFT(Kickstarter[[#This Row],[Category and Sub-Category]], SEARCH("/", Kickstarter[[#This Row],[Category and Sub-Category]])-1)</f>
        <v>music</v>
      </c>
      <c r="R875" t="str">
        <f>RIGHT(Kickstarter[[#This Row],[Category and Sub-Category]], LEN(Kickstarter[[#This Row],[Category and Sub-Category]])-SEARCH("/",Kickstarter[[#This Row],[Category and Sub-Category]]))</f>
        <v>jazz</v>
      </c>
      <c r="S875" s="10">
        <f>(Kickstarter[[#This Row],[launched_at]]/86400) + 25569 + (-6/24)</f>
        <v>41183.917129629626</v>
      </c>
      <c r="T875" s="10">
        <f>(Kickstarter[[#This Row],[deadline]]/86400) + 25569 + (-6/24)</f>
        <v>41223.958796296298</v>
      </c>
      <c r="U875" s="6">
        <f>YEAR(Kickstarter[[#This Row],[Date Created Conversion]])</f>
        <v>2012</v>
      </c>
      <c r="V875" s="6" t="str">
        <f>TEXT(Kickstarter[[#This Row],[Date Created Conversion]], "mmm")</f>
        <v>Oct</v>
      </c>
      <c r="W875" s="6">
        <f>DATEDIF(Kickstarter[[#This Row],[Date Created Conversion]],Kickstarter[[#This Row],[Date Ended Conversion]],"m")</f>
        <v>1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Kickstarter[[#This Row],[pledged]]/Kickstarter[[#This Row],[goal]]</f>
        <v>0.24333333333333335</v>
      </c>
      <c r="P876" s="13">
        <f>IF(Kickstarter[[#This Row],[backers_count]], Kickstarter[[#This Row],[pledged]]/Kickstarter[[#This Row],[backers_count]], 0)</f>
        <v>34.761904761904759</v>
      </c>
      <c r="Q876" t="str">
        <f>LEFT(Kickstarter[[#This Row],[Category and Sub-Category]], SEARCH("/", Kickstarter[[#This Row],[Category and Sub-Category]])-1)</f>
        <v>music</v>
      </c>
      <c r="R876" t="str">
        <f>RIGHT(Kickstarter[[#This Row],[Category and Sub-Category]], LEN(Kickstarter[[#This Row],[Category and Sub-Category]])-SEARCH("/",Kickstarter[[#This Row],[Category and Sub-Category]]))</f>
        <v>jazz</v>
      </c>
      <c r="S876" s="10">
        <f>(Kickstarter[[#This Row],[launched_at]]/86400) + 25569 + (-6/24)</f>
        <v>41368.333726851852</v>
      </c>
      <c r="T876" s="10">
        <f>(Kickstarter[[#This Row],[deadline]]/86400) + 25569 + (-6/24)</f>
        <v>41398.333726851852</v>
      </c>
      <c r="U876" s="6">
        <f>YEAR(Kickstarter[[#This Row],[Date Created Conversion]])</f>
        <v>2013</v>
      </c>
      <c r="V876" s="6" t="str">
        <f>TEXT(Kickstarter[[#This Row],[Date Created Conversion]], "mmm")</f>
        <v>Apr</v>
      </c>
      <c r="W876" s="6">
        <f>DATEDIF(Kickstarter[[#This Row],[Date Created Conversion]],Kickstarter[[#This Row],[Date Ended Conversion]],"m")</f>
        <v>1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Kickstarter[[#This Row],[pledged]]/Kickstarter[[#This Row],[goal]]</f>
        <v>0</v>
      </c>
      <c r="P877" s="13">
        <f>IF(Kickstarter[[#This Row],[backers_count]], Kickstarter[[#This Row],[pledged]]/Kickstarter[[#This Row],[backers_count]], 0)</f>
        <v>0</v>
      </c>
      <c r="Q877" t="str">
        <f>LEFT(Kickstarter[[#This Row],[Category and Sub-Category]], SEARCH("/", Kickstarter[[#This Row],[Category and Sub-Category]])-1)</f>
        <v>music</v>
      </c>
      <c r="R877" t="str">
        <f>RIGHT(Kickstarter[[#This Row],[Category and Sub-Category]], LEN(Kickstarter[[#This Row],[Category and Sub-Category]])-SEARCH("/",Kickstarter[[#This Row],[Category and Sub-Category]]))</f>
        <v>jazz</v>
      </c>
      <c r="S877" s="10">
        <f>(Kickstarter[[#This Row],[launched_at]]/86400) + 25569 + (-6/24)</f>
        <v>42248.473738425921</v>
      </c>
      <c r="T877" s="10">
        <f>(Kickstarter[[#This Row],[deadline]]/86400) + 25569 + (-6/24)</f>
        <v>42268.473738425921</v>
      </c>
      <c r="U877" s="6">
        <f>YEAR(Kickstarter[[#This Row],[Date Created Conversion]])</f>
        <v>2015</v>
      </c>
      <c r="V877" s="6" t="str">
        <f>TEXT(Kickstarter[[#This Row],[Date Created Conversion]], "mmm")</f>
        <v>Sep</v>
      </c>
      <c r="W877" s="6">
        <f>DATEDIF(Kickstarter[[#This Row],[Date Created Conversion]],Kickstarter[[#This Row],[Date Ended Conversion]],"m")</f>
        <v>0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Kickstarter[[#This Row],[pledged]]/Kickstarter[[#This Row],[goal]]</f>
        <v>0.40799492385786801</v>
      </c>
      <c r="P878" s="13">
        <f>IF(Kickstarter[[#This Row],[backers_count]], Kickstarter[[#This Row],[pledged]]/Kickstarter[[#This Row],[backers_count]], 0)</f>
        <v>28.577777777777779</v>
      </c>
      <c r="Q878" t="str">
        <f>LEFT(Kickstarter[[#This Row],[Category and Sub-Category]], SEARCH("/", Kickstarter[[#This Row],[Category and Sub-Category]])-1)</f>
        <v>music</v>
      </c>
      <c r="R878" t="str">
        <f>RIGHT(Kickstarter[[#This Row],[Category and Sub-Category]], LEN(Kickstarter[[#This Row],[Category and Sub-Category]])-SEARCH("/",Kickstarter[[#This Row],[Category and Sub-Category]]))</f>
        <v>jazz</v>
      </c>
      <c r="S878" s="10">
        <f>(Kickstarter[[#This Row],[launched_at]]/86400) + 25569 + (-6/24)</f>
        <v>41276.246840277774</v>
      </c>
      <c r="T878" s="10">
        <f>(Kickstarter[[#This Row],[deadline]]/86400) + 25569 + (-6/24)</f>
        <v>41309.246840277774</v>
      </c>
      <c r="U878" s="6">
        <f>YEAR(Kickstarter[[#This Row],[Date Created Conversion]])</f>
        <v>2013</v>
      </c>
      <c r="V878" s="6" t="str">
        <f>TEXT(Kickstarter[[#This Row],[Date Created Conversion]], "mmm")</f>
        <v>Jan</v>
      </c>
      <c r="W878" s="6">
        <f>DATEDIF(Kickstarter[[#This Row],[Date Created Conversion]],Kickstarter[[#This Row],[Date Ended Conversion]],"m")</f>
        <v>1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Kickstarter[[#This Row],[pledged]]/Kickstarter[[#This Row],[goal]]</f>
        <v>0.67549999999999999</v>
      </c>
      <c r="P879" s="13">
        <f>IF(Kickstarter[[#This Row],[backers_count]], Kickstarter[[#This Row],[pledged]]/Kickstarter[[#This Row],[backers_count]], 0)</f>
        <v>46.586206896551722</v>
      </c>
      <c r="Q879" t="str">
        <f>LEFT(Kickstarter[[#This Row],[Category and Sub-Category]], SEARCH("/", Kickstarter[[#This Row],[Category and Sub-Category]])-1)</f>
        <v>music</v>
      </c>
      <c r="R879" t="str">
        <f>RIGHT(Kickstarter[[#This Row],[Category and Sub-Category]], LEN(Kickstarter[[#This Row],[Category and Sub-Category]])-SEARCH("/",Kickstarter[[#This Row],[Category and Sub-Category]]))</f>
        <v>jazz</v>
      </c>
      <c r="S879" s="10">
        <f>(Kickstarter[[#This Row],[launched_at]]/86400) + 25569 + (-6/24)</f>
        <v>41597.538888888885</v>
      </c>
      <c r="T879" s="10">
        <f>(Kickstarter[[#This Row],[deadline]]/86400) + 25569 + (-6/24)</f>
        <v>41627.538888888885</v>
      </c>
      <c r="U879" s="6">
        <f>YEAR(Kickstarter[[#This Row],[Date Created Conversion]])</f>
        <v>2013</v>
      </c>
      <c r="V879" s="6" t="str">
        <f>TEXT(Kickstarter[[#This Row],[Date Created Conversion]], "mmm")</f>
        <v>Nov</v>
      </c>
      <c r="W879" s="6">
        <f>DATEDIF(Kickstarter[[#This Row],[Date Created Conversion]],Kickstarter[[#This Row],[Date Ended Conversion]],"m")</f>
        <v>1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Kickstarter[[#This Row],[pledged]]/Kickstarter[[#This Row],[goal]]</f>
        <v>1.2999999999999999E-2</v>
      </c>
      <c r="P880" s="13">
        <f>IF(Kickstarter[[#This Row],[backers_count]], Kickstarter[[#This Row],[pledged]]/Kickstarter[[#This Row],[backers_count]], 0)</f>
        <v>32.5</v>
      </c>
      <c r="Q880" t="str">
        <f>LEFT(Kickstarter[[#This Row],[Category and Sub-Category]], SEARCH("/", Kickstarter[[#This Row],[Category and Sub-Category]])-1)</f>
        <v>music</v>
      </c>
      <c r="R880" t="str">
        <f>RIGHT(Kickstarter[[#This Row],[Category and Sub-Category]], LEN(Kickstarter[[#This Row],[Category and Sub-Category]])-SEARCH("/",Kickstarter[[#This Row],[Category and Sub-Category]]))</f>
        <v>jazz</v>
      </c>
      <c r="S880" s="10">
        <f>(Kickstarter[[#This Row],[launched_at]]/86400) + 25569 + (-6/24)</f>
        <v>40504.982916666668</v>
      </c>
      <c r="T880" s="10">
        <f>(Kickstarter[[#This Row],[deadline]]/86400) + 25569 + (-6/24)</f>
        <v>40534.982916666668</v>
      </c>
      <c r="U880" s="6">
        <f>YEAR(Kickstarter[[#This Row],[Date Created Conversion]])</f>
        <v>2010</v>
      </c>
      <c r="V880" s="6" t="str">
        <f>TEXT(Kickstarter[[#This Row],[Date Created Conversion]], "mmm")</f>
        <v>Nov</v>
      </c>
      <c r="W880" s="6">
        <f>DATEDIF(Kickstarter[[#This Row],[Date Created Conversion]],Kickstarter[[#This Row],[Date Ended Conversion]],"m")</f>
        <v>1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Kickstarter[[#This Row],[pledged]]/Kickstarter[[#This Row],[goal]]</f>
        <v>0.30666666666666664</v>
      </c>
      <c r="P881" s="13">
        <f>IF(Kickstarter[[#This Row],[backers_count]], Kickstarter[[#This Row],[pledged]]/Kickstarter[[#This Row],[backers_count]], 0)</f>
        <v>21.466666666666665</v>
      </c>
      <c r="Q881" t="str">
        <f>LEFT(Kickstarter[[#This Row],[Category and Sub-Category]], SEARCH("/", Kickstarter[[#This Row],[Category and Sub-Category]])-1)</f>
        <v>music</v>
      </c>
      <c r="R881" t="str">
        <f>RIGHT(Kickstarter[[#This Row],[Category and Sub-Category]], LEN(Kickstarter[[#This Row],[Category and Sub-Category]])-SEARCH("/",Kickstarter[[#This Row],[Category and Sub-Category]]))</f>
        <v>jazz</v>
      </c>
      <c r="S881" s="10">
        <f>(Kickstarter[[#This Row],[launched_at]]/86400) + 25569 + (-6/24)</f>
        <v>41037.579918981479</v>
      </c>
      <c r="T881" s="10">
        <f>(Kickstarter[[#This Row],[deadline]]/86400) + 25569 + (-6/24)</f>
        <v>41058.579918981479</v>
      </c>
      <c r="U881" s="6">
        <f>YEAR(Kickstarter[[#This Row],[Date Created Conversion]])</f>
        <v>2012</v>
      </c>
      <c r="V881" s="6" t="str">
        <f>TEXT(Kickstarter[[#This Row],[Date Created Conversion]], "mmm")</f>
        <v>May</v>
      </c>
      <c r="W881" s="6">
        <f>DATEDIF(Kickstarter[[#This Row],[Date Created Conversion]],Kickstarter[[#This Row],[Date Ended Conversion]],"m")</f>
        <v>0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Kickstarter[[#This Row],[pledged]]/Kickstarter[[#This Row],[goal]]</f>
        <v>2.9894179894179893E-2</v>
      </c>
      <c r="P882" s="13">
        <f>IF(Kickstarter[[#This Row],[backers_count]], Kickstarter[[#This Row],[pledged]]/Kickstarter[[#This Row],[backers_count]], 0)</f>
        <v>14.125</v>
      </c>
      <c r="Q882" t="str">
        <f>LEFT(Kickstarter[[#This Row],[Category and Sub-Category]], SEARCH("/", Kickstarter[[#This Row],[Category and Sub-Category]])-1)</f>
        <v>music</v>
      </c>
      <c r="R882" t="str">
        <f>RIGHT(Kickstarter[[#This Row],[Category and Sub-Category]], LEN(Kickstarter[[#This Row],[Category and Sub-Category]])-SEARCH("/",Kickstarter[[#This Row],[Category and Sub-Category]]))</f>
        <v>indie rock</v>
      </c>
      <c r="S882" s="10">
        <f>(Kickstarter[[#This Row],[launched_at]]/86400) + 25569 + (-6/24)</f>
        <v>41179.07104166667</v>
      </c>
      <c r="T882" s="10">
        <f>(Kickstarter[[#This Row],[deadline]]/86400) + 25569 + (-6/24)</f>
        <v>41212.07104166667</v>
      </c>
      <c r="U882" s="6">
        <f>YEAR(Kickstarter[[#This Row],[Date Created Conversion]])</f>
        <v>2012</v>
      </c>
      <c r="V882" s="6" t="str">
        <f>TEXT(Kickstarter[[#This Row],[Date Created Conversion]], "mmm")</f>
        <v>Sep</v>
      </c>
      <c r="W882" s="6">
        <f>DATEDIF(Kickstarter[[#This Row],[Date Created Conversion]],Kickstarter[[#This Row],[Date Ended Conversion]],"m")</f>
        <v>1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Kickstarter[[#This Row],[pledged]]/Kickstarter[[#This Row],[goal]]</f>
        <v>8.0000000000000002E-3</v>
      </c>
      <c r="P883" s="13">
        <f>IF(Kickstarter[[#This Row],[backers_count]], Kickstarter[[#This Row],[pledged]]/Kickstarter[[#This Row],[backers_count]], 0)</f>
        <v>30</v>
      </c>
      <c r="Q883" t="str">
        <f>LEFT(Kickstarter[[#This Row],[Category and Sub-Category]], SEARCH("/", Kickstarter[[#This Row],[Category and Sub-Category]])-1)</f>
        <v>music</v>
      </c>
      <c r="R883" t="str">
        <f>RIGHT(Kickstarter[[#This Row],[Category and Sub-Category]], LEN(Kickstarter[[#This Row],[Category and Sub-Category]])-SEARCH("/",Kickstarter[[#This Row],[Category and Sub-Category]]))</f>
        <v>indie rock</v>
      </c>
      <c r="S883" s="10">
        <f>(Kickstarter[[#This Row],[launched_at]]/86400) + 25569 + (-6/24)</f>
        <v>40877.00099537037</v>
      </c>
      <c r="T883" s="10">
        <f>(Kickstarter[[#This Row],[deadline]]/86400) + 25569 + (-6/24)</f>
        <v>40922.00099537037</v>
      </c>
      <c r="U883" s="6">
        <f>YEAR(Kickstarter[[#This Row],[Date Created Conversion]])</f>
        <v>2011</v>
      </c>
      <c r="V883" s="6" t="str">
        <f>TEXT(Kickstarter[[#This Row],[Date Created Conversion]], "mmm")</f>
        <v>Nov</v>
      </c>
      <c r="W883" s="6">
        <f>DATEDIF(Kickstarter[[#This Row],[Date Created Conversion]],Kickstarter[[#This Row],[Date Ended Conversion]],"m")</f>
        <v>1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Kickstarter[[#This Row],[pledged]]/Kickstarter[[#This Row],[goal]]</f>
        <v>0.20133333333333334</v>
      </c>
      <c r="P884" s="13">
        <f>IF(Kickstarter[[#This Row],[backers_count]], Kickstarter[[#This Row],[pledged]]/Kickstarter[[#This Row],[backers_count]], 0)</f>
        <v>21.571428571428573</v>
      </c>
      <c r="Q884" t="str">
        <f>LEFT(Kickstarter[[#This Row],[Category and Sub-Category]], SEARCH("/", Kickstarter[[#This Row],[Category and Sub-Category]])-1)</f>
        <v>music</v>
      </c>
      <c r="R884" t="str">
        <f>RIGHT(Kickstarter[[#This Row],[Category and Sub-Category]], LEN(Kickstarter[[#This Row],[Category and Sub-Category]])-SEARCH("/",Kickstarter[[#This Row],[Category and Sub-Category]]))</f>
        <v>indie rock</v>
      </c>
      <c r="S884" s="10">
        <f>(Kickstarter[[#This Row],[launched_at]]/86400) + 25569 + (-6/24)</f>
        <v>40759.610532407409</v>
      </c>
      <c r="T884" s="10">
        <f>(Kickstarter[[#This Row],[deadline]]/86400) + 25569 + (-6/24)</f>
        <v>40792.610532407409</v>
      </c>
      <c r="U884" s="6">
        <f>YEAR(Kickstarter[[#This Row],[Date Created Conversion]])</f>
        <v>2011</v>
      </c>
      <c r="V884" s="6" t="str">
        <f>TEXT(Kickstarter[[#This Row],[Date Created Conversion]], "mmm")</f>
        <v>Aug</v>
      </c>
      <c r="W884" s="6">
        <f>DATEDIF(Kickstarter[[#This Row],[Date Created Conversion]],Kickstarter[[#This Row],[Date Ended Conversion]],"m")</f>
        <v>1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Kickstarter[[#This Row],[pledged]]/Kickstarter[[#This Row],[goal]]</f>
        <v>0.4002</v>
      </c>
      <c r="P885" s="13">
        <f>IF(Kickstarter[[#This Row],[backers_count]], Kickstarter[[#This Row],[pledged]]/Kickstarter[[#This Row],[backers_count]], 0)</f>
        <v>83.375</v>
      </c>
      <c r="Q885" t="str">
        <f>LEFT(Kickstarter[[#This Row],[Category and Sub-Category]], SEARCH("/", Kickstarter[[#This Row],[Category and Sub-Category]])-1)</f>
        <v>music</v>
      </c>
      <c r="R885" t="str">
        <f>RIGHT(Kickstarter[[#This Row],[Category and Sub-Category]], LEN(Kickstarter[[#This Row],[Category and Sub-Category]])-SEARCH("/",Kickstarter[[#This Row],[Category and Sub-Category]]))</f>
        <v>indie rock</v>
      </c>
      <c r="S885" s="10">
        <f>(Kickstarter[[#This Row],[launched_at]]/86400) + 25569 + (-6/24)</f>
        <v>42371.685590277775</v>
      </c>
      <c r="T885" s="10">
        <f>(Kickstarter[[#This Row],[deadline]]/86400) + 25569 + (-6/24)</f>
        <v>42431.685590277775</v>
      </c>
      <c r="U885" s="6">
        <f>YEAR(Kickstarter[[#This Row],[Date Created Conversion]])</f>
        <v>2016</v>
      </c>
      <c r="V885" s="6" t="str">
        <f>TEXT(Kickstarter[[#This Row],[Date Created Conversion]], "mmm")</f>
        <v>Jan</v>
      </c>
      <c r="W885" s="6">
        <f>DATEDIF(Kickstarter[[#This Row],[Date Created Conversion]],Kickstarter[[#This Row],[Date Ended Conversion]],"m")</f>
        <v>2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Kickstarter[[#This Row],[pledged]]/Kickstarter[[#This Row],[goal]]</f>
        <v>0.01</v>
      </c>
      <c r="P886" s="13">
        <f>IF(Kickstarter[[#This Row],[backers_count]], Kickstarter[[#This Row],[pledged]]/Kickstarter[[#This Row],[backers_count]], 0)</f>
        <v>10</v>
      </c>
      <c r="Q886" t="str">
        <f>LEFT(Kickstarter[[#This Row],[Category and Sub-Category]], SEARCH("/", Kickstarter[[#This Row],[Category and Sub-Category]])-1)</f>
        <v>music</v>
      </c>
      <c r="R886" t="str">
        <f>RIGHT(Kickstarter[[#This Row],[Category and Sub-Category]], LEN(Kickstarter[[#This Row],[Category and Sub-Category]])-SEARCH("/",Kickstarter[[#This Row],[Category and Sub-Category]]))</f>
        <v>indie rock</v>
      </c>
      <c r="S886" s="10">
        <f>(Kickstarter[[#This Row],[launched_at]]/86400) + 25569 + (-6/24)</f>
        <v>40981.552615740744</v>
      </c>
      <c r="T886" s="10">
        <f>(Kickstarter[[#This Row],[deadline]]/86400) + 25569 + (-6/24)</f>
        <v>41040.854861111111</v>
      </c>
      <c r="U886" s="6">
        <f>YEAR(Kickstarter[[#This Row],[Date Created Conversion]])</f>
        <v>2012</v>
      </c>
      <c r="V886" s="6" t="str">
        <f>TEXT(Kickstarter[[#This Row],[Date Created Conversion]], "mmm")</f>
        <v>Mar</v>
      </c>
      <c r="W886" s="6">
        <f>DATEDIF(Kickstarter[[#This Row],[Date Created Conversion]],Kickstarter[[#This Row],[Date Ended Conversion]],"m")</f>
        <v>1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Kickstarter[[#This Row],[pledged]]/Kickstarter[[#This Row],[goal]]</f>
        <v>0.75</v>
      </c>
      <c r="P887" s="13">
        <f>IF(Kickstarter[[#This Row],[backers_count]], Kickstarter[[#This Row],[pledged]]/Kickstarter[[#This Row],[backers_count]], 0)</f>
        <v>35.714285714285715</v>
      </c>
      <c r="Q887" t="str">
        <f>LEFT(Kickstarter[[#This Row],[Category and Sub-Category]], SEARCH("/", Kickstarter[[#This Row],[Category and Sub-Category]])-1)</f>
        <v>music</v>
      </c>
      <c r="R887" t="str">
        <f>RIGHT(Kickstarter[[#This Row],[Category and Sub-Category]], LEN(Kickstarter[[#This Row],[Category and Sub-Category]])-SEARCH("/",Kickstarter[[#This Row],[Category and Sub-Category]]))</f>
        <v>indie rock</v>
      </c>
      <c r="S887" s="10">
        <f>(Kickstarter[[#This Row],[launched_at]]/86400) + 25569 + (-6/24)</f>
        <v>42713.691099537042</v>
      </c>
      <c r="T887" s="10">
        <f>(Kickstarter[[#This Row],[deadline]]/86400) + 25569 + (-6/24)</f>
        <v>42734.691099537042</v>
      </c>
      <c r="U887" s="6">
        <f>YEAR(Kickstarter[[#This Row],[Date Created Conversion]])</f>
        <v>2016</v>
      </c>
      <c r="V887" s="6" t="str">
        <f>TEXT(Kickstarter[[#This Row],[Date Created Conversion]], "mmm")</f>
        <v>Dec</v>
      </c>
      <c r="W887" s="6">
        <f>DATEDIF(Kickstarter[[#This Row],[Date Created Conversion]],Kickstarter[[#This Row],[Date Ended Conversion]],"m")</f>
        <v>0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Kickstarter[[#This Row],[pledged]]/Kickstarter[[#This Row],[goal]]</f>
        <v>0.41</v>
      </c>
      <c r="P888" s="13">
        <f>IF(Kickstarter[[#This Row],[backers_count]], Kickstarter[[#This Row],[pledged]]/Kickstarter[[#This Row],[backers_count]], 0)</f>
        <v>29.285714285714285</v>
      </c>
      <c r="Q888" t="str">
        <f>LEFT(Kickstarter[[#This Row],[Category and Sub-Category]], SEARCH("/", Kickstarter[[#This Row],[Category and Sub-Category]])-1)</f>
        <v>music</v>
      </c>
      <c r="R888" t="str">
        <f>RIGHT(Kickstarter[[#This Row],[Category and Sub-Category]], LEN(Kickstarter[[#This Row],[Category and Sub-Category]])-SEARCH("/",Kickstarter[[#This Row],[Category and Sub-Category]]))</f>
        <v>indie rock</v>
      </c>
      <c r="S888" s="10">
        <f>(Kickstarter[[#This Row],[launched_at]]/86400) + 25569 + (-6/24)</f>
        <v>42603.620520833334</v>
      </c>
      <c r="T888" s="10">
        <f>(Kickstarter[[#This Row],[deadline]]/86400) + 25569 + (-6/24)</f>
        <v>42628.620520833334</v>
      </c>
      <c r="U888" s="6">
        <f>YEAR(Kickstarter[[#This Row],[Date Created Conversion]])</f>
        <v>2016</v>
      </c>
      <c r="V888" s="6" t="str">
        <f>TEXT(Kickstarter[[#This Row],[Date Created Conversion]], "mmm")</f>
        <v>Aug</v>
      </c>
      <c r="W888" s="6">
        <f>DATEDIF(Kickstarter[[#This Row],[Date Created Conversion]],Kickstarter[[#This Row],[Date Ended Conversion]],"m")</f>
        <v>0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Kickstarter[[#This Row],[pledged]]/Kickstarter[[#This Row],[goal]]</f>
        <v>0</v>
      </c>
      <c r="P889" s="13">
        <f>IF(Kickstarter[[#This Row],[backers_count]], Kickstarter[[#This Row],[pledged]]/Kickstarter[[#This Row],[backers_count]], 0)</f>
        <v>0</v>
      </c>
      <c r="Q889" t="str">
        <f>LEFT(Kickstarter[[#This Row],[Category and Sub-Category]], SEARCH("/", Kickstarter[[#This Row],[Category and Sub-Category]])-1)</f>
        <v>music</v>
      </c>
      <c r="R889" t="str">
        <f>RIGHT(Kickstarter[[#This Row],[Category and Sub-Category]], LEN(Kickstarter[[#This Row],[Category and Sub-Category]])-SEARCH("/",Kickstarter[[#This Row],[Category and Sub-Category]]))</f>
        <v>indie rock</v>
      </c>
      <c r="S889" s="10">
        <f>(Kickstarter[[#This Row],[launched_at]]/86400) + 25569 + (-6/24)</f>
        <v>41026.708969907406</v>
      </c>
      <c r="T889" s="10">
        <f>(Kickstarter[[#This Row],[deadline]]/86400) + 25569 + (-6/24)</f>
        <v>41056.708969907406</v>
      </c>
      <c r="U889" s="6">
        <f>YEAR(Kickstarter[[#This Row],[Date Created Conversion]])</f>
        <v>2012</v>
      </c>
      <c r="V889" s="6" t="str">
        <f>TEXT(Kickstarter[[#This Row],[Date Created Conversion]], "mmm")</f>
        <v>Apr</v>
      </c>
      <c r="W889" s="6">
        <f>DATEDIF(Kickstarter[[#This Row],[Date Created Conversion]],Kickstarter[[#This Row],[Date Ended Conversion]],"m")</f>
        <v>1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Kickstarter[[#This Row],[pledged]]/Kickstarter[[#This Row],[goal]]</f>
        <v>7.1999999999999995E-2</v>
      </c>
      <c r="P890" s="13">
        <f>IF(Kickstarter[[#This Row],[backers_count]], Kickstarter[[#This Row],[pledged]]/Kickstarter[[#This Row],[backers_count]], 0)</f>
        <v>18</v>
      </c>
      <c r="Q890" t="str">
        <f>LEFT(Kickstarter[[#This Row],[Category and Sub-Category]], SEARCH("/", Kickstarter[[#This Row],[Category and Sub-Category]])-1)</f>
        <v>music</v>
      </c>
      <c r="R890" t="str">
        <f>RIGHT(Kickstarter[[#This Row],[Category and Sub-Category]], LEN(Kickstarter[[#This Row],[Category and Sub-Category]])-SEARCH("/",Kickstarter[[#This Row],[Category and Sub-Category]]))</f>
        <v>indie rock</v>
      </c>
      <c r="S890" s="10">
        <f>(Kickstarter[[#This Row],[launched_at]]/86400) + 25569 + (-6/24)</f>
        <v>40751.503298611111</v>
      </c>
      <c r="T890" s="10">
        <f>(Kickstarter[[#This Row],[deadline]]/86400) + 25569 + (-6/24)</f>
        <v>40787</v>
      </c>
      <c r="U890" s="6">
        <f>YEAR(Kickstarter[[#This Row],[Date Created Conversion]])</f>
        <v>2011</v>
      </c>
      <c r="V890" s="6" t="str">
        <f>TEXT(Kickstarter[[#This Row],[Date Created Conversion]], "mmm")</f>
        <v>Jul</v>
      </c>
      <c r="W890" s="6">
        <f>DATEDIF(Kickstarter[[#This Row],[Date Created Conversion]],Kickstarter[[#This Row],[Date Ended Conversion]],"m")</f>
        <v>1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Kickstarter[[#This Row],[pledged]]/Kickstarter[[#This Row],[goal]]</f>
        <v>9.4412800000000005E-2</v>
      </c>
      <c r="P891" s="13">
        <f>IF(Kickstarter[[#This Row],[backers_count]], Kickstarter[[#This Row],[pledged]]/Kickstarter[[#This Row],[backers_count]], 0)</f>
        <v>73.760000000000005</v>
      </c>
      <c r="Q891" t="str">
        <f>LEFT(Kickstarter[[#This Row],[Category and Sub-Category]], SEARCH("/", Kickstarter[[#This Row],[Category and Sub-Category]])-1)</f>
        <v>music</v>
      </c>
      <c r="R891" t="str">
        <f>RIGHT(Kickstarter[[#This Row],[Category and Sub-Category]], LEN(Kickstarter[[#This Row],[Category and Sub-Category]])-SEARCH("/",Kickstarter[[#This Row],[Category and Sub-Category]]))</f>
        <v>indie rock</v>
      </c>
      <c r="S891" s="10">
        <f>(Kickstarter[[#This Row],[launched_at]]/86400) + 25569 + (-6/24)</f>
        <v>41887.534062500003</v>
      </c>
      <c r="T891" s="10">
        <f>(Kickstarter[[#This Row],[deadline]]/86400) + 25569 + (-6/24)</f>
        <v>41917.534062500003</v>
      </c>
      <c r="U891" s="6">
        <f>YEAR(Kickstarter[[#This Row],[Date Created Conversion]])</f>
        <v>2014</v>
      </c>
      <c r="V891" s="6" t="str">
        <f>TEXT(Kickstarter[[#This Row],[Date Created Conversion]], "mmm")</f>
        <v>Sep</v>
      </c>
      <c r="W891" s="6">
        <f>DATEDIF(Kickstarter[[#This Row],[Date Created Conversion]],Kickstarter[[#This Row],[Date Ended Conversion]],"m")</f>
        <v>1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Kickstarter[[#This Row],[pledged]]/Kickstarter[[#This Row],[goal]]</f>
        <v>4.1666666666666664E-2</v>
      </c>
      <c r="P892" s="13">
        <f>IF(Kickstarter[[#This Row],[backers_count]], Kickstarter[[#This Row],[pledged]]/Kickstarter[[#This Row],[backers_count]], 0)</f>
        <v>31.25</v>
      </c>
      <c r="Q892" t="str">
        <f>LEFT(Kickstarter[[#This Row],[Category and Sub-Category]], SEARCH("/", Kickstarter[[#This Row],[Category and Sub-Category]])-1)</f>
        <v>music</v>
      </c>
      <c r="R892" t="str">
        <f>RIGHT(Kickstarter[[#This Row],[Category and Sub-Category]], LEN(Kickstarter[[#This Row],[Category and Sub-Category]])-SEARCH("/",Kickstarter[[#This Row],[Category and Sub-Category]]))</f>
        <v>indie rock</v>
      </c>
      <c r="S892" s="10">
        <f>(Kickstarter[[#This Row],[launched_at]]/86400) + 25569 + (-6/24)</f>
        <v>41569.448831018519</v>
      </c>
      <c r="T892" s="10">
        <f>(Kickstarter[[#This Row],[deadline]]/86400) + 25569 + (-6/24)</f>
        <v>41599.490497685183</v>
      </c>
      <c r="U892" s="6">
        <f>YEAR(Kickstarter[[#This Row],[Date Created Conversion]])</f>
        <v>2013</v>
      </c>
      <c r="V892" s="6" t="str">
        <f>TEXT(Kickstarter[[#This Row],[Date Created Conversion]], "mmm")</f>
        <v>Oct</v>
      </c>
      <c r="W892" s="6">
        <f>DATEDIF(Kickstarter[[#This Row],[Date Created Conversion]],Kickstarter[[#This Row],[Date Ended Conversion]],"m")</f>
        <v>0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Kickstarter[[#This Row],[pledged]]/Kickstarter[[#This Row],[goal]]</f>
        <v>3.2500000000000001E-2</v>
      </c>
      <c r="P893" s="13">
        <f>IF(Kickstarter[[#This Row],[backers_count]], Kickstarter[[#This Row],[pledged]]/Kickstarter[[#This Row],[backers_count]], 0)</f>
        <v>28.888888888888889</v>
      </c>
      <c r="Q893" t="str">
        <f>LEFT(Kickstarter[[#This Row],[Category and Sub-Category]], SEARCH("/", Kickstarter[[#This Row],[Category and Sub-Category]])-1)</f>
        <v>music</v>
      </c>
      <c r="R893" t="str">
        <f>RIGHT(Kickstarter[[#This Row],[Category and Sub-Category]], LEN(Kickstarter[[#This Row],[Category and Sub-Category]])-SEARCH("/",Kickstarter[[#This Row],[Category and Sub-Category]]))</f>
        <v>indie rock</v>
      </c>
      <c r="S893" s="10">
        <f>(Kickstarter[[#This Row],[launched_at]]/86400) + 25569 + (-6/24)</f>
        <v>41841.781597222223</v>
      </c>
      <c r="T893" s="10">
        <f>(Kickstarter[[#This Row],[deadline]]/86400) + 25569 + (-6/24)</f>
        <v>41871.781597222223</v>
      </c>
      <c r="U893" s="6">
        <f>YEAR(Kickstarter[[#This Row],[Date Created Conversion]])</f>
        <v>2014</v>
      </c>
      <c r="V893" s="6" t="str">
        <f>TEXT(Kickstarter[[#This Row],[Date Created Conversion]], "mmm")</f>
        <v>Jul</v>
      </c>
      <c r="W893" s="6">
        <f>DATEDIF(Kickstarter[[#This Row],[Date Created Conversion]],Kickstarter[[#This Row],[Date Ended Conversion]],"m")</f>
        <v>0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Kickstarter[[#This Row],[pledged]]/Kickstarter[[#This Row],[goal]]</f>
        <v>0.40749999999999997</v>
      </c>
      <c r="P894" s="13">
        <f>IF(Kickstarter[[#This Row],[backers_count]], Kickstarter[[#This Row],[pledged]]/Kickstarter[[#This Row],[backers_count]], 0)</f>
        <v>143.8235294117647</v>
      </c>
      <c r="Q894" t="str">
        <f>LEFT(Kickstarter[[#This Row],[Category and Sub-Category]], SEARCH("/", Kickstarter[[#This Row],[Category and Sub-Category]])-1)</f>
        <v>music</v>
      </c>
      <c r="R894" t="str">
        <f>RIGHT(Kickstarter[[#This Row],[Category and Sub-Category]], LEN(Kickstarter[[#This Row],[Category and Sub-Category]])-SEARCH("/",Kickstarter[[#This Row],[Category and Sub-Category]]))</f>
        <v>indie rock</v>
      </c>
      <c r="S894" s="10">
        <f>(Kickstarter[[#This Row],[launched_at]]/86400) + 25569 + (-6/24)</f>
        <v>40303.95003472222</v>
      </c>
      <c r="T894" s="10">
        <f>(Kickstarter[[#This Row],[deadline]]/86400) + 25569 + (-6/24)</f>
        <v>40390.916666666664</v>
      </c>
      <c r="U894" s="6">
        <f>YEAR(Kickstarter[[#This Row],[Date Created Conversion]])</f>
        <v>2010</v>
      </c>
      <c r="V894" s="6" t="str">
        <f>TEXT(Kickstarter[[#This Row],[Date Created Conversion]], "mmm")</f>
        <v>May</v>
      </c>
      <c r="W894" s="6">
        <f>DATEDIF(Kickstarter[[#This Row],[Date Created Conversion]],Kickstarter[[#This Row],[Date Ended Conversion]],"m")</f>
        <v>2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Kickstarter[[#This Row],[pledged]]/Kickstarter[[#This Row],[goal]]</f>
        <v>0.1</v>
      </c>
      <c r="P895" s="13">
        <f>IF(Kickstarter[[#This Row],[backers_count]], Kickstarter[[#This Row],[pledged]]/Kickstarter[[#This Row],[backers_count]], 0)</f>
        <v>40</v>
      </c>
      <c r="Q895" t="str">
        <f>LEFT(Kickstarter[[#This Row],[Category and Sub-Category]], SEARCH("/", Kickstarter[[#This Row],[Category and Sub-Category]])-1)</f>
        <v>music</v>
      </c>
      <c r="R895" t="str">
        <f>RIGHT(Kickstarter[[#This Row],[Category and Sub-Category]], LEN(Kickstarter[[#This Row],[Category and Sub-Category]])-SEARCH("/",Kickstarter[[#This Row],[Category and Sub-Category]]))</f>
        <v>indie rock</v>
      </c>
      <c r="S895" s="10">
        <f>(Kickstarter[[#This Row],[launched_at]]/86400) + 25569 + (-6/24)</f>
        <v>42065.647719907407</v>
      </c>
      <c r="T895" s="10">
        <f>(Kickstarter[[#This Row],[deadline]]/86400) + 25569 + (-6/24)</f>
        <v>42095.606053240743</v>
      </c>
      <c r="U895" s="6">
        <f>YEAR(Kickstarter[[#This Row],[Date Created Conversion]])</f>
        <v>2015</v>
      </c>
      <c r="V895" s="6" t="str">
        <f>TEXT(Kickstarter[[#This Row],[Date Created Conversion]], "mmm")</f>
        <v>Mar</v>
      </c>
      <c r="W895" s="6">
        <f>DATEDIF(Kickstarter[[#This Row],[Date Created Conversion]],Kickstarter[[#This Row],[Date Ended Conversion]],"m")</f>
        <v>0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Kickstarter[[#This Row],[pledged]]/Kickstarter[[#This Row],[goal]]</f>
        <v>0.39169999999999999</v>
      </c>
      <c r="P896" s="13">
        <f>IF(Kickstarter[[#This Row],[backers_count]], Kickstarter[[#This Row],[pledged]]/Kickstarter[[#This Row],[backers_count]], 0)</f>
        <v>147.81132075471697</v>
      </c>
      <c r="Q896" t="str">
        <f>LEFT(Kickstarter[[#This Row],[Category and Sub-Category]], SEARCH("/", Kickstarter[[#This Row],[Category and Sub-Category]])-1)</f>
        <v>music</v>
      </c>
      <c r="R896" t="str">
        <f>RIGHT(Kickstarter[[#This Row],[Category and Sub-Category]], LEN(Kickstarter[[#This Row],[Category and Sub-Category]])-SEARCH("/",Kickstarter[[#This Row],[Category and Sub-Category]]))</f>
        <v>indie rock</v>
      </c>
      <c r="S896" s="10">
        <f>(Kickstarter[[#This Row],[launched_at]]/86400) + 25569 + (-6/24)</f>
        <v>42496.73159722222</v>
      </c>
      <c r="T896" s="10">
        <f>(Kickstarter[[#This Row],[deadline]]/86400) + 25569 + (-6/24)</f>
        <v>42526.73159722222</v>
      </c>
      <c r="U896" s="6">
        <f>YEAR(Kickstarter[[#This Row],[Date Created Conversion]])</f>
        <v>2016</v>
      </c>
      <c r="V896" s="6" t="str">
        <f>TEXT(Kickstarter[[#This Row],[Date Created Conversion]], "mmm")</f>
        <v>May</v>
      </c>
      <c r="W896" s="6">
        <f>DATEDIF(Kickstarter[[#This Row],[Date Created Conversion]],Kickstarter[[#This Row],[Date Ended Conversion]],"m")</f>
        <v>0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Kickstarter[[#This Row],[pledged]]/Kickstarter[[#This Row],[goal]]</f>
        <v>2.4375000000000001E-2</v>
      </c>
      <c r="P897" s="13">
        <f>IF(Kickstarter[[#This Row],[backers_count]], Kickstarter[[#This Row],[pledged]]/Kickstarter[[#This Row],[backers_count]], 0)</f>
        <v>27.857142857142858</v>
      </c>
      <c r="Q897" t="str">
        <f>LEFT(Kickstarter[[#This Row],[Category and Sub-Category]], SEARCH("/", Kickstarter[[#This Row],[Category and Sub-Category]])-1)</f>
        <v>music</v>
      </c>
      <c r="R897" t="str">
        <f>RIGHT(Kickstarter[[#This Row],[Category and Sub-Category]], LEN(Kickstarter[[#This Row],[Category and Sub-Category]])-SEARCH("/",Kickstarter[[#This Row],[Category and Sub-Category]]))</f>
        <v>indie rock</v>
      </c>
      <c r="S897" s="10">
        <f>(Kickstarter[[#This Row],[launched_at]]/86400) + 25569 + (-6/24)</f>
        <v>40430.877650462964</v>
      </c>
      <c r="T897" s="10">
        <f>(Kickstarter[[#This Row],[deadline]]/86400) + 25569 + (-6/24)</f>
        <v>40475.877650462964</v>
      </c>
      <c r="U897" s="6">
        <f>YEAR(Kickstarter[[#This Row],[Date Created Conversion]])</f>
        <v>2010</v>
      </c>
      <c r="V897" s="6" t="str">
        <f>TEXT(Kickstarter[[#This Row],[Date Created Conversion]], "mmm")</f>
        <v>Sep</v>
      </c>
      <c r="W897" s="6">
        <f>DATEDIF(Kickstarter[[#This Row],[Date Created Conversion]],Kickstarter[[#This Row],[Date Ended Conversion]],"m")</f>
        <v>1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Kickstarter[[#This Row],[pledged]]/Kickstarter[[#This Row],[goal]]</f>
        <v>0.4</v>
      </c>
      <c r="P898" s="13">
        <f>IF(Kickstarter[[#This Row],[backers_count]], Kickstarter[[#This Row],[pledged]]/Kickstarter[[#This Row],[backers_count]], 0)</f>
        <v>44.444444444444443</v>
      </c>
      <c r="Q898" t="str">
        <f>LEFT(Kickstarter[[#This Row],[Category and Sub-Category]], SEARCH("/", Kickstarter[[#This Row],[Category and Sub-Category]])-1)</f>
        <v>music</v>
      </c>
      <c r="R898" t="str">
        <f>RIGHT(Kickstarter[[#This Row],[Category and Sub-Category]], LEN(Kickstarter[[#This Row],[Category and Sub-Category]])-SEARCH("/",Kickstarter[[#This Row],[Category and Sub-Category]]))</f>
        <v>indie rock</v>
      </c>
      <c r="S898" s="10">
        <f>(Kickstarter[[#This Row],[launched_at]]/86400) + 25569 + (-6/24)</f>
        <v>42218.622986111106</v>
      </c>
      <c r="T898" s="10">
        <f>(Kickstarter[[#This Row],[deadline]]/86400) + 25569 + (-6/24)</f>
        <v>42243.916666666672</v>
      </c>
      <c r="U898" s="6">
        <f>YEAR(Kickstarter[[#This Row],[Date Created Conversion]])</f>
        <v>2015</v>
      </c>
      <c r="V898" s="6" t="str">
        <f>TEXT(Kickstarter[[#This Row],[Date Created Conversion]], "mmm")</f>
        <v>Aug</v>
      </c>
      <c r="W898" s="6">
        <f>DATEDIF(Kickstarter[[#This Row],[Date Created Conversion]],Kickstarter[[#This Row],[Date Ended Conversion]],"m")</f>
        <v>0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Kickstarter[[#This Row],[pledged]]/Kickstarter[[#This Row],[goal]]</f>
        <v>0</v>
      </c>
      <c r="P899" s="13">
        <f>IF(Kickstarter[[#This Row],[backers_count]], Kickstarter[[#This Row],[pledged]]/Kickstarter[[#This Row],[backers_count]], 0)</f>
        <v>0</v>
      </c>
      <c r="Q899" t="str">
        <f>LEFT(Kickstarter[[#This Row],[Category and Sub-Category]], SEARCH("/", Kickstarter[[#This Row],[Category and Sub-Category]])-1)</f>
        <v>music</v>
      </c>
      <c r="R899" t="str">
        <f>RIGHT(Kickstarter[[#This Row],[Category and Sub-Category]], LEN(Kickstarter[[#This Row],[Category and Sub-Category]])-SEARCH("/",Kickstarter[[#This Row],[Category and Sub-Category]]))</f>
        <v>indie rock</v>
      </c>
      <c r="S899" s="10">
        <f>(Kickstarter[[#This Row],[launched_at]]/86400) + 25569 + (-6/24)</f>
        <v>41211.438750000001</v>
      </c>
      <c r="T899" s="10">
        <f>(Kickstarter[[#This Row],[deadline]]/86400) + 25569 + (-6/24)</f>
        <v>41241.480416666665</v>
      </c>
      <c r="U899" s="6">
        <f>YEAR(Kickstarter[[#This Row],[Date Created Conversion]])</f>
        <v>2012</v>
      </c>
      <c r="V899" s="6" t="str">
        <f>TEXT(Kickstarter[[#This Row],[Date Created Conversion]], "mmm")</f>
        <v>Oct</v>
      </c>
      <c r="W899" s="6">
        <f>DATEDIF(Kickstarter[[#This Row],[Date Created Conversion]],Kickstarter[[#This Row],[Date Ended Conversion]],"m")</f>
        <v>0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Kickstarter[[#This Row],[pledged]]/Kickstarter[[#This Row],[goal]]</f>
        <v>2.8000000000000001E-2</v>
      </c>
      <c r="P900" s="13">
        <f>IF(Kickstarter[[#This Row],[backers_count]], Kickstarter[[#This Row],[pledged]]/Kickstarter[[#This Row],[backers_count]], 0)</f>
        <v>35</v>
      </c>
      <c r="Q900" t="str">
        <f>LEFT(Kickstarter[[#This Row],[Category and Sub-Category]], SEARCH("/", Kickstarter[[#This Row],[Category and Sub-Category]])-1)</f>
        <v>music</v>
      </c>
      <c r="R900" t="str">
        <f>RIGHT(Kickstarter[[#This Row],[Category and Sub-Category]], LEN(Kickstarter[[#This Row],[Category and Sub-Category]])-SEARCH("/",Kickstarter[[#This Row],[Category and Sub-Category]]))</f>
        <v>indie rock</v>
      </c>
      <c r="S900" s="10">
        <f>(Kickstarter[[#This Row],[launched_at]]/86400) + 25569 + (-6/24)</f>
        <v>40878.508217592593</v>
      </c>
      <c r="T900" s="10">
        <f>(Kickstarter[[#This Row],[deadline]]/86400) + 25569 + (-6/24)</f>
        <v>40923.508217592593</v>
      </c>
      <c r="U900" s="6">
        <f>YEAR(Kickstarter[[#This Row],[Date Created Conversion]])</f>
        <v>2011</v>
      </c>
      <c r="V900" s="6" t="str">
        <f>TEXT(Kickstarter[[#This Row],[Date Created Conversion]], "mmm")</f>
        <v>Dec</v>
      </c>
      <c r="W900" s="6">
        <f>DATEDIF(Kickstarter[[#This Row],[Date Created Conversion]],Kickstarter[[#This Row],[Date Ended Conversion]],"m")</f>
        <v>1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Kickstarter[[#This Row],[pledged]]/Kickstarter[[#This Row],[goal]]</f>
        <v>0.37333333333333335</v>
      </c>
      <c r="P901" s="13">
        <f>IF(Kickstarter[[#This Row],[backers_count]], Kickstarter[[#This Row],[pledged]]/Kickstarter[[#This Row],[backers_count]], 0)</f>
        <v>35</v>
      </c>
      <c r="Q901" t="str">
        <f>LEFT(Kickstarter[[#This Row],[Category and Sub-Category]], SEARCH("/", Kickstarter[[#This Row],[Category and Sub-Category]])-1)</f>
        <v>music</v>
      </c>
      <c r="R901" t="str">
        <f>RIGHT(Kickstarter[[#This Row],[Category and Sub-Category]], LEN(Kickstarter[[#This Row],[Category and Sub-Category]])-SEARCH("/",Kickstarter[[#This Row],[Category and Sub-Category]]))</f>
        <v>indie rock</v>
      </c>
      <c r="S901" s="10">
        <f>(Kickstarter[[#This Row],[launched_at]]/86400) + 25569 + (-6/24)</f>
        <v>40645.849097222221</v>
      </c>
      <c r="T901" s="10">
        <f>(Kickstarter[[#This Row],[deadline]]/86400) + 25569 + (-6/24)</f>
        <v>40690.849097222221</v>
      </c>
      <c r="U901" s="6">
        <f>YEAR(Kickstarter[[#This Row],[Date Created Conversion]])</f>
        <v>2011</v>
      </c>
      <c r="V901" s="6" t="str">
        <f>TEXT(Kickstarter[[#This Row],[Date Created Conversion]], "mmm")</f>
        <v>Apr</v>
      </c>
      <c r="W901" s="6">
        <f>DATEDIF(Kickstarter[[#This Row],[Date Created Conversion]],Kickstarter[[#This Row],[Date Ended Conversion]],"m")</f>
        <v>1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Kickstarter[[#This Row],[pledged]]/Kickstarter[[#This Row],[goal]]</f>
        <v>4.1999999999999997E-3</v>
      </c>
      <c r="P902" s="13">
        <f>IF(Kickstarter[[#This Row],[backers_count]], Kickstarter[[#This Row],[pledged]]/Kickstarter[[#This Row],[backers_count]], 0)</f>
        <v>10.5</v>
      </c>
      <c r="Q902" t="str">
        <f>LEFT(Kickstarter[[#This Row],[Category and Sub-Category]], SEARCH("/", Kickstarter[[#This Row],[Category and Sub-Category]])-1)</f>
        <v>music</v>
      </c>
      <c r="R902" t="str">
        <f>RIGHT(Kickstarter[[#This Row],[Category and Sub-Category]], LEN(Kickstarter[[#This Row],[Category and Sub-Category]])-SEARCH("/",Kickstarter[[#This Row],[Category and Sub-Category]]))</f>
        <v>jazz</v>
      </c>
      <c r="S902" s="10">
        <f>(Kickstarter[[#This Row],[launched_at]]/86400) + 25569 + (-6/24)</f>
        <v>42429.59956018519</v>
      </c>
      <c r="T902" s="10">
        <f>(Kickstarter[[#This Row],[deadline]]/86400) + 25569 + (-6/24)</f>
        <v>42459.557893518519</v>
      </c>
      <c r="U902" s="6">
        <f>YEAR(Kickstarter[[#This Row],[Date Created Conversion]])</f>
        <v>2016</v>
      </c>
      <c r="V902" s="6" t="str">
        <f>TEXT(Kickstarter[[#This Row],[Date Created Conversion]], "mmm")</f>
        <v>Feb</v>
      </c>
      <c r="W902" s="6">
        <f>DATEDIF(Kickstarter[[#This Row],[Date Created Conversion]],Kickstarter[[#This Row],[Date Ended Conversion]],"m")</f>
        <v>1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Kickstarter[[#This Row],[pledged]]/Kickstarter[[#This Row],[goal]]</f>
        <v>0</v>
      </c>
      <c r="P903" s="13">
        <f>IF(Kickstarter[[#This Row],[backers_count]], Kickstarter[[#This Row],[pledged]]/Kickstarter[[#This Row],[backers_count]], 0)</f>
        <v>0</v>
      </c>
      <c r="Q903" t="str">
        <f>LEFT(Kickstarter[[#This Row],[Category and Sub-Category]], SEARCH("/", Kickstarter[[#This Row],[Category and Sub-Category]])-1)</f>
        <v>music</v>
      </c>
      <c r="R903" t="str">
        <f>RIGHT(Kickstarter[[#This Row],[Category and Sub-Category]], LEN(Kickstarter[[#This Row],[Category and Sub-Category]])-SEARCH("/",Kickstarter[[#This Row],[Category and Sub-Category]]))</f>
        <v>jazz</v>
      </c>
      <c r="S903" s="10">
        <f>(Kickstarter[[#This Row],[launched_at]]/86400) + 25569 + (-6/24)</f>
        <v>40291.56150462963</v>
      </c>
      <c r="T903" s="10">
        <f>(Kickstarter[[#This Row],[deadline]]/86400) + 25569 + (-6/24)</f>
        <v>40337.549305555556</v>
      </c>
      <c r="U903" s="6">
        <f>YEAR(Kickstarter[[#This Row],[Date Created Conversion]])</f>
        <v>2010</v>
      </c>
      <c r="V903" s="6" t="str">
        <f>TEXT(Kickstarter[[#This Row],[Date Created Conversion]], "mmm")</f>
        <v>Apr</v>
      </c>
      <c r="W903" s="6">
        <f>DATEDIF(Kickstarter[[#This Row],[Date Created Conversion]],Kickstarter[[#This Row],[Date Ended Conversion]],"m")</f>
        <v>1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Kickstarter[[#This Row],[pledged]]/Kickstarter[[#This Row],[goal]]</f>
        <v>3.0000000000000001E-3</v>
      </c>
      <c r="P904" s="13">
        <f>IF(Kickstarter[[#This Row],[backers_count]], Kickstarter[[#This Row],[pledged]]/Kickstarter[[#This Row],[backers_count]], 0)</f>
        <v>30</v>
      </c>
      <c r="Q904" t="str">
        <f>LEFT(Kickstarter[[#This Row],[Category and Sub-Category]], SEARCH("/", Kickstarter[[#This Row],[Category and Sub-Category]])-1)</f>
        <v>music</v>
      </c>
      <c r="R904" t="str">
        <f>RIGHT(Kickstarter[[#This Row],[Category and Sub-Category]], LEN(Kickstarter[[#This Row],[Category and Sub-Category]])-SEARCH("/",Kickstarter[[#This Row],[Category and Sub-Category]]))</f>
        <v>jazz</v>
      </c>
      <c r="S904" s="10">
        <f>(Kickstarter[[#This Row],[launched_at]]/86400) + 25569 + (-6/24)</f>
        <v>41829.715532407405</v>
      </c>
      <c r="T904" s="10">
        <f>(Kickstarter[[#This Row],[deadline]]/86400) + 25569 + (-6/24)</f>
        <v>41881.395833333336</v>
      </c>
      <c r="U904" s="6">
        <f>YEAR(Kickstarter[[#This Row],[Date Created Conversion]])</f>
        <v>2014</v>
      </c>
      <c r="V904" s="6" t="str">
        <f>TEXT(Kickstarter[[#This Row],[Date Created Conversion]], "mmm")</f>
        <v>Jul</v>
      </c>
      <c r="W904" s="6">
        <f>DATEDIF(Kickstarter[[#This Row],[Date Created Conversion]],Kickstarter[[#This Row],[Date Ended Conversion]],"m")</f>
        <v>1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Kickstarter[[#This Row],[pledged]]/Kickstarter[[#This Row],[goal]]</f>
        <v>3.2000000000000001E-2</v>
      </c>
      <c r="P905" s="13">
        <f>IF(Kickstarter[[#This Row],[backers_count]], Kickstarter[[#This Row],[pledged]]/Kickstarter[[#This Row],[backers_count]], 0)</f>
        <v>40</v>
      </c>
      <c r="Q905" t="str">
        <f>LEFT(Kickstarter[[#This Row],[Category and Sub-Category]], SEARCH("/", Kickstarter[[#This Row],[Category and Sub-Category]])-1)</f>
        <v>music</v>
      </c>
      <c r="R905" t="str">
        <f>RIGHT(Kickstarter[[#This Row],[Category and Sub-Category]], LEN(Kickstarter[[#This Row],[Category and Sub-Category]])-SEARCH("/",Kickstarter[[#This Row],[Category and Sub-Category]]))</f>
        <v>jazz</v>
      </c>
      <c r="S905" s="10">
        <f>(Kickstarter[[#This Row],[launched_at]]/86400) + 25569 + (-6/24)</f>
        <v>41149.546064814815</v>
      </c>
      <c r="T905" s="10">
        <f>(Kickstarter[[#This Row],[deadline]]/86400) + 25569 + (-6/24)</f>
        <v>41174.850694444445</v>
      </c>
      <c r="U905" s="6">
        <f>YEAR(Kickstarter[[#This Row],[Date Created Conversion]])</f>
        <v>2012</v>
      </c>
      <c r="V905" s="6" t="str">
        <f>TEXT(Kickstarter[[#This Row],[Date Created Conversion]], "mmm")</f>
        <v>Aug</v>
      </c>
      <c r="W905" s="6">
        <f>DATEDIF(Kickstarter[[#This Row],[Date Created Conversion]],Kickstarter[[#This Row],[Date Ended Conversion]],"m")</f>
        <v>0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Kickstarter[[#This Row],[pledged]]/Kickstarter[[#This Row],[goal]]</f>
        <v>3.0200000000000001E-3</v>
      </c>
      <c r="P906" s="13">
        <f>IF(Kickstarter[[#This Row],[backers_count]], Kickstarter[[#This Row],[pledged]]/Kickstarter[[#This Row],[backers_count]], 0)</f>
        <v>50.333333333333336</v>
      </c>
      <c r="Q906" t="str">
        <f>LEFT(Kickstarter[[#This Row],[Category and Sub-Category]], SEARCH("/", Kickstarter[[#This Row],[Category and Sub-Category]])-1)</f>
        <v>music</v>
      </c>
      <c r="R906" t="str">
        <f>RIGHT(Kickstarter[[#This Row],[Category and Sub-Category]], LEN(Kickstarter[[#This Row],[Category and Sub-Category]])-SEARCH("/",Kickstarter[[#This Row],[Category and Sub-Category]]))</f>
        <v>jazz</v>
      </c>
      <c r="S906" s="10">
        <f>(Kickstarter[[#This Row],[launched_at]]/86400) + 25569 + (-6/24)</f>
        <v>42341.830289351856</v>
      </c>
      <c r="T906" s="10">
        <f>(Kickstarter[[#This Row],[deadline]]/86400) + 25569 + (-6/24)</f>
        <v>42371.830289351856</v>
      </c>
      <c r="U906" s="6">
        <f>YEAR(Kickstarter[[#This Row],[Date Created Conversion]])</f>
        <v>2015</v>
      </c>
      <c r="V906" s="6" t="str">
        <f>TEXT(Kickstarter[[#This Row],[Date Created Conversion]], "mmm")</f>
        <v>Dec</v>
      </c>
      <c r="W906" s="6">
        <f>DATEDIF(Kickstarter[[#This Row],[Date Created Conversion]],Kickstarter[[#This Row],[Date Ended Conversion]],"m")</f>
        <v>0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Kickstarter[[#This Row],[pledged]]/Kickstarter[[#This Row],[goal]]</f>
        <v>3.0153846153846153E-2</v>
      </c>
      <c r="P907" s="13">
        <f>IF(Kickstarter[[#This Row],[backers_count]], Kickstarter[[#This Row],[pledged]]/Kickstarter[[#This Row],[backers_count]], 0)</f>
        <v>32.666666666666664</v>
      </c>
      <c r="Q907" t="str">
        <f>LEFT(Kickstarter[[#This Row],[Category and Sub-Category]], SEARCH("/", Kickstarter[[#This Row],[Category and Sub-Category]])-1)</f>
        <v>music</v>
      </c>
      <c r="R907" t="str">
        <f>RIGHT(Kickstarter[[#This Row],[Category and Sub-Category]], LEN(Kickstarter[[#This Row],[Category and Sub-Category]])-SEARCH("/",Kickstarter[[#This Row],[Category and Sub-Category]]))</f>
        <v>jazz</v>
      </c>
      <c r="S907" s="10">
        <f>(Kickstarter[[#This Row],[launched_at]]/86400) + 25569 + (-6/24)</f>
        <v>40506.989884259259</v>
      </c>
      <c r="T907" s="10">
        <f>(Kickstarter[[#This Row],[deadline]]/86400) + 25569 + (-6/24)</f>
        <v>40566.989884259259</v>
      </c>
      <c r="U907" s="6">
        <f>YEAR(Kickstarter[[#This Row],[Date Created Conversion]])</f>
        <v>2010</v>
      </c>
      <c r="V907" s="6" t="str">
        <f>TEXT(Kickstarter[[#This Row],[Date Created Conversion]], "mmm")</f>
        <v>Nov</v>
      </c>
      <c r="W907" s="6">
        <f>DATEDIF(Kickstarter[[#This Row],[Date Created Conversion]],Kickstarter[[#This Row],[Date Ended Conversion]],"m")</f>
        <v>1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Kickstarter[[#This Row],[pledged]]/Kickstarter[[#This Row],[goal]]</f>
        <v>0</v>
      </c>
      <c r="P908" s="13">
        <f>IF(Kickstarter[[#This Row],[backers_count]], Kickstarter[[#This Row],[pledged]]/Kickstarter[[#This Row],[backers_count]], 0)</f>
        <v>0</v>
      </c>
      <c r="Q908" t="str">
        <f>LEFT(Kickstarter[[#This Row],[Category and Sub-Category]], SEARCH("/", Kickstarter[[#This Row],[Category and Sub-Category]])-1)</f>
        <v>music</v>
      </c>
      <c r="R908" t="str">
        <f>RIGHT(Kickstarter[[#This Row],[Category and Sub-Category]], LEN(Kickstarter[[#This Row],[Category and Sub-Category]])-SEARCH("/",Kickstarter[[#This Row],[Category and Sub-Category]]))</f>
        <v>jazz</v>
      </c>
      <c r="S908" s="10">
        <f>(Kickstarter[[#This Row],[launched_at]]/86400) + 25569 + (-6/24)</f>
        <v>41680.939699074072</v>
      </c>
      <c r="T908" s="10">
        <f>(Kickstarter[[#This Row],[deadline]]/86400) + 25569 + (-6/24)</f>
        <v>41710.898032407407</v>
      </c>
      <c r="U908" s="6">
        <f>YEAR(Kickstarter[[#This Row],[Date Created Conversion]])</f>
        <v>2014</v>
      </c>
      <c r="V908" s="6" t="str">
        <f>TEXT(Kickstarter[[#This Row],[Date Created Conversion]], "mmm")</f>
        <v>Feb</v>
      </c>
      <c r="W908" s="6">
        <f>DATEDIF(Kickstarter[[#This Row],[Date Created Conversion]],Kickstarter[[#This Row],[Date Ended Conversion]],"m")</f>
        <v>1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Kickstarter[[#This Row],[pledged]]/Kickstarter[[#This Row],[goal]]</f>
        <v>0</v>
      </c>
      <c r="P909" s="13">
        <f>IF(Kickstarter[[#This Row],[backers_count]], Kickstarter[[#This Row],[pledged]]/Kickstarter[[#This Row],[backers_count]], 0)</f>
        <v>0</v>
      </c>
      <c r="Q909" t="str">
        <f>LEFT(Kickstarter[[#This Row],[Category and Sub-Category]], SEARCH("/", Kickstarter[[#This Row],[Category and Sub-Category]])-1)</f>
        <v>music</v>
      </c>
      <c r="R909" t="str">
        <f>RIGHT(Kickstarter[[#This Row],[Category and Sub-Category]], LEN(Kickstarter[[#This Row],[Category and Sub-Category]])-SEARCH("/",Kickstarter[[#This Row],[Category and Sub-Category]]))</f>
        <v>jazz</v>
      </c>
      <c r="S909" s="10">
        <f>(Kickstarter[[#This Row],[launched_at]]/86400) + 25569 + (-6/24)</f>
        <v>40766.942395833335</v>
      </c>
      <c r="T909" s="10">
        <f>(Kickstarter[[#This Row],[deadline]]/86400) + 25569 + (-6/24)</f>
        <v>40796.942395833335</v>
      </c>
      <c r="U909" s="6">
        <f>YEAR(Kickstarter[[#This Row],[Date Created Conversion]])</f>
        <v>2011</v>
      </c>
      <c r="V909" s="6" t="str">
        <f>TEXT(Kickstarter[[#This Row],[Date Created Conversion]], "mmm")</f>
        <v>Aug</v>
      </c>
      <c r="W909" s="6">
        <f>DATEDIF(Kickstarter[[#This Row],[Date Created Conversion]],Kickstarter[[#This Row],[Date Ended Conversion]],"m")</f>
        <v>0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Kickstarter[[#This Row],[pledged]]/Kickstarter[[#This Row],[goal]]</f>
        <v>0</v>
      </c>
      <c r="P910" s="13">
        <f>IF(Kickstarter[[#This Row],[backers_count]], Kickstarter[[#This Row],[pledged]]/Kickstarter[[#This Row],[backers_count]], 0)</f>
        <v>0</v>
      </c>
      <c r="Q910" t="str">
        <f>LEFT(Kickstarter[[#This Row],[Category and Sub-Category]], SEARCH("/", Kickstarter[[#This Row],[Category and Sub-Category]])-1)</f>
        <v>music</v>
      </c>
      <c r="R910" t="str">
        <f>RIGHT(Kickstarter[[#This Row],[Category and Sub-Category]], LEN(Kickstarter[[#This Row],[Category and Sub-Category]])-SEARCH("/",Kickstarter[[#This Row],[Category and Sub-Category]]))</f>
        <v>jazz</v>
      </c>
      <c r="S910" s="10">
        <f>(Kickstarter[[#This Row],[launched_at]]/86400) + 25569 + (-6/24)</f>
        <v>40340.551562499997</v>
      </c>
      <c r="T910" s="10">
        <f>(Kickstarter[[#This Row],[deadline]]/86400) + 25569 + (-6/24)</f>
        <v>40385.957638888889</v>
      </c>
      <c r="U910" s="6">
        <f>YEAR(Kickstarter[[#This Row],[Date Created Conversion]])</f>
        <v>2010</v>
      </c>
      <c r="V910" s="6" t="str">
        <f>TEXT(Kickstarter[[#This Row],[Date Created Conversion]], "mmm")</f>
        <v>Jun</v>
      </c>
      <c r="W910" s="6">
        <f>DATEDIF(Kickstarter[[#This Row],[Date Created Conversion]],Kickstarter[[#This Row],[Date Ended Conversion]],"m")</f>
        <v>1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Kickstarter[[#This Row],[pledged]]/Kickstarter[[#This Row],[goal]]</f>
        <v>3.2500000000000001E-2</v>
      </c>
      <c r="P911" s="13">
        <f>IF(Kickstarter[[#This Row],[backers_count]], Kickstarter[[#This Row],[pledged]]/Kickstarter[[#This Row],[backers_count]], 0)</f>
        <v>65</v>
      </c>
      <c r="Q911" t="str">
        <f>LEFT(Kickstarter[[#This Row],[Category and Sub-Category]], SEARCH("/", Kickstarter[[#This Row],[Category and Sub-Category]])-1)</f>
        <v>music</v>
      </c>
      <c r="R911" t="str">
        <f>RIGHT(Kickstarter[[#This Row],[Category and Sub-Category]], LEN(Kickstarter[[#This Row],[Category and Sub-Category]])-SEARCH("/",Kickstarter[[#This Row],[Category and Sub-Category]]))</f>
        <v>jazz</v>
      </c>
      <c r="S911" s="10">
        <f>(Kickstarter[[#This Row],[launched_at]]/86400) + 25569 + (-6/24)</f>
        <v>41081.44027777778</v>
      </c>
      <c r="T911" s="10">
        <f>(Kickstarter[[#This Row],[deadline]]/86400) + 25569 + (-6/24)</f>
        <v>41112.916666666664</v>
      </c>
      <c r="U911" s="6">
        <f>YEAR(Kickstarter[[#This Row],[Date Created Conversion]])</f>
        <v>2012</v>
      </c>
      <c r="V911" s="6" t="str">
        <f>TEXT(Kickstarter[[#This Row],[Date Created Conversion]], "mmm")</f>
        <v>Jun</v>
      </c>
      <c r="W911" s="6">
        <f>DATEDIF(Kickstarter[[#This Row],[Date Created Conversion]],Kickstarter[[#This Row],[Date Ended Conversion]],"m")</f>
        <v>1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Kickstarter[[#This Row],[pledged]]/Kickstarter[[#This Row],[goal]]</f>
        <v>0.22363636363636363</v>
      </c>
      <c r="P912" s="13">
        <f>IF(Kickstarter[[#This Row],[backers_count]], Kickstarter[[#This Row],[pledged]]/Kickstarter[[#This Row],[backers_count]], 0)</f>
        <v>24.6</v>
      </c>
      <c r="Q912" t="str">
        <f>LEFT(Kickstarter[[#This Row],[Category and Sub-Category]], SEARCH("/", Kickstarter[[#This Row],[Category and Sub-Category]])-1)</f>
        <v>music</v>
      </c>
      <c r="R912" t="str">
        <f>RIGHT(Kickstarter[[#This Row],[Category and Sub-Category]], LEN(Kickstarter[[#This Row],[Category and Sub-Category]])-SEARCH("/",Kickstarter[[#This Row],[Category and Sub-Category]]))</f>
        <v>jazz</v>
      </c>
      <c r="S912" s="10">
        <f>(Kickstarter[[#This Row],[launched_at]]/86400) + 25569 + (-6/24)</f>
        <v>42737.295358796298</v>
      </c>
      <c r="T912" s="10">
        <f>(Kickstarter[[#This Row],[deadline]]/86400) + 25569 + (-6/24)</f>
        <v>42797.295358796298</v>
      </c>
      <c r="U912" s="6">
        <f>YEAR(Kickstarter[[#This Row],[Date Created Conversion]])</f>
        <v>2017</v>
      </c>
      <c r="V912" s="6" t="str">
        <f>TEXT(Kickstarter[[#This Row],[Date Created Conversion]], "mmm")</f>
        <v>Jan</v>
      </c>
      <c r="W912" s="6">
        <f>DATEDIF(Kickstarter[[#This Row],[Date Created Conversion]],Kickstarter[[#This Row],[Date Ended Conversion]],"m")</f>
        <v>2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Kickstarter[[#This Row],[pledged]]/Kickstarter[[#This Row],[goal]]</f>
        <v>0</v>
      </c>
      <c r="P913" s="13">
        <f>IF(Kickstarter[[#This Row],[backers_count]], Kickstarter[[#This Row],[pledged]]/Kickstarter[[#This Row],[backers_count]], 0)</f>
        <v>0</v>
      </c>
      <c r="Q913" t="str">
        <f>LEFT(Kickstarter[[#This Row],[Category and Sub-Category]], SEARCH("/", Kickstarter[[#This Row],[Category and Sub-Category]])-1)</f>
        <v>music</v>
      </c>
      <c r="R913" t="str">
        <f>RIGHT(Kickstarter[[#This Row],[Category and Sub-Category]], LEN(Kickstarter[[#This Row],[Category and Sub-Category]])-SEARCH("/",Kickstarter[[#This Row],[Category and Sub-Category]]))</f>
        <v>jazz</v>
      </c>
      <c r="S913" s="10">
        <f>(Kickstarter[[#This Row],[launched_at]]/86400) + 25569 + (-6/24)</f>
        <v>41641.755150462966</v>
      </c>
      <c r="T913" s="10">
        <f>(Kickstarter[[#This Row],[deadline]]/86400) + 25569 + (-6/24)</f>
        <v>41662.755150462966</v>
      </c>
      <c r="U913" s="6">
        <f>YEAR(Kickstarter[[#This Row],[Date Created Conversion]])</f>
        <v>2014</v>
      </c>
      <c r="V913" s="6" t="str">
        <f>TEXT(Kickstarter[[#This Row],[Date Created Conversion]], "mmm")</f>
        <v>Jan</v>
      </c>
      <c r="W913" s="6">
        <f>DATEDIF(Kickstarter[[#This Row],[Date Created Conversion]],Kickstarter[[#This Row],[Date Ended Conversion]],"m")</f>
        <v>0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Kickstarter[[#This Row],[pledged]]/Kickstarter[[#This Row],[goal]]</f>
        <v>8.5714285714285719E-3</v>
      </c>
      <c r="P914" s="13">
        <f>IF(Kickstarter[[#This Row],[backers_count]], Kickstarter[[#This Row],[pledged]]/Kickstarter[[#This Row],[backers_count]], 0)</f>
        <v>15</v>
      </c>
      <c r="Q914" t="str">
        <f>LEFT(Kickstarter[[#This Row],[Category and Sub-Category]], SEARCH("/", Kickstarter[[#This Row],[Category and Sub-Category]])-1)</f>
        <v>music</v>
      </c>
      <c r="R914" t="str">
        <f>RIGHT(Kickstarter[[#This Row],[Category and Sub-Category]], LEN(Kickstarter[[#This Row],[Category and Sub-Category]])-SEARCH("/",Kickstarter[[#This Row],[Category and Sub-Category]]))</f>
        <v>jazz</v>
      </c>
      <c r="S914" s="10">
        <f>(Kickstarter[[#This Row],[launched_at]]/86400) + 25569 + (-6/24)</f>
        <v>41193.859340277777</v>
      </c>
      <c r="T914" s="10">
        <f>(Kickstarter[[#This Row],[deadline]]/86400) + 25569 + (-6/24)</f>
        <v>41253.901006944448</v>
      </c>
      <c r="U914" s="6">
        <f>YEAR(Kickstarter[[#This Row],[Date Created Conversion]])</f>
        <v>2012</v>
      </c>
      <c r="V914" s="6" t="str">
        <f>TEXT(Kickstarter[[#This Row],[Date Created Conversion]], "mmm")</f>
        <v>Oct</v>
      </c>
      <c r="W914" s="6">
        <f>DATEDIF(Kickstarter[[#This Row],[Date Created Conversion]],Kickstarter[[#This Row],[Date Ended Conversion]],"m")</f>
        <v>1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Kickstarter[[#This Row],[pledged]]/Kickstarter[[#This Row],[goal]]</f>
        <v>6.6066666666666662E-2</v>
      </c>
      <c r="P915" s="13">
        <f>IF(Kickstarter[[#This Row],[backers_count]], Kickstarter[[#This Row],[pledged]]/Kickstarter[[#This Row],[backers_count]], 0)</f>
        <v>82.583333333333329</v>
      </c>
      <c r="Q915" t="str">
        <f>LEFT(Kickstarter[[#This Row],[Category and Sub-Category]], SEARCH("/", Kickstarter[[#This Row],[Category and Sub-Category]])-1)</f>
        <v>music</v>
      </c>
      <c r="R915" t="str">
        <f>RIGHT(Kickstarter[[#This Row],[Category and Sub-Category]], LEN(Kickstarter[[#This Row],[Category and Sub-Category]])-SEARCH("/",Kickstarter[[#This Row],[Category and Sub-Category]]))</f>
        <v>jazz</v>
      </c>
      <c r="S915" s="10">
        <f>(Kickstarter[[#This Row],[launched_at]]/86400) + 25569 + (-6/24)</f>
        <v>41003.889108796298</v>
      </c>
      <c r="T915" s="10">
        <f>(Kickstarter[[#This Row],[deadline]]/86400) + 25569 + (-6/24)</f>
        <v>41033.889108796298</v>
      </c>
      <c r="U915" s="6">
        <f>YEAR(Kickstarter[[#This Row],[Date Created Conversion]])</f>
        <v>2012</v>
      </c>
      <c r="V915" s="6" t="str">
        <f>TEXT(Kickstarter[[#This Row],[Date Created Conversion]], "mmm")</f>
        <v>Apr</v>
      </c>
      <c r="W915" s="6">
        <f>DATEDIF(Kickstarter[[#This Row],[Date Created Conversion]],Kickstarter[[#This Row],[Date Ended Conversion]],"m")</f>
        <v>1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Kickstarter[[#This Row],[pledged]]/Kickstarter[[#This Row],[goal]]</f>
        <v>0</v>
      </c>
      <c r="P916" s="13">
        <f>IF(Kickstarter[[#This Row],[backers_count]], Kickstarter[[#This Row],[pledged]]/Kickstarter[[#This Row],[backers_count]], 0)</f>
        <v>0</v>
      </c>
      <c r="Q916" t="str">
        <f>LEFT(Kickstarter[[#This Row],[Category and Sub-Category]], SEARCH("/", Kickstarter[[#This Row],[Category and Sub-Category]])-1)</f>
        <v>music</v>
      </c>
      <c r="R916" t="str">
        <f>RIGHT(Kickstarter[[#This Row],[Category and Sub-Category]], LEN(Kickstarter[[#This Row],[Category and Sub-Category]])-SEARCH("/",Kickstarter[[#This Row],[Category and Sub-Category]]))</f>
        <v>jazz</v>
      </c>
      <c r="S916" s="10">
        <f>(Kickstarter[[#This Row],[launched_at]]/86400) + 25569 + (-6/24)</f>
        <v>41116.513275462959</v>
      </c>
      <c r="T916" s="10">
        <f>(Kickstarter[[#This Row],[deadline]]/86400) + 25569 + (-6/24)</f>
        <v>41146.513275462959</v>
      </c>
      <c r="U916" s="6">
        <f>YEAR(Kickstarter[[#This Row],[Date Created Conversion]])</f>
        <v>2012</v>
      </c>
      <c r="V916" s="6" t="str">
        <f>TEXT(Kickstarter[[#This Row],[Date Created Conversion]], "mmm")</f>
        <v>Jul</v>
      </c>
      <c r="W916" s="6">
        <f>DATEDIF(Kickstarter[[#This Row],[Date Created Conversion]],Kickstarter[[#This Row],[Date Ended Conversion]],"m")</f>
        <v>0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Kickstarter[[#This Row],[pledged]]/Kickstarter[[#This Row],[goal]]</f>
        <v>5.7692307692307696E-2</v>
      </c>
      <c r="P917" s="13">
        <f>IF(Kickstarter[[#This Row],[backers_count]], Kickstarter[[#This Row],[pledged]]/Kickstarter[[#This Row],[backers_count]], 0)</f>
        <v>41.666666666666664</v>
      </c>
      <c r="Q917" t="str">
        <f>LEFT(Kickstarter[[#This Row],[Category and Sub-Category]], SEARCH("/", Kickstarter[[#This Row],[Category and Sub-Category]])-1)</f>
        <v>music</v>
      </c>
      <c r="R917" t="str">
        <f>RIGHT(Kickstarter[[#This Row],[Category and Sub-Category]], LEN(Kickstarter[[#This Row],[Category and Sub-Category]])-SEARCH("/",Kickstarter[[#This Row],[Category and Sub-Category]]))</f>
        <v>jazz</v>
      </c>
      <c r="S917" s="10">
        <f>(Kickstarter[[#This Row],[launched_at]]/86400) + 25569 + (-6/24)</f>
        <v>40937.429560185185</v>
      </c>
      <c r="T917" s="10">
        <f>(Kickstarter[[#This Row],[deadline]]/86400) + 25569 + (-6/24)</f>
        <v>40968.957638888889</v>
      </c>
      <c r="U917" s="6">
        <f>YEAR(Kickstarter[[#This Row],[Date Created Conversion]])</f>
        <v>2012</v>
      </c>
      <c r="V917" s="6" t="str">
        <f>TEXT(Kickstarter[[#This Row],[Date Created Conversion]], "mmm")</f>
        <v>Jan</v>
      </c>
      <c r="W917" s="6">
        <f>DATEDIF(Kickstarter[[#This Row],[Date Created Conversion]],Kickstarter[[#This Row],[Date Ended Conversion]],"m")</f>
        <v>1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Kickstarter[[#This Row],[pledged]]/Kickstarter[[#This Row],[goal]]</f>
        <v>0</v>
      </c>
      <c r="P918" s="13">
        <f>IF(Kickstarter[[#This Row],[backers_count]], Kickstarter[[#This Row],[pledged]]/Kickstarter[[#This Row],[backers_count]], 0)</f>
        <v>0</v>
      </c>
      <c r="Q918" t="str">
        <f>LEFT(Kickstarter[[#This Row],[Category and Sub-Category]], SEARCH("/", Kickstarter[[#This Row],[Category and Sub-Category]])-1)</f>
        <v>music</v>
      </c>
      <c r="R918" t="str">
        <f>RIGHT(Kickstarter[[#This Row],[Category and Sub-Category]], LEN(Kickstarter[[#This Row],[Category and Sub-Category]])-SEARCH("/",Kickstarter[[#This Row],[Category and Sub-Category]]))</f>
        <v>jazz</v>
      </c>
      <c r="S918" s="10">
        <f>(Kickstarter[[#This Row],[launched_at]]/86400) + 25569 + (-6/24)</f>
        <v>40434.603402777779</v>
      </c>
      <c r="T918" s="10">
        <f>(Kickstarter[[#This Row],[deadline]]/86400) + 25569 + (-6/24)</f>
        <v>40472.958333333336</v>
      </c>
      <c r="U918" s="6">
        <f>YEAR(Kickstarter[[#This Row],[Date Created Conversion]])</f>
        <v>2010</v>
      </c>
      <c r="V918" s="6" t="str">
        <f>TEXT(Kickstarter[[#This Row],[Date Created Conversion]], "mmm")</f>
        <v>Sep</v>
      </c>
      <c r="W918" s="6">
        <f>DATEDIF(Kickstarter[[#This Row],[Date Created Conversion]],Kickstarter[[#This Row],[Date Ended Conversion]],"m")</f>
        <v>1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Kickstarter[[#This Row],[pledged]]/Kickstarter[[#This Row],[goal]]</f>
        <v>6.0000000000000001E-3</v>
      </c>
      <c r="P919" s="13">
        <f>IF(Kickstarter[[#This Row],[backers_count]], Kickstarter[[#This Row],[pledged]]/Kickstarter[[#This Row],[backers_count]], 0)</f>
        <v>30</v>
      </c>
      <c r="Q919" t="str">
        <f>LEFT(Kickstarter[[#This Row],[Category and Sub-Category]], SEARCH("/", Kickstarter[[#This Row],[Category and Sub-Category]])-1)</f>
        <v>music</v>
      </c>
      <c r="R919" t="str">
        <f>RIGHT(Kickstarter[[#This Row],[Category and Sub-Category]], LEN(Kickstarter[[#This Row],[Category and Sub-Category]])-SEARCH("/",Kickstarter[[#This Row],[Category and Sub-Category]]))</f>
        <v>jazz</v>
      </c>
      <c r="S919" s="10">
        <f>(Kickstarter[[#This Row],[launched_at]]/86400) + 25569 + (-6/24)</f>
        <v>41802.69363425926</v>
      </c>
      <c r="T919" s="10">
        <f>(Kickstarter[[#This Row],[deadline]]/86400) + 25569 + (-6/24)</f>
        <v>41833.854166666664</v>
      </c>
      <c r="U919" s="6">
        <f>YEAR(Kickstarter[[#This Row],[Date Created Conversion]])</f>
        <v>2014</v>
      </c>
      <c r="V919" s="6" t="str">
        <f>TEXT(Kickstarter[[#This Row],[Date Created Conversion]], "mmm")</f>
        <v>Jun</v>
      </c>
      <c r="W919" s="6">
        <f>DATEDIF(Kickstarter[[#This Row],[Date Created Conversion]],Kickstarter[[#This Row],[Date Ended Conversion]],"m")</f>
        <v>1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Kickstarter[[#This Row],[pledged]]/Kickstarter[[#This Row],[goal]]</f>
        <v>5.0256410256410255E-2</v>
      </c>
      <c r="P920" s="13">
        <f>IF(Kickstarter[[#This Row],[backers_count]], Kickstarter[[#This Row],[pledged]]/Kickstarter[[#This Row],[backers_count]], 0)</f>
        <v>19.600000000000001</v>
      </c>
      <c r="Q920" t="str">
        <f>LEFT(Kickstarter[[#This Row],[Category and Sub-Category]], SEARCH("/", Kickstarter[[#This Row],[Category and Sub-Category]])-1)</f>
        <v>music</v>
      </c>
      <c r="R920" t="str">
        <f>RIGHT(Kickstarter[[#This Row],[Category and Sub-Category]], LEN(Kickstarter[[#This Row],[Category and Sub-Category]])-SEARCH("/",Kickstarter[[#This Row],[Category and Sub-Category]]))</f>
        <v>jazz</v>
      </c>
      <c r="S920" s="10">
        <f>(Kickstarter[[#This Row],[launched_at]]/86400) + 25569 + (-6/24)</f>
        <v>41944.666215277779</v>
      </c>
      <c r="T920" s="10">
        <f>(Kickstarter[[#This Row],[deadline]]/86400) + 25569 + (-6/24)</f>
        <v>41974.707881944443</v>
      </c>
      <c r="U920" s="6">
        <f>YEAR(Kickstarter[[#This Row],[Date Created Conversion]])</f>
        <v>2014</v>
      </c>
      <c r="V920" s="6" t="str">
        <f>TEXT(Kickstarter[[#This Row],[Date Created Conversion]], "mmm")</f>
        <v>Nov</v>
      </c>
      <c r="W920" s="6">
        <f>DATEDIF(Kickstarter[[#This Row],[Date Created Conversion]],Kickstarter[[#This Row],[Date Ended Conversion]],"m")</f>
        <v>1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Kickstarter[[#This Row],[pledged]]/Kickstarter[[#This Row],[goal]]</f>
        <v>5.0000000000000001E-3</v>
      </c>
      <c r="P921" s="13">
        <f>IF(Kickstarter[[#This Row],[backers_count]], Kickstarter[[#This Row],[pledged]]/Kickstarter[[#This Row],[backers_count]], 0)</f>
        <v>100</v>
      </c>
      <c r="Q921" t="str">
        <f>LEFT(Kickstarter[[#This Row],[Category and Sub-Category]], SEARCH("/", Kickstarter[[#This Row],[Category and Sub-Category]])-1)</f>
        <v>music</v>
      </c>
      <c r="R921" t="str">
        <f>RIGHT(Kickstarter[[#This Row],[Category and Sub-Category]], LEN(Kickstarter[[#This Row],[Category and Sub-Category]])-SEARCH("/",Kickstarter[[#This Row],[Category and Sub-Category]]))</f>
        <v>jazz</v>
      </c>
      <c r="S921" s="10">
        <f>(Kickstarter[[#This Row],[launched_at]]/86400) + 25569 + (-6/24)</f>
        <v>41227.391724537039</v>
      </c>
      <c r="T921" s="10">
        <f>(Kickstarter[[#This Row],[deadline]]/86400) + 25569 + (-6/24)</f>
        <v>41262.391724537039</v>
      </c>
      <c r="U921" s="6">
        <f>YEAR(Kickstarter[[#This Row],[Date Created Conversion]])</f>
        <v>2012</v>
      </c>
      <c r="V921" s="6" t="str">
        <f>TEXT(Kickstarter[[#This Row],[Date Created Conversion]], "mmm")</f>
        <v>Nov</v>
      </c>
      <c r="W921" s="6">
        <f>DATEDIF(Kickstarter[[#This Row],[Date Created Conversion]],Kickstarter[[#This Row],[Date Ended Conversion]],"m")</f>
        <v>1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Kickstarter[[#This Row],[pledged]]/Kickstarter[[#This Row],[goal]]</f>
        <v>0</v>
      </c>
      <c r="P922" s="13">
        <f>IF(Kickstarter[[#This Row],[backers_count]], Kickstarter[[#This Row],[pledged]]/Kickstarter[[#This Row],[backers_count]], 0)</f>
        <v>0</v>
      </c>
      <c r="Q922" t="str">
        <f>LEFT(Kickstarter[[#This Row],[Category and Sub-Category]], SEARCH("/", Kickstarter[[#This Row],[Category and Sub-Category]])-1)</f>
        <v>music</v>
      </c>
      <c r="R922" t="str">
        <f>RIGHT(Kickstarter[[#This Row],[Category and Sub-Category]], LEN(Kickstarter[[#This Row],[Category and Sub-Category]])-SEARCH("/",Kickstarter[[#This Row],[Category and Sub-Category]]))</f>
        <v>jazz</v>
      </c>
      <c r="S922" s="10">
        <f>(Kickstarter[[#This Row],[launched_at]]/86400) + 25569 + (-6/24)</f>
        <v>41562.421550925923</v>
      </c>
      <c r="T922" s="10">
        <f>(Kickstarter[[#This Row],[deadline]]/86400) + 25569 + (-6/24)</f>
        <v>41592.463217592594</v>
      </c>
      <c r="U922" s="6">
        <f>YEAR(Kickstarter[[#This Row],[Date Created Conversion]])</f>
        <v>2013</v>
      </c>
      <c r="V922" s="6" t="str">
        <f>TEXT(Kickstarter[[#This Row],[Date Created Conversion]], "mmm")</f>
        <v>Oct</v>
      </c>
      <c r="W922" s="6">
        <f>DATEDIF(Kickstarter[[#This Row],[Date Created Conversion]],Kickstarter[[#This Row],[Date Ended Conversion]],"m")</f>
        <v>0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Kickstarter[[#This Row],[pledged]]/Kickstarter[[#This Row],[goal]]</f>
        <v>0.309</v>
      </c>
      <c r="P923" s="13">
        <f>IF(Kickstarter[[#This Row],[backers_count]], Kickstarter[[#This Row],[pledged]]/Kickstarter[[#This Row],[backers_count]], 0)</f>
        <v>231.75</v>
      </c>
      <c r="Q923" t="str">
        <f>LEFT(Kickstarter[[#This Row],[Category and Sub-Category]], SEARCH("/", Kickstarter[[#This Row],[Category and Sub-Category]])-1)</f>
        <v>music</v>
      </c>
      <c r="R923" t="str">
        <f>RIGHT(Kickstarter[[#This Row],[Category and Sub-Category]], LEN(Kickstarter[[#This Row],[Category and Sub-Category]])-SEARCH("/",Kickstarter[[#This Row],[Category and Sub-Category]]))</f>
        <v>jazz</v>
      </c>
      <c r="S923" s="10">
        <f>(Kickstarter[[#This Row],[launched_at]]/86400) + 25569 + (-6/24)</f>
        <v>40846.921018518522</v>
      </c>
      <c r="T923" s="10">
        <f>(Kickstarter[[#This Row],[deadline]]/86400) + 25569 + (-6/24)</f>
        <v>40888.962685185186</v>
      </c>
      <c r="U923" s="6">
        <f>YEAR(Kickstarter[[#This Row],[Date Created Conversion]])</f>
        <v>2011</v>
      </c>
      <c r="V923" s="6" t="str">
        <f>TEXT(Kickstarter[[#This Row],[Date Created Conversion]], "mmm")</f>
        <v>Oct</v>
      </c>
      <c r="W923" s="6">
        <f>DATEDIF(Kickstarter[[#This Row],[Date Created Conversion]],Kickstarter[[#This Row],[Date Ended Conversion]],"m")</f>
        <v>1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Kickstarter[[#This Row],[pledged]]/Kickstarter[[#This Row],[goal]]</f>
        <v>0.21037037037037037</v>
      </c>
      <c r="P924" s="13">
        <f>IF(Kickstarter[[#This Row],[backers_count]], Kickstarter[[#This Row],[pledged]]/Kickstarter[[#This Row],[backers_count]], 0)</f>
        <v>189.33333333333334</v>
      </c>
      <c r="Q924" t="str">
        <f>LEFT(Kickstarter[[#This Row],[Category and Sub-Category]], SEARCH("/", Kickstarter[[#This Row],[Category and Sub-Category]])-1)</f>
        <v>music</v>
      </c>
      <c r="R924" t="str">
        <f>RIGHT(Kickstarter[[#This Row],[Category and Sub-Category]], LEN(Kickstarter[[#This Row],[Category and Sub-Category]])-SEARCH("/",Kickstarter[[#This Row],[Category and Sub-Category]]))</f>
        <v>jazz</v>
      </c>
      <c r="S924" s="10">
        <f>(Kickstarter[[#This Row],[launched_at]]/86400) + 25569 + (-6/24)</f>
        <v>41878.280011574076</v>
      </c>
      <c r="T924" s="10">
        <f>(Kickstarter[[#This Row],[deadline]]/86400) + 25569 + (-6/24)</f>
        <v>41913.280011574076</v>
      </c>
      <c r="U924" s="6">
        <f>YEAR(Kickstarter[[#This Row],[Date Created Conversion]])</f>
        <v>2014</v>
      </c>
      <c r="V924" s="6" t="str">
        <f>TEXT(Kickstarter[[#This Row],[Date Created Conversion]], "mmm")</f>
        <v>Aug</v>
      </c>
      <c r="W924" s="6">
        <f>DATEDIF(Kickstarter[[#This Row],[Date Created Conversion]],Kickstarter[[#This Row],[Date Ended Conversion]],"m")</f>
        <v>1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Kickstarter[[#This Row],[pledged]]/Kickstarter[[#This Row],[goal]]</f>
        <v>2.1999999999999999E-2</v>
      </c>
      <c r="P925" s="13">
        <f>IF(Kickstarter[[#This Row],[backers_count]], Kickstarter[[#This Row],[pledged]]/Kickstarter[[#This Row],[backers_count]], 0)</f>
        <v>55</v>
      </c>
      <c r="Q925" t="str">
        <f>LEFT(Kickstarter[[#This Row],[Category and Sub-Category]], SEARCH("/", Kickstarter[[#This Row],[Category and Sub-Category]])-1)</f>
        <v>music</v>
      </c>
      <c r="R925" t="str">
        <f>RIGHT(Kickstarter[[#This Row],[Category and Sub-Category]], LEN(Kickstarter[[#This Row],[Category and Sub-Category]])-SEARCH("/",Kickstarter[[#This Row],[Category and Sub-Category]]))</f>
        <v>jazz</v>
      </c>
      <c r="S925" s="10">
        <f>(Kickstarter[[#This Row],[launched_at]]/86400) + 25569 + (-6/24)</f>
        <v>41934.709756944445</v>
      </c>
      <c r="T925" s="10">
        <f>(Kickstarter[[#This Row],[deadline]]/86400) + 25569 + (-6/24)</f>
        <v>41964.751423611116</v>
      </c>
      <c r="U925" s="6">
        <f>YEAR(Kickstarter[[#This Row],[Date Created Conversion]])</f>
        <v>2014</v>
      </c>
      <c r="V925" s="6" t="str">
        <f>TEXT(Kickstarter[[#This Row],[Date Created Conversion]], "mmm")</f>
        <v>Oct</v>
      </c>
      <c r="W925" s="6">
        <f>DATEDIF(Kickstarter[[#This Row],[Date Created Conversion]],Kickstarter[[#This Row],[Date Ended Conversion]],"m")</f>
        <v>0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Kickstarter[[#This Row],[pledged]]/Kickstarter[[#This Row],[goal]]</f>
        <v>0.109</v>
      </c>
      <c r="P926" s="13">
        <f>IF(Kickstarter[[#This Row],[backers_count]], Kickstarter[[#This Row],[pledged]]/Kickstarter[[#This Row],[backers_count]], 0)</f>
        <v>21.8</v>
      </c>
      <c r="Q926" t="str">
        <f>LEFT(Kickstarter[[#This Row],[Category and Sub-Category]], SEARCH("/", Kickstarter[[#This Row],[Category and Sub-Category]])-1)</f>
        <v>music</v>
      </c>
      <c r="R926" t="str">
        <f>RIGHT(Kickstarter[[#This Row],[Category and Sub-Category]], LEN(Kickstarter[[#This Row],[Category and Sub-Category]])-SEARCH("/",Kickstarter[[#This Row],[Category and Sub-Category]]))</f>
        <v>jazz</v>
      </c>
      <c r="S926" s="10">
        <f>(Kickstarter[[#This Row],[launched_at]]/86400) + 25569 + (-6/24)</f>
        <v>41288.692928240736</v>
      </c>
      <c r="T926" s="10">
        <f>(Kickstarter[[#This Row],[deadline]]/86400) + 25569 + (-6/24)</f>
        <v>41318.692928240736</v>
      </c>
      <c r="U926" s="6">
        <f>YEAR(Kickstarter[[#This Row],[Date Created Conversion]])</f>
        <v>2013</v>
      </c>
      <c r="V926" s="6" t="str">
        <f>TEXT(Kickstarter[[#This Row],[Date Created Conversion]], "mmm")</f>
        <v>Jan</v>
      </c>
      <c r="W926" s="6">
        <f>DATEDIF(Kickstarter[[#This Row],[Date Created Conversion]],Kickstarter[[#This Row],[Date Ended Conversion]],"m")</f>
        <v>0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Kickstarter[[#This Row],[pledged]]/Kickstarter[[#This Row],[goal]]</f>
        <v>2.6666666666666668E-2</v>
      </c>
      <c r="P927" s="13">
        <f>IF(Kickstarter[[#This Row],[backers_count]], Kickstarter[[#This Row],[pledged]]/Kickstarter[[#This Row],[backers_count]], 0)</f>
        <v>32</v>
      </c>
      <c r="Q927" t="str">
        <f>LEFT(Kickstarter[[#This Row],[Category and Sub-Category]], SEARCH("/", Kickstarter[[#This Row],[Category and Sub-Category]])-1)</f>
        <v>music</v>
      </c>
      <c r="R927" t="str">
        <f>RIGHT(Kickstarter[[#This Row],[Category and Sub-Category]], LEN(Kickstarter[[#This Row],[Category and Sub-Category]])-SEARCH("/",Kickstarter[[#This Row],[Category and Sub-Category]]))</f>
        <v>jazz</v>
      </c>
      <c r="S927" s="10">
        <f>(Kickstarter[[#This Row],[launched_at]]/86400) + 25569 + (-6/24)</f>
        <v>41575.630914351852</v>
      </c>
      <c r="T927" s="10">
        <f>(Kickstarter[[#This Row],[deadline]]/86400) + 25569 + (-6/24)</f>
        <v>41605.672581018516</v>
      </c>
      <c r="U927" s="6">
        <f>YEAR(Kickstarter[[#This Row],[Date Created Conversion]])</f>
        <v>2013</v>
      </c>
      <c r="V927" s="6" t="str">
        <f>TEXT(Kickstarter[[#This Row],[Date Created Conversion]], "mmm")</f>
        <v>Oct</v>
      </c>
      <c r="W927" s="6">
        <f>DATEDIF(Kickstarter[[#This Row],[Date Created Conversion]],Kickstarter[[#This Row],[Date Ended Conversion]],"m")</f>
        <v>0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Kickstarter[[#This Row],[pledged]]/Kickstarter[[#This Row],[goal]]</f>
        <v>0</v>
      </c>
      <c r="P928" s="13">
        <f>IF(Kickstarter[[#This Row],[backers_count]], Kickstarter[[#This Row],[pledged]]/Kickstarter[[#This Row],[backers_count]], 0)</f>
        <v>0</v>
      </c>
      <c r="Q928" t="str">
        <f>LEFT(Kickstarter[[#This Row],[Category and Sub-Category]], SEARCH("/", Kickstarter[[#This Row],[Category and Sub-Category]])-1)</f>
        <v>music</v>
      </c>
      <c r="R928" t="str">
        <f>RIGHT(Kickstarter[[#This Row],[Category and Sub-Category]], LEN(Kickstarter[[#This Row],[Category and Sub-Category]])-SEARCH("/",Kickstarter[[#This Row],[Category and Sub-Category]]))</f>
        <v>jazz</v>
      </c>
      <c r="S928" s="10">
        <f>(Kickstarter[[#This Row],[launched_at]]/86400) + 25569 + (-6/24)</f>
        <v>40337.77002314815</v>
      </c>
      <c r="T928" s="10">
        <f>(Kickstarter[[#This Row],[deadline]]/86400) + 25569 + (-6/24)</f>
        <v>40367.694444444445</v>
      </c>
      <c r="U928" s="6">
        <f>YEAR(Kickstarter[[#This Row],[Date Created Conversion]])</f>
        <v>2010</v>
      </c>
      <c r="V928" s="6" t="str">
        <f>TEXT(Kickstarter[[#This Row],[Date Created Conversion]], "mmm")</f>
        <v>Jun</v>
      </c>
      <c r="W928" s="6">
        <f>DATEDIF(Kickstarter[[#This Row],[Date Created Conversion]],Kickstarter[[#This Row],[Date Ended Conversion]],"m")</f>
        <v>1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Kickstarter[[#This Row],[pledged]]/Kickstarter[[#This Row],[goal]]</f>
        <v>0</v>
      </c>
      <c r="P929" s="13">
        <f>IF(Kickstarter[[#This Row],[backers_count]], Kickstarter[[#This Row],[pledged]]/Kickstarter[[#This Row],[backers_count]], 0)</f>
        <v>0</v>
      </c>
      <c r="Q929" t="str">
        <f>LEFT(Kickstarter[[#This Row],[Category and Sub-Category]], SEARCH("/", Kickstarter[[#This Row],[Category and Sub-Category]])-1)</f>
        <v>music</v>
      </c>
      <c r="R929" t="str">
        <f>RIGHT(Kickstarter[[#This Row],[Category and Sub-Category]], LEN(Kickstarter[[#This Row],[Category and Sub-Category]])-SEARCH("/",Kickstarter[[#This Row],[Category and Sub-Category]]))</f>
        <v>jazz</v>
      </c>
      <c r="S929" s="10">
        <f>(Kickstarter[[#This Row],[launched_at]]/86400) + 25569 + (-6/24)</f>
        <v>41013.572858796295</v>
      </c>
      <c r="T929" s="10">
        <f>(Kickstarter[[#This Row],[deadline]]/86400) + 25569 + (-6/24)</f>
        <v>41043.572858796295</v>
      </c>
      <c r="U929" s="6">
        <f>YEAR(Kickstarter[[#This Row],[Date Created Conversion]])</f>
        <v>2012</v>
      </c>
      <c r="V929" s="6" t="str">
        <f>TEXT(Kickstarter[[#This Row],[Date Created Conversion]], "mmm")</f>
        <v>Apr</v>
      </c>
      <c r="W929" s="6">
        <f>DATEDIF(Kickstarter[[#This Row],[Date Created Conversion]],Kickstarter[[#This Row],[Date Ended Conversion]],"m")</f>
        <v>1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Kickstarter[[#This Row],[pledged]]/Kickstarter[[#This Row],[goal]]</f>
        <v>0.10862068965517241</v>
      </c>
      <c r="P930" s="13">
        <f>IF(Kickstarter[[#This Row],[backers_count]], Kickstarter[[#This Row],[pledged]]/Kickstarter[[#This Row],[backers_count]], 0)</f>
        <v>56.25</v>
      </c>
      <c r="Q930" t="str">
        <f>LEFT(Kickstarter[[#This Row],[Category and Sub-Category]], SEARCH("/", Kickstarter[[#This Row],[Category and Sub-Category]])-1)</f>
        <v>music</v>
      </c>
      <c r="R930" t="str">
        <f>RIGHT(Kickstarter[[#This Row],[Category and Sub-Category]], LEN(Kickstarter[[#This Row],[Category and Sub-Category]])-SEARCH("/",Kickstarter[[#This Row],[Category and Sub-Category]]))</f>
        <v>jazz</v>
      </c>
      <c r="S930" s="10">
        <f>(Kickstarter[[#This Row],[launched_at]]/86400) + 25569 + (-6/24)</f>
        <v>41180.61241898148</v>
      </c>
      <c r="T930" s="10">
        <f>(Kickstarter[[#This Row],[deadline]]/86400) + 25569 + (-6/24)</f>
        <v>41230.75</v>
      </c>
      <c r="U930" s="6">
        <f>YEAR(Kickstarter[[#This Row],[Date Created Conversion]])</f>
        <v>2012</v>
      </c>
      <c r="V930" s="6" t="str">
        <f>TEXT(Kickstarter[[#This Row],[Date Created Conversion]], "mmm")</f>
        <v>Sep</v>
      </c>
      <c r="W930" s="6">
        <f>DATEDIF(Kickstarter[[#This Row],[Date Created Conversion]],Kickstarter[[#This Row],[Date Ended Conversion]],"m")</f>
        <v>1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Kickstarter[[#This Row],[pledged]]/Kickstarter[[#This Row],[goal]]</f>
        <v>0</v>
      </c>
      <c r="P931" s="13">
        <f>IF(Kickstarter[[#This Row],[backers_count]], Kickstarter[[#This Row],[pledged]]/Kickstarter[[#This Row],[backers_count]], 0)</f>
        <v>0</v>
      </c>
      <c r="Q931" t="str">
        <f>LEFT(Kickstarter[[#This Row],[Category and Sub-Category]], SEARCH("/", Kickstarter[[#This Row],[Category and Sub-Category]])-1)</f>
        <v>music</v>
      </c>
      <c r="R931" t="str">
        <f>RIGHT(Kickstarter[[#This Row],[Category and Sub-Category]], LEN(Kickstarter[[#This Row],[Category and Sub-Category]])-SEARCH("/",Kickstarter[[#This Row],[Category and Sub-Category]]))</f>
        <v>jazz</v>
      </c>
      <c r="S931" s="10">
        <f>(Kickstarter[[#This Row],[launched_at]]/86400) + 25569 + (-6/24)</f>
        <v>40977.988067129627</v>
      </c>
      <c r="T931" s="10">
        <f>(Kickstarter[[#This Row],[deadline]]/86400) + 25569 + (-6/24)</f>
        <v>41007.946400462963</v>
      </c>
      <c r="U931" s="6">
        <f>YEAR(Kickstarter[[#This Row],[Date Created Conversion]])</f>
        <v>2012</v>
      </c>
      <c r="V931" s="6" t="str">
        <f>TEXT(Kickstarter[[#This Row],[Date Created Conversion]], "mmm")</f>
        <v>Mar</v>
      </c>
      <c r="W931" s="6">
        <f>DATEDIF(Kickstarter[[#This Row],[Date Created Conversion]],Kickstarter[[#This Row],[Date Ended Conversion]],"m")</f>
        <v>0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Kickstarter[[#This Row],[pledged]]/Kickstarter[[#This Row],[goal]]</f>
        <v>0.38333333333333336</v>
      </c>
      <c r="P932" s="13">
        <f>IF(Kickstarter[[#This Row],[backers_count]], Kickstarter[[#This Row],[pledged]]/Kickstarter[[#This Row],[backers_count]], 0)</f>
        <v>69</v>
      </c>
      <c r="Q932" t="str">
        <f>LEFT(Kickstarter[[#This Row],[Category and Sub-Category]], SEARCH("/", Kickstarter[[#This Row],[Category and Sub-Category]])-1)</f>
        <v>music</v>
      </c>
      <c r="R932" t="str">
        <f>RIGHT(Kickstarter[[#This Row],[Category and Sub-Category]], LEN(Kickstarter[[#This Row],[Category and Sub-Category]])-SEARCH("/",Kickstarter[[#This Row],[Category and Sub-Category]]))</f>
        <v>jazz</v>
      </c>
      <c r="S932" s="10">
        <f>(Kickstarter[[#This Row],[launched_at]]/86400) + 25569 + (-6/24)</f>
        <v>40312.665578703702</v>
      </c>
      <c r="T932" s="10">
        <f>(Kickstarter[[#This Row],[deadline]]/86400) + 25569 + (-6/24)</f>
        <v>40354.647222222222</v>
      </c>
      <c r="U932" s="6">
        <f>YEAR(Kickstarter[[#This Row],[Date Created Conversion]])</f>
        <v>2010</v>
      </c>
      <c r="V932" s="6" t="str">
        <f>TEXT(Kickstarter[[#This Row],[Date Created Conversion]], "mmm")</f>
        <v>May</v>
      </c>
      <c r="W932" s="6">
        <f>DATEDIF(Kickstarter[[#This Row],[Date Created Conversion]],Kickstarter[[#This Row],[Date Ended Conversion]],"m")</f>
        <v>1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Kickstarter[[#This Row],[pledged]]/Kickstarter[[#This Row],[goal]]</f>
        <v>6.5500000000000003E-2</v>
      </c>
      <c r="P933" s="13">
        <f>IF(Kickstarter[[#This Row],[backers_count]], Kickstarter[[#This Row],[pledged]]/Kickstarter[[#This Row],[backers_count]], 0)</f>
        <v>18.714285714285715</v>
      </c>
      <c r="Q933" t="str">
        <f>LEFT(Kickstarter[[#This Row],[Category and Sub-Category]], SEARCH("/", Kickstarter[[#This Row],[Category and Sub-Category]])-1)</f>
        <v>music</v>
      </c>
      <c r="R933" t="str">
        <f>RIGHT(Kickstarter[[#This Row],[Category and Sub-Category]], LEN(Kickstarter[[#This Row],[Category and Sub-Category]])-SEARCH("/",Kickstarter[[#This Row],[Category and Sub-Category]]))</f>
        <v>jazz</v>
      </c>
      <c r="S933" s="10">
        <f>(Kickstarter[[#This Row],[launched_at]]/86400) + 25569 + (-6/24)</f>
        <v>41680.109976851854</v>
      </c>
      <c r="T933" s="10">
        <f>(Kickstarter[[#This Row],[deadline]]/86400) + 25569 + (-6/24)</f>
        <v>41714.666666666664</v>
      </c>
      <c r="U933" s="6">
        <f>YEAR(Kickstarter[[#This Row],[Date Created Conversion]])</f>
        <v>2014</v>
      </c>
      <c r="V933" s="6" t="str">
        <f>TEXT(Kickstarter[[#This Row],[Date Created Conversion]], "mmm")</f>
        <v>Feb</v>
      </c>
      <c r="W933" s="6">
        <f>DATEDIF(Kickstarter[[#This Row],[Date Created Conversion]],Kickstarter[[#This Row],[Date Ended Conversion]],"m")</f>
        <v>1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Kickstarter[[#This Row],[pledged]]/Kickstarter[[#This Row],[goal]]</f>
        <v>0.14536842105263159</v>
      </c>
      <c r="P934" s="13">
        <f>IF(Kickstarter[[#This Row],[backers_count]], Kickstarter[[#This Row],[pledged]]/Kickstarter[[#This Row],[backers_count]], 0)</f>
        <v>46.033333333333331</v>
      </c>
      <c r="Q934" t="str">
        <f>LEFT(Kickstarter[[#This Row],[Category and Sub-Category]], SEARCH("/", Kickstarter[[#This Row],[Category and Sub-Category]])-1)</f>
        <v>music</v>
      </c>
      <c r="R934" t="str">
        <f>RIGHT(Kickstarter[[#This Row],[Category and Sub-Category]], LEN(Kickstarter[[#This Row],[Category and Sub-Category]])-SEARCH("/",Kickstarter[[#This Row],[Category and Sub-Category]]))</f>
        <v>jazz</v>
      </c>
      <c r="S934" s="10">
        <f>(Kickstarter[[#This Row],[launched_at]]/86400) + 25569 + (-6/24)</f>
        <v>41310.719270833331</v>
      </c>
      <c r="T934" s="10">
        <f>(Kickstarter[[#This Row],[deadline]]/86400) + 25569 + (-6/24)</f>
        <v>41355.677604166667</v>
      </c>
      <c r="U934" s="6">
        <f>YEAR(Kickstarter[[#This Row],[Date Created Conversion]])</f>
        <v>2013</v>
      </c>
      <c r="V934" s="6" t="str">
        <f>TEXT(Kickstarter[[#This Row],[Date Created Conversion]], "mmm")</f>
        <v>Feb</v>
      </c>
      <c r="W934" s="6">
        <f>DATEDIF(Kickstarter[[#This Row],[Date Created Conversion]],Kickstarter[[#This Row],[Date Ended Conversion]],"m")</f>
        <v>1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Kickstarter[[#This Row],[pledged]]/Kickstarter[[#This Row],[goal]]</f>
        <v>0.06</v>
      </c>
      <c r="P935" s="13">
        <f>IF(Kickstarter[[#This Row],[backers_count]], Kickstarter[[#This Row],[pledged]]/Kickstarter[[#This Row],[backers_count]], 0)</f>
        <v>60</v>
      </c>
      <c r="Q935" t="str">
        <f>LEFT(Kickstarter[[#This Row],[Category and Sub-Category]], SEARCH("/", Kickstarter[[#This Row],[Category and Sub-Category]])-1)</f>
        <v>music</v>
      </c>
      <c r="R935" t="str">
        <f>RIGHT(Kickstarter[[#This Row],[Category and Sub-Category]], LEN(Kickstarter[[#This Row],[Category and Sub-Category]])-SEARCH("/",Kickstarter[[#This Row],[Category and Sub-Category]]))</f>
        <v>jazz</v>
      </c>
      <c r="S935" s="10">
        <f>(Kickstarter[[#This Row],[launched_at]]/86400) + 25569 + (-6/24)</f>
        <v>41710.919085648144</v>
      </c>
      <c r="T935" s="10">
        <f>(Kickstarter[[#This Row],[deadline]]/86400) + 25569 + (-6/24)</f>
        <v>41770.919085648144</v>
      </c>
      <c r="U935" s="6">
        <f>YEAR(Kickstarter[[#This Row],[Date Created Conversion]])</f>
        <v>2014</v>
      </c>
      <c r="V935" s="6" t="str">
        <f>TEXT(Kickstarter[[#This Row],[Date Created Conversion]], "mmm")</f>
        <v>Mar</v>
      </c>
      <c r="W935" s="6">
        <f>DATEDIF(Kickstarter[[#This Row],[Date Created Conversion]],Kickstarter[[#This Row],[Date Ended Conversion]],"m")</f>
        <v>1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Kickstarter[[#This Row],[pledged]]/Kickstarter[[#This Row],[goal]]</f>
        <v>0.30399999999999999</v>
      </c>
      <c r="P936" s="13">
        <f>IF(Kickstarter[[#This Row],[backers_count]], Kickstarter[[#This Row],[pledged]]/Kickstarter[[#This Row],[backers_count]], 0)</f>
        <v>50.666666666666664</v>
      </c>
      <c r="Q936" t="str">
        <f>LEFT(Kickstarter[[#This Row],[Category and Sub-Category]], SEARCH("/", Kickstarter[[#This Row],[Category and Sub-Category]])-1)</f>
        <v>music</v>
      </c>
      <c r="R936" t="str">
        <f>RIGHT(Kickstarter[[#This Row],[Category and Sub-Category]], LEN(Kickstarter[[#This Row],[Category and Sub-Category]])-SEARCH("/",Kickstarter[[#This Row],[Category and Sub-Category]]))</f>
        <v>jazz</v>
      </c>
      <c r="S936" s="10">
        <f>(Kickstarter[[#This Row],[launched_at]]/86400) + 25569 + (-6/24)</f>
        <v>41733.487083333333</v>
      </c>
      <c r="T936" s="10">
        <f>(Kickstarter[[#This Row],[deadline]]/86400) + 25569 + (-6/24)</f>
        <v>41763</v>
      </c>
      <c r="U936" s="6">
        <f>YEAR(Kickstarter[[#This Row],[Date Created Conversion]])</f>
        <v>2014</v>
      </c>
      <c r="V936" s="6" t="str">
        <f>TEXT(Kickstarter[[#This Row],[Date Created Conversion]], "mmm")</f>
        <v>Apr</v>
      </c>
      <c r="W936" s="6">
        <f>DATEDIF(Kickstarter[[#This Row],[Date Created Conversion]],Kickstarter[[#This Row],[Date Ended Conversion]],"m")</f>
        <v>1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Kickstarter[[#This Row],[pledged]]/Kickstarter[[#This Row],[goal]]</f>
        <v>1.4285714285714285E-2</v>
      </c>
      <c r="P937" s="13">
        <f>IF(Kickstarter[[#This Row],[backers_count]], Kickstarter[[#This Row],[pledged]]/Kickstarter[[#This Row],[backers_count]], 0)</f>
        <v>25</v>
      </c>
      <c r="Q937" t="str">
        <f>LEFT(Kickstarter[[#This Row],[Category and Sub-Category]], SEARCH("/", Kickstarter[[#This Row],[Category and Sub-Category]])-1)</f>
        <v>music</v>
      </c>
      <c r="R937" t="str">
        <f>RIGHT(Kickstarter[[#This Row],[Category and Sub-Category]], LEN(Kickstarter[[#This Row],[Category and Sub-Category]])-SEARCH("/",Kickstarter[[#This Row],[Category and Sub-Category]]))</f>
        <v>jazz</v>
      </c>
      <c r="S937" s="10">
        <f>(Kickstarter[[#This Row],[launched_at]]/86400) + 25569 + (-6/24)</f>
        <v>42368.083668981482</v>
      </c>
      <c r="T937" s="10">
        <f>(Kickstarter[[#This Row],[deadline]]/86400) + 25569 + (-6/24)</f>
        <v>42398.083668981482</v>
      </c>
      <c r="U937" s="6">
        <f>YEAR(Kickstarter[[#This Row],[Date Created Conversion]])</f>
        <v>2015</v>
      </c>
      <c r="V937" s="6" t="str">
        <f>TEXT(Kickstarter[[#This Row],[Date Created Conversion]], "mmm")</f>
        <v>Dec</v>
      </c>
      <c r="W937" s="6">
        <f>DATEDIF(Kickstarter[[#This Row],[Date Created Conversion]],Kickstarter[[#This Row],[Date Ended Conversion]],"m")</f>
        <v>0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Kickstarter[[#This Row],[pledged]]/Kickstarter[[#This Row],[goal]]</f>
        <v>0</v>
      </c>
      <c r="P938" s="13">
        <f>IF(Kickstarter[[#This Row],[backers_count]], Kickstarter[[#This Row],[pledged]]/Kickstarter[[#This Row],[backers_count]], 0)</f>
        <v>0</v>
      </c>
      <c r="Q938" t="str">
        <f>LEFT(Kickstarter[[#This Row],[Category and Sub-Category]], SEARCH("/", Kickstarter[[#This Row],[Category and Sub-Category]])-1)</f>
        <v>music</v>
      </c>
      <c r="R938" t="str">
        <f>RIGHT(Kickstarter[[#This Row],[Category and Sub-Category]], LEN(Kickstarter[[#This Row],[Category and Sub-Category]])-SEARCH("/",Kickstarter[[#This Row],[Category and Sub-Category]]))</f>
        <v>jazz</v>
      </c>
      <c r="S938" s="10">
        <f>(Kickstarter[[#This Row],[launched_at]]/86400) + 25569 + (-6/24)</f>
        <v>40882.774178240739</v>
      </c>
      <c r="T938" s="10">
        <f>(Kickstarter[[#This Row],[deadline]]/86400) + 25569 + (-6/24)</f>
        <v>40926.583333333336</v>
      </c>
      <c r="U938" s="6">
        <f>YEAR(Kickstarter[[#This Row],[Date Created Conversion]])</f>
        <v>2011</v>
      </c>
      <c r="V938" s="6" t="str">
        <f>TEXT(Kickstarter[[#This Row],[Date Created Conversion]], "mmm")</f>
        <v>Dec</v>
      </c>
      <c r="W938" s="6">
        <f>DATEDIF(Kickstarter[[#This Row],[Date Created Conversion]],Kickstarter[[#This Row],[Date Ended Conversion]],"m")</f>
        <v>1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Kickstarter[[#This Row],[pledged]]/Kickstarter[[#This Row],[goal]]</f>
        <v>1.1428571428571429E-2</v>
      </c>
      <c r="P939" s="13">
        <f>IF(Kickstarter[[#This Row],[backers_count]], Kickstarter[[#This Row],[pledged]]/Kickstarter[[#This Row],[backers_count]], 0)</f>
        <v>20</v>
      </c>
      <c r="Q939" t="str">
        <f>LEFT(Kickstarter[[#This Row],[Category and Sub-Category]], SEARCH("/", Kickstarter[[#This Row],[Category and Sub-Category]])-1)</f>
        <v>music</v>
      </c>
      <c r="R939" t="str">
        <f>RIGHT(Kickstarter[[#This Row],[Category and Sub-Category]], LEN(Kickstarter[[#This Row],[Category and Sub-Category]])-SEARCH("/",Kickstarter[[#This Row],[Category and Sub-Category]]))</f>
        <v>jazz</v>
      </c>
      <c r="S939" s="10">
        <f>(Kickstarter[[#This Row],[launched_at]]/86400) + 25569 + (-6/24)</f>
        <v>41551.548113425924</v>
      </c>
      <c r="T939" s="10">
        <f>(Kickstarter[[#This Row],[deadline]]/86400) + 25569 + (-6/24)</f>
        <v>41581.589780092589</v>
      </c>
      <c r="U939" s="6">
        <f>YEAR(Kickstarter[[#This Row],[Date Created Conversion]])</f>
        <v>2013</v>
      </c>
      <c r="V939" s="6" t="str">
        <f>TEXT(Kickstarter[[#This Row],[Date Created Conversion]], "mmm")</f>
        <v>Oct</v>
      </c>
      <c r="W939" s="6">
        <f>DATEDIF(Kickstarter[[#This Row],[Date Created Conversion]],Kickstarter[[#This Row],[Date Ended Conversion]],"m")</f>
        <v>0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Kickstarter[[#This Row],[pledged]]/Kickstarter[[#This Row],[goal]]</f>
        <v>3.5714285714285713E-3</v>
      </c>
      <c r="P940" s="13">
        <f>IF(Kickstarter[[#This Row],[backers_count]], Kickstarter[[#This Row],[pledged]]/Kickstarter[[#This Row],[backers_count]], 0)</f>
        <v>25</v>
      </c>
      <c r="Q940" t="str">
        <f>LEFT(Kickstarter[[#This Row],[Category and Sub-Category]], SEARCH("/", Kickstarter[[#This Row],[Category and Sub-Category]])-1)</f>
        <v>music</v>
      </c>
      <c r="R940" t="str">
        <f>RIGHT(Kickstarter[[#This Row],[Category and Sub-Category]], LEN(Kickstarter[[#This Row],[Category and Sub-Category]])-SEARCH("/",Kickstarter[[#This Row],[Category and Sub-Category]]))</f>
        <v>jazz</v>
      </c>
      <c r="S940" s="10">
        <f>(Kickstarter[[#This Row],[launched_at]]/86400) + 25569 + (-6/24)</f>
        <v>41124.229722222226</v>
      </c>
      <c r="T940" s="10">
        <f>(Kickstarter[[#This Row],[deadline]]/86400) + 25569 + (-6/24)</f>
        <v>41154.229722222226</v>
      </c>
      <c r="U940" s="6">
        <f>YEAR(Kickstarter[[#This Row],[Date Created Conversion]])</f>
        <v>2012</v>
      </c>
      <c r="V940" s="6" t="str">
        <f>TEXT(Kickstarter[[#This Row],[Date Created Conversion]], "mmm")</f>
        <v>Aug</v>
      </c>
      <c r="W940" s="6">
        <f>DATEDIF(Kickstarter[[#This Row],[Date Created Conversion]],Kickstarter[[#This Row],[Date Ended Conversion]],"m")</f>
        <v>0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Kickstarter[[#This Row],[pledged]]/Kickstarter[[#This Row],[goal]]</f>
        <v>1.4545454545454545E-2</v>
      </c>
      <c r="P941" s="13">
        <f>IF(Kickstarter[[#This Row],[backers_count]], Kickstarter[[#This Row],[pledged]]/Kickstarter[[#This Row],[backers_count]], 0)</f>
        <v>20</v>
      </c>
      <c r="Q941" t="str">
        <f>LEFT(Kickstarter[[#This Row],[Category and Sub-Category]], SEARCH("/", Kickstarter[[#This Row],[Category and Sub-Category]])-1)</f>
        <v>music</v>
      </c>
      <c r="R941" t="str">
        <f>RIGHT(Kickstarter[[#This Row],[Category and Sub-Category]], LEN(Kickstarter[[#This Row],[Category and Sub-Category]])-SEARCH("/",Kickstarter[[#This Row],[Category and Sub-Category]]))</f>
        <v>jazz</v>
      </c>
      <c r="S941" s="10">
        <f>(Kickstarter[[#This Row],[launched_at]]/86400) + 25569 + (-6/24)</f>
        <v>41416.513171296298</v>
      </c>
      <c r="T941" s="10">
        <f>(Kickstarter[[#This Row],[deadline]]/86400) + 25569 + (-6/24)</f>
        <v>41455.581944444442</v>
      </c>
      <c r="U941" s="6">
        <f>YEAR(Kickstarter[[#This Row],[Date Created Conversion]])</f>
        <v>2013</v>
      </c>
      <c r="V941" s="6" t="str">
        <f>TEXT(Kickstarter[[#This Row],[Date Created Conversion]], "mmm")</f>
        <v>May</v>
      </c>
      <c r="W941" s="6">
        <f>DATEDIF(Kickstarter[[#This Row],[Date Created Conversion]],Kickstarter[[#This Row],[Date Ended Conversion]],"m")</f>
        <v>1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Kickstarter[[#This Row],[pledged]]/Kickstarter[[#This Row],[goal]]</f>
        <v>0.17155555555555554</v>
      </c>
      <c r="P942" s="13">
        <f>IF(Kickstarter[[#This Row],[backers_count]], Kickstarter[[#This Row],[pledged]]/Kickstarter[[#This Row],[backers_count]], 0)</f>
        <v>110.28571428571429</v>
      </c>
      <c r="Q942" t="str">
        <f>LEFT(Kickstarter[[#This Row],[Category and Sub-Category]], SEARCH("/", Kickstarter[[#This Row],[Category and Sub-Category]])-1)</f>
        <v>technology</v>
      </c>
      <c r="R942" t="str">
        <f>RIGHT(Kickstarter[[#This Row],[Category and Sub-Category]], LEN(Kickstarter[[#This Row],[Category and Sub-Category]])-SEARCH("/",Kickstarter[[#This Row],[Category and Sub-Category]]))</f>
        <v>wearables</v>
      </c>
      <c r="S942" s="10">
        <f>(Kickstarter[[#This Row],[launched_at]]/86400) + 25569 + (-6/24)</f>
        <v>42181.758402777778</v>
      </c>
      <c r="T942" s="10">
        <f>(Kickstarter[[#This Row],[deadline]]/86400) + 25569 + (-6/24)</f>
        <v>42226.758402777778</v>
      </c>
      <c r="U942" s="6">
        <f>YEAR(Kickstarter[[#This Row],[Date Created Conversion]])</f>
        <v>2015</v>
      </c>
      <c r="V942" s="6" t="str">
        <f>TEXT(Kickstarter[[#This Row],[Date Created Conversion]], "mmm")</f>
        <v>Jun</v>
      </c>
      <c r="W942" s="6">
        <f>DATEDIF(Kickstarter[[#This Row],[Date Created Conversion]],Kickstarter[[#This Row],[Date Ended Conversion]],"m")</f>
        <v>1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Kickstarter[[#This Row],[pledged]]/Kickstarter[[#This Row],[goal]]</f>
        <v>2.3220000000000001E-2</v>
      </c>
      <c r="P943" s="13">
        <f>IF(Kickstarter[[#This Row],[backers_count]], Kickstarter[[#This Row],[pledged]]/Kickstarter[[#This Row],[backers_count]], 0)</f>
        <v>37.451612903225808</v>
      </c>
      <c r="Q943" t="str">
        <f>LEFT(Kickstarter[[#This Row],[Category and Sub-Category]], SEARCH("/", Kickstarter[[#This Row],[Category and Sub-Category]])-1)</f>
        <v>technology</v>
      </c>
      <c r="R943" t="str">
        <f>RIGHT(Kickstarter[[#This Row],[Category and Sub-Category]], LEN(Kickstarter[[#This Row],[Category and Sub-Category]])-SEARCH("/",Kickstarter[[#This Row],[Category and Sub-Category]]))</f>
        <v>wearables</v>
      </c>
      <c r="S943" s="10">
        <f>(Kickstarter[[#This Row],[launched_at]]/86400) + 25569 + (-6/24)</f>
        <v>42745.846585648149</v>
      </c>
      <c r="T943" s="10">
        <f>(Kickstarter[[#This Row],[deadline]]/86400) + 25569 + (-6/24)</f>
        <v>42775.846585648149</v>
      </c>
      <c r="U943" s="6">
        <f>YEAR(Kickstarter[[#This Row],[Date Created Conversion]])</f>
        <v>2017</v>
      </c>
      <c r="V943" s="6" t="str">
        <f>TEXT(Kickstarter[[#This Row],[Date Created Conversion]], "mmm")</f>
        <v>Jan</v>
      </c>
      <c r="W943" s="6">
        <f>DATEDIF(Kickstarter[[#This Row],[Date Created Conversion]],Kickstarter[[#This Row],[Date Ended Conversion]],"m")</f>
        <v>0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Kickstarter[[#This Row],[pledged]]/Kickstarter[[#This Row],[goal]]</f>
        <v>8.9066666666666669E-2</v>
      </c>
      <c r="P944" s="13">
        <f>IF(Kickstarter[[#This Row],[backers_count]], Kickstarter[[#This Row],[pledged]]/Kickstarter[[#This Row],[backers_count]], 0)</f>
        <v>41.75</v>
      </c>
      <c r="Q944" t="str">
        <f>LEFT(Kickstarter[[#This Row],[Category and Sub-Category]], SEARCH("/", Kickstarter[[#This Row],[Category and Sub-Category]])-1)</f>
        <v>technology</v>
      </c>
      <c r="R944" t="str">
        <f>RIGHT(Kickstarter[[#This Row],[Category and Sub-Category]], LEN(Kickstarter[[#This Row],[Category and Sub-Category]])-SEARCH("/",Kickstarter[[#This Row],[Category and Sub-Category]]))</f>
        <v>wearables</v>
      </c>
      <c r="S944" s="10">
        <f>(Kickstarter[[#This Row],[launched_at]]/86400) + 25569 + (-6/24)</f>
        <v>42382.593287037038</v>
      </c>
      <c r="T944" s="10">
        <f>(Kickstarter[[#This Row],[deadline]]/86400) + 25569 + (-6/24)</f>
        <v>42418.593287037038</v>
      </c>
      <c r="U944" s="6">
        <f>YEAR(Kickstarter[[#This Row],[Date Created Conversion]])</f>
        <v>2016</v>
      </c>
      <c r="V944" s="6" t="str">
        <f>TEXT(Kickstarter[[#This Row],[Date Created Conversion]], "mmm")</f>
        <v>Jan</v>
      </c>
      <c r="W944" s="6">
        <f>DATEDIF(Kickstarter[[#This Row],[Date Created Conversion]],Kickstarter[[#This Row],[Date Ended Conversion]],"m")</f>
        <v>1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Kickstarter[[#This Row],[pledged]]/Kickstarter[[#This Row],[goal]]</f>
        <v>9.633333333333334E-2</v>
      </c>
      <c r="P945" s="13">
        <f>IF(Kickstarter[[#This Row],[backers_count]], Kickstarter[[#This Row],[pledged]]/Kickstarter[[#This Row],[backers_count]], 0)</f>
        <v>24.083333333333332</v>
      </c>
      <c r="Q945" t="str">
        <f>LEFT(Kickstarter[[#This Row],[Category and Sub-Category]], SEARCH("/", Kickstarter[[#This Row],[Category and Sub-Category]])-1)</f>
        <v>technology</v>
      </c>
      <c r="R945" t="str">
        <f>RIGHT(Kickstarter[[#This Row],[Category and Sub-Category]], LEN(Kickstarter[[#This Row],[Category and Sub-Category]])-SEARCH("/",Kickstarter[[#This Row],[Category and Sub-Category]]))</f>
        <v>wearables</v>
      </c>
      <c r="S945" s="10">
        <f>(Kickstarter[[#This Row],[launched_at]]/86400) + 25569 + (-6/24)</f>
        <v>42673.41788194445</v>
      </c>
      <c r="T945" s="10">
        <f>(Kickstarter[[#This Row],[deadline]]/86400) + 25569 + (-6/24)</f>
        <v>42703.459548611107</v>
      </c>
      <c r="U945" s="6">
        <f>YEAR(Kickstarter[[#This Row],[Date Created Conversion]])</f>
        <v>2016</v>
      </c>
      <c r="V945" s="6" t="str">
        <f>TEXT(Kickstarter[[#This Row],[Date Created Conversion]], "mmm")</f>
        <v>Oct</v>
      </c>
      <c r="W945" s="6">
        <f>DATEDIF(Kickstarter[[#This Row],[Date Created Conversion]],Kickstarter[[#This Row],[Date Ended Conversion]],"m")</f>
        <v>0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Kickstarter[[#This Row],[pledged]]/Kickstarter[[#This Row],[goal]]</f>
        <v>0.13325999999999999</v>
      </c>
      <c r="P946" s="13">
        <f>IF(Kickstarter[[#This Row],[backers_count]], Kickstarter[[#This Row],[pledged]]/Kickstarter[[#This Row],[backers_count]], 0)</f>
        <v>69.40625</v>
      </c>
      <c r="Q946" t="str">
        <f>LEFT(Kickstarter[[#This Row],[Category and Sub-Category]], SEARCH("/", Kickstarter[[#This Row],[Category and Sub-Category]])-1)</f>
        <v>technology</v>
      </c>
      <c r="R946" t="str">
        <f>RIGHT(Kickstarter[[#This Row],[Category and Sub-Category]], LEN(Kickstarter[[#This Row],[Category and Sub-Category]])-SEARCH("/",Kickstarter[[#This Row],[Category and Sub-Category]]))</f>
        <v>wearables</v>
      </c>
      <c r="S946" s="10">
        <f>(Kickstarter[[#This Row],[launched_at]]/86400) + 25569 + (-6/24)</f>
        <v>42444.333912037036</v>
      </c>
      <c r="T946" s="10">
        <f>(Kickstarter[[#This Row],[deadline]]/86400) + 25569 + (-6/24)</f>
        <v>42478.333333333328</v>
      </c>
      <c r="U946" s="6">
        <f>YEAR(Kickstarter[[#This Row],[Date Created Conversion]])</f>
        <v>2016</v>
      </c>
      <c r="V946" s="6" t="str">
        <f>TEXT(Kickstarter[[#This Row],[Date Created Conversion]], "mmm")</f>
        <v>Mar</v>
      </c>
      <c r="W946" s="6">
        <f>DATEDIF(Kickstarter[[#This Row],[Date Created Conversion]],Kickstarter[[#This Row],[Date Ended Conversion]],"m")</f>
        <v>1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Kickstarter[[#This Row],[pledged]]/Kickstarter[[#This Row],[goal]]</f>
        <v>2.4840000000000001E-2</v>
      </c>
      <c r="P947" s="13">
        <f>IF(Kickstarter[[#This Row],[backers_count]], Kickstarter[[#This Row],[pledged]]/Kickstarter[[#This Row],[backers_count]], 0)</f>
        <v>155.25</v>
      </c>
      <c r="Q947" t="str">
        <f>LEFT(Kickstarter[[#This Row],[Category and Sub-Category]], SEARCH("/", Kickstarter[[#This Row],[Category and Sub-Category]])-1)</f>
        <v>technology</v>
      </c>
      <c r="R947" t="str">
        <f>RIGHT(Kickstarter[[#This Row],[Category and Sub-Category]], LEN(Kickstarter[[#This Row],[Category and Sub-Category]])-SEARCH("/",Kickstarter[[#This Row],[Category and Sub-Category]]))</f>
        <v>wearables</v>
      </c>
      <c r="S947" s="10">
        <f>(Kickstarter[[#This Row],[launched_at]]/86400) + 25569 + (-6/24)</f>
        <v>42732.622986111106</v>
      </c>
      <c r="T947" s="10">
        <f>(Kickstarter[[#This Row],[deadline]]/86400) + 25569 + (-6/24)</f>
        <v>42784.749305555553</v>
      </c>
      <c r="U947" s="6">
        <f>YEAR(Kickstarter[[#This Row],[Date Created Conversion]])</f>
        <v>2016</v>
      </c>
      <c r="V947" s="6" t="str">
        <f>TEXT(Kickstarter[[#This Row],[Date Created Conversion]], "mmm")</f>
        <v>Dec</v>
      </c>
      <c r="W947" s="6">
        <f>DATEDIF(Kickstarter[[#This Row],[Date Created Conversion]],Kickstarter[[#This Row],[Date Ended Conversion]],"m")</f>
        <v>1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Kickstarter[[#This Row],[pledged]]/Kickstarter[[#This Row],[goal]]</f>
        <v>1.9066666666666666E-2</v>
      </c>
      <c r="P948" s="13">
        <f>IF(Kickstarter[[#This Row],[backers_count]], Kickstarter[[#This Row],[pledged]]/Kickstarter[[#This Row],[backers_count]], 0)</f>
        <v>57.2</v>
      </c>
      <c r="Q948" t="str">
        <f>LEFT(Kickstarter[[#This Row],[Category and Sub-Category]], SEARCH("/", Kickstarter[[#This Row],[Category and Sub-Category]])-1)</f>
        <v>technology</v>
      </c>
      <c r="R948" t="str">
        <f>RIGHT(Kickstarter[[#This Row],[Category and Sub-Category]], LEN(Kickstarter[[#This Row],[Category and Sub-Category]])-SEARCH("/",Kickstarter[[#This Row],[Category and Sub-Category]]))</f>
        <v>wearables</v>
      </c>
      <c r="S948" s="10">
        <f>(Kickstarter[[#This Row],[launched_at]]/86400) + 25569 + (-6/24)</f>
        <v>42592.500555555554</v>
      </c>
      <c r="T948" s="10">
        <f>(Kickstarter[[#This Row],[deadline]]/86400) + 25569 + (-6/24)</f>
        <v>42622.500555555554</v>
      </c>
      <c r="U948" s="6">
        <f>YEAR(Kickstarter[[#This Row],[Date Created Conversion]])</f>
        <v>2016</v>
      </c>
      <c r="V948" s="6" t="str">
        <f>TEXT(Kickstarter[[#This Row],[Date Created Conversion]], "mmm")</f>
        <v>Aug</v>
      </c>
      <c r="W948" s="6">
        <f>DATEDIF(Kickstarter[[#This Row],[Date Created Conversion]],Kickstarter[[#This Row],[Date Ended Conversion]],"m")</f>
        <v>0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Kickstarter[[#This Row],[pledged]]/Kickstarter[[#This Row],[goal]]</f>
        <v>0</v>
      </c>
      <c r="P949" s="13">
        <f>IF(Kickstarter[[#This Row],[backers_count]], Kickstarter[[#This Row],[pledged]]/Kickstarter[[#This Row],[backers_count]], 0)</f>
        <v>0</v>
      </c>
      <c r="Q949" t="str">
        <f>LEFT(Kickstarter[[#This Row],[Category and Sub-Category]], SEARCH("/", Kickstarter[[#This Row],[Category and Sub-Category]])-1)</f>
        <v>technology</v>
      </c>
      <c r="R949" t="str">
        <f>RIGHT(Kickstarter[[#This Row],[Category and Sub-Category]], LEN(Kickstarter[[#This Row],[Category and Sub-Category]])-SEARCH("/",Kickstarter[[#This Row],[Category and Sub-Category]]))</f>
        <v>wearables</v>
      </c>
      <c r="S949" s="10">
        <f>(Kickstarter[[#This Row],[launched_at]]/86400) + 25569 + (-6/24)</f>
        <v>42491.531319444446</v>
      </c>
      <c r="T949" s="10">
        <f>(Kickstarter[[#This Row],[deadline]]/86400) + 25569 + (-6/24)</f>
        <v>42551.531319444446</v>
      </c>
      <c r="U949" s="6">
        <f>YEAR(Kickstarter[[#This Row],[Date Created Conversion]])</f>
        <v>2016</v>
      </c>
      <c r="V949" s="6" t="str">
        <f>TEXT(Kickstarter[[#This Row],[Date Created Conversion]], "mmm")</f>
        <v>May</v>
      </c>
      <c r="W949" s="6">
        <f>DATEDIF(Kickstarter[[#This Row],[Date Created Conversion]],Kickstarter[[#This Row],[Date Ended Conversion]],"m")</f>
        <v>1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Kickstarter[[#This Row],[pledged]]/Kickstarter[[#This Row],[goal]]</f>
        <v>0.12</v>
      </c>
      <c r="P950" s="13">
        <f>IF(Kickstarter[[#This Row],[backers_count]], Kickstarter[[#This Row],[pledged]]/Kickstarter[[#This Row],[backers_count]], 0)</f>
        <v>60</v>
      </c>
      <c r="Q950" t="str">
        <f>LEFT(Kickstarter[[#This Row],[Category and Sub-Category]], SEARCH("/", Kickstarter[[#This Row],[Category and Sub-Category]])-1)</f>
        <v>technology</v>
      </c>
      <c r="R950" t="str">
        <f>RIGHT(Kickstarter[[#This Row],[Category and Sub-Category]], LEN(Kickstarter[[#This Row],[Category and Sub-Category]])-SEARCH("/",Kickstarter[[#This Row],[Category and Sub-Category]]))</f>
        <v>wearables</v>
      </c>
      <c r="S950" s="10">
        <f>(Kickstarter[[#This Row],[launched_at]]/86400) + 25569 + (-6/24)</f>
        <v>42411.578287037039</v>
      </c>
      <c r="T950" s="10">
        <f>(Kickstarter[[#This Row],[deadline]]/86400) + 25569 + (-6/24)</f>
        <v>42441.578287037039</v>
      </c>
      <c r="U950" s="6">
        <f>YEAR(Kickstarter[[#This Row],[Date Created Conversion]])</f>
        <v>2016</v>
      </c>
      <c r="V950" s="6" t="str">
        <f>TEXT(Kickstarter[[#This Row],[Date Created Conversion]], "mmm")</f>
        <v>Feb</v>
      </c>
      <c r="W950" s="6">
        <f>DATEDIF(Kickstarter[[#This Row],[Date Created Conversion]],Kickstarter[[#This Row],[Date Ended Conversion]],"m")</f>
        <v>1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Kickstarter[[#This Row],[pledged]]/Kickstarter[[#This Row],[goal]]</f>
        <v>1.3650000000000001E-2</v>
      </c>
      <c r="P951" s="13">
        <f>IF(Kickstarter[[#This Row],[backers_count]], Kickstarter[[#This Row],[pledged]]/Kickstarter[[#This Row],[backers_count]], 0)</f>
        <v>39</v>
      </c>
      <c r="Q951" t="str">
        <f>LEFT(Kickstarter[[#This Row],[Category and Sub-Category]], SEARCH("/", Kickstarter[[#This Row],[Category and Sub-Category]])-1)</f>
        <v>technology</v>
      </c>
      <c r="R951" t="str">
        <f>RIGHT(Kickstarter[[#This Row],[Category and Sub-Category]], LEN(Kickstarter[[#This Row],[Category and Sub-Category]])-SEARCH("/",Kickstarter[[#This Row],[Category and Sub-Category]]))</f>
        <v>wearables</v>
      </c>
      <c r="S951" s="10">
        <f>(Kickstarter[[#This Row],[launched_at]]/86400) + 25569 + (-6/24)</f>
        <v>42360.793703703705</v>
      </c>
      <c r="T951" s="10">
        <f>(Kickstarter[[#This Row],[deadline]]/86400) + 25569 + (-6/24)</f>
        <v>42420.793703703705</v>
      </c>
      <c r="U951" s="6">
        <f>YEAR(Kickstarter[[#This Row],[Date Created Conversion]])</f>
        <v>2015</v>
      </c>
      <c r="V951" s="6" t="str">
        <f>TEXT(Kickstarter[[#This Row],[Date Created Conversion]], "mmm")</f>
        <v>Dec</v>
      </c>
      <c r="W951" s="6">
        <f>DATEDIF(Kickstarter[[#This Row],[Date Created Conversion]],Kickstarter[[#This Row],[Date Ended Conversion]],"m")</f>
        <v>1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Kickstarter[[#This Row],[pledged]]/Kickstarter[[#This Row],[goal]]</f>
        <v>0.28039999999999998</v>
      </c>
      <c r="P952" s="13">
        <f>IF(Kickstarter[[#This Row],[backers_count]], Kickstarter[[#This Row],[pledged]]/Kickstarter[[#This Row],[backers_count]], 0)</f>
        <v>58.416666666666664</v>
      </c>
      <c r="Q952" t="str">
        <f>LEFT(Kickstarter[[#This Row],[Category and Sub-Category]], SEARCH("/", Kickstarter[[#This Row],[Category and Sub-Category]])-1)</f>
        <v>technology</v>
      </c>
      <c r="R952" t="str">
        <f>RIGHT(Kickstarter[[#This Row],[Category and Sub-Category]], LEN(Kickstarter[[#This Row],[Category and Sub-Category]])-SEARCH("/",Kickstarter[[#This Row],[Category and Sub-Category]]))</f>
        <v>wearables</v>
      </c>
      <c r="S952" s="10">
        <f>(Kickstarter[[#This Row],[launched_at]]/86400) + 25569 + (-6/24)</f>
        <v>42356.500706018516</v>
      </c>
      <c r="T952" s="10">
        <f>(Kickstarter[[#This Row],[deadline]]/86400) + 25569 + (-6/24)</f>
        <v>42386.500706018516</v>
      </c>
      <c r="U952" s="6">
        <f>YEAR(Kickstarter[[#This Row],[Date Created Conversion]])</f>
        <v>2015</v>
      </c>
      <c r="V952" s="6" t="str">
        <f>TEXT(Kickstarter[[#This Row],[Date Created Conversion]], "mmm")</f>
        <v>Dec</v>
      </c>
      <c r="W952" s="6">
        <f>DATEDIF(Kickstarter[[#This Row],[Date Created Conversion]],Kickstarter[[#This Row],[Date Ended Conversion]],"m")</f>
        <v>0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Kickstarter[[#This Row],[pledged]]/Kickstarter[[#This Row],[goal]]</f>
        <v>0.38390000000000002</v>
      </c>
      <c r="P953" s="13">
        <f>IF(Kickstarter[[#This Row],[backers_count]], Kickstarter[[#This Row],[pledged]]/Kickstarter[[#This Row],[backers_count]], 0)</f>
        <v>158.63636363636363</v>
      </c>
      <c r="Q953" t="str">
        <f>LEFT(Kickstarter[[#This Row],[Category and Sub-Category]], SEARCH("/", Kickstarter[[#This Row],[Category and Sub-Category]])-1)</f>
        <v>technology</v>
      </c>
      <c r="R953" t="str">
        <f>RIGHT(Kickstarter[[#This Row],[Category and Sub-Category]], LEN(Kickstarter[[#This Row],[Category and Sub-Category]])-SEARCH("/",Kickstarter[[#This Row],[Category and Sub-Category]]))</f>
        <v>wearables</v>
      </c>
      <c r="S953" s="10">
        <f>(Kickstarter[[#This Row],[launched_at]]/86400) + 25569 + (-6/24)</f>
        <v>42480.403611111113</v>
      </c>
      <c r="T953" s="10">
        <f>(Kickstarter[[#This Row],[deadline]]/86400) + 25569 + (-6/24)</f>
        <v>42525.403611111113</v>
      </c>
      <c r="U953" s="6">
        <f>YEAR(Kickstarter[[#This Row],[Date Created Conversion]])</f>
        <v>2016</v>
      </c>
      <c r="V953" s="6" t="str">
        <f>TEXT(Kickstarter[[#This Row],[Date Created Conversion]], "mmm")</f>
        <v>Apr</v>
      </c>
      <c r="W953" s="6">
        <f>DATEDIF(Kickstarter[[#This Row],[Date Created Conversion]],Kickstarter[[#This Row],[Date Ended Conversion]],"m")</f>
        <v>1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Kickstarter[[#This Row],[pledged]]/Kickstarter[[#This Row],[goal]]</f>
        <v>0.39942857142857141</v>
      </c>
      <c r="P954" s="13">
        <f>IF(Kickstarter[[#This Row],[backers_count]], Kickstarter[[#This Row],[pledged]]/Kickstarter[[#This Row],[backers_count]], 0)</f>
        <v>99.857142857142861</v>
      </c>
      <c r="Q954" t="str">
        <f>LEFT(Kickstarter[[#This Row],[Category and Sub-Category]], SEARCH("/", Kickstarter[[#This Row],[Category and Sub-Category]])-1)</f>
        <v>technology</v>
      </c>
      <c r="R954" t="str">
        <f>RIGHT(Kickstarter[[#This Row],[Category and Sub-Category]], LEN(Kickstarter[[#This Row],[Category and Sub-Category]])-SEARCH("/",Kickstarter[[#This Row],[Category and Sub-Category]]))</f>
        <v>wearables</v>
      </c>
      <c r="S954" s="10">
        <f>(Kickstarter[[#This Row],[launched_at]]/86400) + 25569 + (-6/24)</f>
        <v>42662.363564814819</v>
      </c>
      <c r="T954" s="10">
        <f>(Kickstarter[[#This Row],[deadline]]/86400) + 25569 + (-6/24)</f>
        <v>42692.405231481476</v>
      </c>
      <c r="U954" s="6">
        <f>YEAR(Kickstarter[[#This Row],[Date Created Conversion]])</f>
        <v>2016</v>
      </c>
      <c r="V954" s="6" t="str">
        <f>TEXT(Kickstarter[[#This Row],[Date Created Conversion]], "mmm")</f>
        <v>Oct</v>
      </c>
      <c r="W954" s="6">
        <f>DATEDIF(Kickstarter[[#This Row],[Date Created Conversion]],Kickstarter[[#This Row],[Date Ended Conversion]],"m")</f>
        <v>0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Kickstarter[[#This Row],[pledged]]/Kickstarter[[#This Row],[goal]]</f>
        <v>8.3999999999999995E-3</v>
      </c>
      <c r="P955" s="13">
        <f>IF(Kickstarter[[#This Row],[backers_count]], Kickstarter[[#This Row],[pledged]]/Kickstarter[[#This Row],[backers_count]], 0)</f>
        <v>25.2</v>
      </c>
      <c r="Q955" t="str">
        <f>LEFT(Kickstarter[[#This Row],[Category and Sub-Category]], SEARCH("/", Kickstarter[[#This Row],[Category and Sub-Category]])-1)</f>
        <v>technology</v>
      </c>
      <c r="R955" t="str">
        <f>RIGHT(Kickstarter[[#This Row],[Category and Sub-Category]], LEN(Kickstarter[[#This Row],[Category and Sub-Category]])-SEARCH("/",Kickstarter[[#This Row],[Category and Sub-Category]]))</f>
        <v>wearables</v>
      </c>
      <c r="S955" s="10">
        <f>(Kickstarter[[#This Row],[launched_at]]/86400) + 25569 + (-6/24)</f>
        <v>41998.914340277777</v>
      </c>
      <c r="T955" s="10">
        <f>(Kickstarter[[#This Row],[deadline]]/86400) + 25569 + (-6/24)</f>
        <v>42028.914340277777</v>
      </c>
      <c r="U955" s="6">
        <f>YEAR(Kickstarter[[#This Row],[Date Created Conversion]])</f>
        <v>2014</v>
      </c>
      <c r="V955" s="6" t="str">
        <f>TEXT(Kickstarter[[#This Row],[Date Created Conversion]], "mmm")</f>
        <v>Dec</v>
      </c>
      <c r="W955" s="6">
        <f>DATEDIF(Kickstarter[[#This Row],[Date Created Conversion]],Kickstarter[[#This Row],[Date Ended Conversion]],"m")</f>
        <v>0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Kickstarter[[#This Row],[pledged]]/Kickstarter[[#This Row],[goal]]</f>
        <v>0.43406666666666666</v>
      </c>
      <c r="P956" s="13">
        <f>IF(Kickstarter[[#This Row],[backers_count]], Kickstarter[[#This Row],[pledged]]/Kickstarter[[#This Row],[backers_count]], 0)</f>
        <v>89.191780821917803</v>
      </c>
      <c r="Q956" t="str">
        <f>LEFT(Kickstarter[[#This Row],[Category and Sub-Category]], SEARCH("/", Kickstarter[[#This Row],[Category and Sub-Category]])-1)</f>
        <v>technology</v>
      </c>
      <c r="R956" t="str">
        <f>RIGHT(Kickstarter[[#This Row],[Category and Sub-Category]], LEN(Kickstarter[[#This Row],[Category and Sub-Category]])-SEARCH("/",Kickstarter[[#This Row],[Category and Sub-Category]]))</f>
        <v>wearables</v>
      </c>
      <c r="S956" s="10">
        <f>(Kickstarter[[#This Row],[launched_at]]/86400) + 25569 + (-6/24)</f>
        <v>42194.583784722221</v>
      </c>
      <c r="T956" s="10">
        <f>(Kickstarter[[#This Row],[deadline]]/86400) + 25569 + (-6/24)</f>
        <v>42236.583784722221</v>
      </c>
      <c r="U956" s="6">
        <f>YEAR(Kickstarter[[#This Row],[Date Created Conversion]])</f>
        <v>2015</v>
      </c>
      <c r="V956" s="6" t="str">
        <f>TEXT(Kickstarter[[#This Row],[Date Created Conversion]], "mmm")</f>
        <v>Jul</v>
      </c>
      <c r="W956" s="6">
        <f>DATEDIF(Kickstarter[[#This Row],[Date Created Conversion]],Kickstarter[[#This Row],[Date Ended Conversion]],"m")</f>
        <v>1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Kickstarter[[#This Row],[pledged]]/Kickstarter[[#This Row],[goal]]</f>
        <v>5.6613333333333335E-2</v>
      </c>
      <c r="P957" s="13">
        <f>IF(Kickstarter[[#This Row],[backers_count]], Kickstarter[[#This Row],[pledged]]/Kickstarter[[#This Row],[backers_count]], 0)</f>
        <v>182.6236559139785</v>
      </c>
      <c r="Q957" t="str">
        <f>LEFT(Kickstarter[[#This Row],[Category and Sub-Category]], SEARCH("/", Kickstarter[[#This Row],[Category and Sub-Category]])-1)</f>
        <v>technology</v>
      </c>
      <c r="R957" t="str">
        <f>RIGHT(Kickstarter[[#This Row],[Category and Sub-Category]], LEN(Kickstarter[[#This Row],[Category and Sub-Category]])-SEARCH("/",Kickstarter[[#This Row],[Category and Sub-Category]]))</f>
        <v>wearables</v>
      </c>
      <c r="S957" s="10">
        <f>(Kickstarter[[#This Row],[launched_at]]/86400) + 25569 + (-6/24)</f>
        <v>42586.045138888891</v>
      </c>
      <c r="T957" s="10">
        <f>(Kickstarter[[#This Row],[deadline]]/86400) + 25569 + (-6/24)</f>
        <v>42626.045138888891</v>
      </c>
      <c r="U957" s="6">
        <f>YEAR(Kickstarter[[#This Row],[Date Created Conversion]])</f>
        <v>2016</v>
      </c>
      <c r="V957" s="6" t="str">
        <f>TEXT(Kickstarter[[#This Row],[Date Created Conversion]], "mmm")</f>
        <v>Aug</v>
      </c>
      <c r="W957" s="6">
        <f>DATEDIF(Kickstarter[[#This Row],[Date Created Conversion]],Kickstarter[[#This Row],[Date Ended Conversion]],"m")</f>
        <v>1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Kickstarter[[#This Row],[pledged]]/Kickstarter[[#This Row],[goal]]</f>
        <v>1.7219999999999999E-2</v>
      </c>
      <c r="P958" s="13">
        <f>IF(Kickstarter[[#This Row],[backers_count]], Kickstarter[[#This Row],[pledged]]/Kickstarter[[#This Row],[backers_count]], 0)</f>
        <v>50.647058823529413</v>
      </c>
      <c r="Q958" t="str">
        <f>LEFT(Kickstarter[[#This Row],[Category and Sub-Category]], SEARCH("/", Kickstarter[[#This Row],[Category and Sub-Category]])-1)</f>
        <v>technology</v>
      </c>
      <c r="R958" t="str">
        <f>RIGHT(Kickstarter[[#This Row],[Category and Sub-Category]], LEN(Kickstarter[[#This Row],[Category and Sub-Category]])-SEARCH("/",Kickstarter[[#This Row],[Category and Sub-Category]]))</f>
        <v>wearables</v>
      </c>
      <c r="S958" s="10">
        <f>(Kickstarter[[#This Row],[launched_at]]/86400) + 25569 + (-6/24)</f>
        <v>42060.663877314815</v>
      </c>
      <c r="T958" s="10">
        <f>(Kickstarter[[#This Row],[deadline]]/86400) + 25569 + (-6/24)</f>
        <v>42120.622210648144</v>
      </c>
      <c r="U958" s="6">
        <f>YEAR(Kickstarter[[#This Row],[Date Created Conversion]])</f>
        <v>2015</v>
      </c>
      <c r="V958" s="6" t="str">
        <f>TEXT(Kickstarter[[#This Row],[Date Created Conversion]], "mmm")</f>
        <v>Feb</v>
      </c>
      <c r="W958" s="6">
        <f>DATEDIF(Kickstarter[[#This Row],[Date Created Conversion]],Kickstarter[[#This Row],[Date Ended Conversion]],"m")</f>
        <v>2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Kickstarter[[#This Row],[pledged]]/Kickstarter[[#This Row],[goal]]</f>
        <v>1.9416666666666665E-2</v>
      </c>
      <c r="P959" s="13">
        <f>IF(Kickstarter[[#This Row],[backers_count]], Kickstarter[[#This Row],[pledged]]/Kickstarter[[#This Row],[backers_count]], 0)</f>
        <v>33.285714285714285</v>
      </c>
      <c r="Q959" t="str">
        <f>LEFT(Kickstarter[[#This Row],[Category and Sub-Category]], SEARCH("/", Kickstarter[[#This Row],[Category and Sub-Category]])-1)</f>
        <v>technology</v>
      </c>
      <c r="R959" t="str">
        <f>RIGHT(Kickstarter[[#This Row],[Category and Sub-Category]], LEN(Kickstarter[[#This Row],[Category and Sub-Category]])-SEARCH("/",Kickstarter[[#This Row],[Category and Sub-Category]]))</f>
        <v>wearables</v>
      </c>
      <c r="S959" s="10">
        <f>(Kickstarter[[#This Row],[launched_at]]/86400) + 25569 + (-6/24)</f>
        <v>42660.302465277782</v>
      </c>
      <c r="T959" s="10">
        <f>(Kickstarter[[#This Row],[deadline]]/86400) + 25569 + (-6/24)</f>
        <v>42691.344131944439</v>
      </c>
      <c r="U959" s="6">
        <f>YEAR(Kickstarter[[#This Row],[Date Created Conversion]])</f>
        <v>2016</v>
      </c>
      <c r="V959" s="6" t="str">
        <f>TEXT(Kickstarter[[#This Row],[Date Created Conversion]], "mmm")</f>
        <v>Oct</v>
      </c>
      <c r="W959" s="6">
        <f>DATEDIF(Kickstarter[[#This Row],[Date Created Conversion]],Kickstarter[[#This Row],[Date Ended Conversion]],"m")</f>
        <v>1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Kickstarter[[#This Row],[pledged]]/Kickstarter[[#This Row],[goal]]</f>
        <v>0.11328275684711328</v>
      </c>
      <c r="P960" s="13">
        <f>IF(Kickstarter[[#This Row],[backers_count]], Kickstarter[[#This Row],[pledged]]/Kickstarter[[#This Row],[backers_count]], 0)</f>
        <v>51.823529411764703</v>
      </c>
      <c r="Q960" t="str">
        <f>LEFT(Kickstarter[[#This Row],[Category and Sub-Category]], SEARCH("/", Kickstarter[[#This Row],[Category and Sub-Category]])-1)</f>
        <v>technology</v>
      </c>
      <c r="R960" t="str">
        <f>RIGHT(Kickstarter[[#This Row],[Category and Sub-Category]], LEN(Kickstarter[[#This Row],[Category and Sub-Category]])-SEARCH("/",Kickstarter[[#This Row],[Category and Sub-Category]]))</f>
        <v>wearables</v>
      </c>
      <c r="S960" s="10">
        <f>(Kickstarter[[#This Row],[launched_at]]/86400) + 25569 + (-6/24)</f>
        <v>42082.552812499998</v>
      </c>
      <c r="T960" s="10">
        <f>(Kickstarter[[#This Row],[deadline]]/86400) + 25569 + (-6/24)</f>
        <v>42103.957638888889</v>
      </c>
      <c r="U960" s="6">
        <f>YEAR(Kickstarter[[#This Row],[Date Created Conversion]])</f>
        <v>2015</v>
      </c>
      <c r="V960" s="6" t="str">
        <f>TEXT(Kickstarter[[#This Row],[Date Created Conversion]], "mmm")</f>
        <v>Mar</v>
      </c>
      <c r="W960" s="6">
        <f>DATEDIF(Kickstarter[[#This Row],[Date Created Conversion]],Kickstarter[[#This Row],[Date Ended Conversion]],"m")</f>
        <v>0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Kickstarter[[#This Row],[pledged]]/Kickstarter[[#This Row],[goal]]</f>
        <v>0.3886</v>
      </c>
      <c r="P961" s="13">
        <f>IF(Kickstarter[[#This Row],[backers_count]], Kickstarter[[#This Row],[pledged]]/Kickstarter[[#This Row],[backers_count]], 0)</f>
        <v>113.62573099415205</v>
      </c>
      <c r="Q961" t="str">
        <f>LEFT(Kickstarter[[#This Row],[Category and Sub-Category]], SEARCH("/", Kickstarter[[#This Row],[Category and Sub-Category]])-1)</f>
        <v>technology</v>
      </c>
      <c r="R961" t="str">
        <f>RIGHT(Kickstarter[[#This Row],[Category and Sub-Category]], LEN(Kickstarter[[#This Row],[Category and Sub-Category]])-SEARCH("/",Kickstarter[[#This Row],[Category and Sub-Category]]))</f>
        <v>wearables</v>
      </c>
      <c r="S961" s="10">
        <f>(Kickstarter[[#This Row],[launched_at]]/86400) + 25569 + (-6/24)</f>
        <v>41992.924363425926</v>
      </c>
      <c r="T961" s="10">
        <f>(Kickstarter[[#This Row],[deadline]]/86400) + 25569 + (-6/24)</f>
        <v>42022.924363425926</v>
      </c>
      <c r="U961" s="6">
        <f>YEAR(Kickstarter[[#This Row],[Date Created Conversion]])</f>
        <v>2014</v>
      </c>
      <c r="V961" s="6" t="str">
        <f>TEXT(Kickstarter[[#This Row],[Date Created Conversion]], "mmm")</f>
        <v>Dec</v>
      </c>
      <c r="W961" s="6">
        <f>DATEDIF(Kickstarter[[#This Row],[Date Created Conversion]],Kickstarter[[#This Row],[Date Ended Conversion]],"m")</f>
        <v>0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Kickstarter[[#This Row],[pledged]]/Kickstarter[[#This Row],[goal]]</f>
        <v>0.46100628930817611</v>
      </c>
      <c r="P962" s="13">
        <f>IF(Kickstarter[[#This Row],[backers_count]], Kickstarter[[#This Row],[pledged]]/Kickstarter[[#This Row],[backers_count]], 0)</f>
        <v>136.46276595744681</v>
      </c>
      <c r="Q962" t="str">
        <f>LEFT(Kickstarter[[#This Row],[Category and Sub-Category]], SEARCH("/", Kickstarter[[#This Row],[Category and Sub-Category]])-1)</f>
        <v>technology</v>
      </c>
      <c r="R962" t="str">
        <f>RIGHT(Kickstarter[[#This Row],[Category and Sub-Category]], LEN(Kickstarter[[#This Row],[Category and Sub-Category]])-SEARCH("/",Kickstarter[[#This Row],[Category and Sub-Category]]))</f>
        <v>wearables</v>
      </c>
      <c r="S962" s="10">
        <f>(Kickstarter[[#This Row],[launched_at]]/86400) + 25569 + (-6/24)</f>
        <v>42766.376793981486</v>
      </c>
      <c r="T962" s="10">
        <f>(Kickstarter[[#This Row],[deadline]]/86400) + 25569 + (-6/24)</f>
        <v>42808.335127314815</v>
      </c>
      <c r="U962" s="6">
        <f>YEAR(Kickstarter[[#This Row],[Date Created Conversion]])</f>
        <v>2017</v>
      </c>
      <c r="V962" s="6" t="str">
        <f>TEXT(Kickstarter[[#This Row],[Date Created Conversion]], "mmm")</f>
        <v>Jan</v>
      </c>
      <c r="W962" s="6">
        <f>DATEDIF(Kickstarter[[#This Row],[Date Created Conversion]],Kickstarter[[#This Row],[Date Ended Conversion]],"m")</f>
        <v>1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Kickstarter[[#This Row],[pledged]]/Kickstarter[[#This Row],[goal]]</f>
        <v>0.42188421052631581</v>
      </c>
      <c r="P963" s="13">
        <f>IF(Kickstarter[[#This Row],[backers_count]], Kickstarter[[#This Row],[pledged]]/Kickstarter[[#This Row],[backers_count]], 0)</f>
        <v>364.35454545454547</v>
      </c>
      <c r="Q963" t="str">
        <f>LEFT(Kickstarter[[#This Row],[Category and Sub-Category]], SEARCH("/", Kickstarter[[#This Row],[Category and Sub-Category]])-1)</f>
        <v>technology</v>
      </c>
      <c r="R963" t="str">
        <f>RIGHT(Kickstarter[[#This Row],[Category and Sub-Category]], LEN(Kickstarter[[#This Row],[Category and Sub-Category]])-SEARCH("/",Kickstarter[[#This Row],[Category and Sub-Category]]))</f>
        <v>wearables</v>
      </c>
      <c r="S963" s="10">
        <f>(Kickstarter[[#This Row],[launched_at]]/86400) + 25569 + (-6/24)</f>
        <v>42740.443692129629</v>
      </c>
      <c r="T963" s="10">
        <f>(Kickstarter[[#This Row],[deadline]]/86400) + 25569 + (-6/24)</f>
        <v>42786.541666666672</v>
      </c>
      <c r="U963" s="6">
        <f>YEAR(Kickstarter[[#This Row],[Date Created Conversion]])</f>
        <v>2017</v>
      </c>
      <c r="V963" s="6" t="str">
        <f>TEXT(Kickstarter[[#This Row],[Date Created Conversion]], "mmm")</f>
        <v>Jan</v>
      </c>
      <c r="W963" s="6">
        <f>DATEDIF(Kickstarter[[#This Row],[Date Created Conversion]],Kickstarter[[#This Row],[Date Ended Conversion]],"m")</f>
        <v>1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Kickstarter[[#This Row],[pledged]]/Kickstarter[[#This Row],[goal]]</f>
        <v>0.2848</v>
      </c>
      <c r="P964" s="13">
        <f>IF(Kickstarter[[#This Row],[backers_count]], Kickstarter[[#This Row],[pledged]]/Kickstarter[[#This Row],[backers_count]], 0)</f>
        <v>19.243243243243242</v>
      </c>
      <c r="Q964" t="str">
        <f>LEFT(Kickstarter[[#This Row],[Category and Sub-Category]], SEARCH("/", Kickstarter[[#This Row],[Category and Sub-Category]])-1)</f>
        <v>technology</v>
      </c>
      <c r="R964" t="str">
        <f>RIGHT(Kickstarter[[#This Row],[Category and Sub-Category]], LEN(Kickstarter[[#This Row],[Category and Sub-Category]])-SEARCH("/",Kickstarter[[#This Row],[Category and Sub-Category]]))</f>
        <v>wearables</v>
      </c>
      <c r="S964" s="10">
        <f>(Kickstarter[[#This Row],[launched_at]]/86400) + 25569 + (-6/24)</f>
        <v>42373.462418981479</v>
      </c>
      <c r="T964" s="10">
        <f>(Kickstarter[[#This Row],[deadline]]/86400) + 25569 + (-6/24)</f>
        <v>42411.462418981479</v>
      </c>
      <c r="U964" s="6">
        <f>YEAR(Kickstarter[[#This Row],[Date Created Conversion]])</f>
        <v>2016</v>
      </c>
      <c r="V964" s="6" t="str">
        <f>TEXT(Kickstarter[[#This Row],[Date Created Conversion]], "mmm")</f>
        <v>Jan</v>
      </c>
      <c r="W964" s="6">
        <f>DATEDIF(Kickstarter[[#This Row],[Date Created Conversion]],Kickstarter[[#This Row],[Date Ended Conversion]],"m")</f>
        <v>1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Kickstarter[[#This Row],[pledged]]/Kickstarter[[#This Row],[goal]]</f>
        <v>1.0771428571428571E-2</v>
      </c>
      <c r="P965" s="13">
        <f>IF(Kickstarter[[#This Row],[backers_count]], Kickstarter[[#This Row],[pledged]]/Kickstarter[[#This Row],[backers_count]], 0)</f>
        <v>41.888888888888886</v>
      </c>
      <c r="Q965" t="str">
        <f>LEFT(Kickstarter[[#This Row],[Category and Sub-Category]], SEARCH("/", Kickstarter[[#This Row],[Category and Sub-Category]])-1)</f>
        <v>technology</v>
      </c>
      <c r="R965" t="str">
        <f>RIGHT(Kickstarter[[#This Row],[Category and Sub-Category]], LEN(Kickstarter[[#This Row],[Category and Sub-Category]])-SEARCH("/",Kickstarter[[#This Row],[Category and Sub-Category]]))</f>
        <v>wearables</v>
      </c>
      <c r="S965" s="10">
        <f>(Kickstarter[[#This Row],[launched_at]]/86400) + 25569 + (-6/24)</f>
        <v>42625.385636574079</v>
      </c>
      <c r="T965" s="10">
        <f>(Kickstarter[[#This Row],[deadline]]/86400) + 25569 + (-6/24)</f>
        <v>42660.385636574079</v>
      </c>
      <c r="U965" s="6">
        <f>YEAR(Kickstarter[[#This Row],[Date Created Conversion]])</f>
        <v>2016</v>
      </c>
      <c r="V965" s="6" t="str">
        <f>TEXT(Kickstarter[[#This Row],[Date Created Conversion]], "mmm")</f>
        <v>Sep</v>
      </c>
      <c r="W965" s="6">
        <f>DATEDIF(Kickstarter[[#This Row],[Date Created Conversion]],Kickstarter[[#This Row],[Date Ended Conversion]],"m")</f>
        <v>1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Kickstarter[[#This Row],[pledged]]/Kickstarter[[#This Row],[goal]]</f>
        <v>7.9909090909090902E-3</v>
      </c>
      <c r="P966" s="13">
        <f>IF(Kickstarter[[#This Row],[backers_count]], Kickstarter[[#This Row],[pledged]]/Kickstarter[[#This Row],[backers_count]], 0)</f>
        <v>30.310344827586206</v>
      </c>
      <c r="Q966" t="str">
        <f>LEFT(Kickstarter[[#This Row],[Category and Sub-Category]], SEARCH("/", Kickstarter[[#This Row],[Category and Sub-Category]])-1)</f>
        <v>technology</v>
      </c>
      <c r="R966" t="str">
        <f>RIGHT(Kickstarter[[#This Row],[Category and Sub-Category]], LEN(Kickstarter[[#This Row],[Category and Sub-Category]])-SEARCH("/",Kickstarter[[#This Row],[Category and Sub-Category]]))</f>
        <v>wearables</v>
      </c>
      <c r="S966" s="10">
        <f>(Kickstarter[[#This Row],[launched_at]]/86400) + 25569 + (-6/24)</f>
        <v>42208.378692129627</v>
      </c>
      <c r="T966" s="10">
        <f>(Kickstarter[[#This Row],[deadline]]/86400) + 25569 + (-6/24)</f>
        <v>42248.378692129627</v>
      </c>
      <c r="U966" s="6">
        <f>YEAR(Kickstarter[[#This Row],[Date Created Conversion]])</f>
        <v>2015</v>
      </c>
      <c r="V966" s="6" t="str">
        <f>TEXT(Kickstarter[[#This Row],[Date Created Conversion]], "mmm")</f>
        <v>Jul</v>
      </c>
      <c r="W966" s="6">
        <f>DATEDIF(Kickstarter[[#This Row],[Date Created Conversion]],Kickstarter[[#This Row],[Date Ended Conversion]],"m")</f>
        <v>1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Kickstarter[[#This Row],[pledged]]/Kickstarter[[#This Row],[goal]]</f>
        <v>1.192E-2</v>
      </c>
      <c r="P967" s="13">
        <f>IF(Kickstarter[[#This Row],[backers_count]], Kickstarter[[#This Row],[pledged]]/Kickstarter[[#This Row],[backers_count]], 0)</f>
        <v>49.666666666666664</v>
      </c>
      <c r="Q967" t="str">
        <f>LEFT(Kickstarter[[#This Row],[Category and Sub-Category]], SEARCH("/", Kickstarter[[#This Row],[Category and Sub-Category]])-1)</f>
        <v>technology</v>
      </c>
      <c r="R967" t="str">
        <f>RIGHT(Kickstarter[[#This Row],[Category and Sub-Category]], LEN(Kickstarter[[#This Row],[Category and Sub-Category]])-SEARCH("/",Kickstarter[[#This Row],[Category and Sub-Category]]))</f>
        <v>wearables</v>
      </c>
      <c r="S967" s="10">
        <f>(Kickstarter[[#This Row],[launched_at]]/86400) + 25569 + (-6/24)</f>
        <v>42636.766736111109</v>
      </c>
      <c r="T967" s="10">
        <f>(Kickstarter[[#This Row],[deadline]]/86400) + 25569 + (-6/24)</f>
        <v>42668.915972222225</v>
      </c>
      <c r="U967" s="6">
        <f>YEAR(Kickstarter[[#This Row],[Date Created Conversion]])</f>
        <v>2016</v>
      </c>
      <c r="V967" s="6" t="str">
        <f>TEXT(Kickstarter[[#This Row],[Date Created Conversion]], "mmm")</f>
        <v>Sep</v>
      </c>
      <c r="W967" s="6">
        <f>DATEDIF(Kickstarter[[#This Row],[Date Created Conversion]],Kickstarter[[#This Row],[Date Ended Conversion]],"m")</f>
        <v>1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Kickstarter[[#This Row],[pledged]]/Kickstarter[[#This Row],[goal]]</f>
        <v>0.14799999999999999</v>
      </c>
      <c r="P968" s="13">
        <f>IF(Kickstarter[[#This Row],[backers_count]], Kickstarter[[#This Row],[pledged]]/Kickstarter[[#This Row],[backers_count]], 0)</f>
        <v>59.2</v>
      </c>
      <c r="Q968" t="str">
        <f>LEFT(Kickstarter[[#This Row],[Category and Sub-Category]], SEARCH("/", Kickstarter[[#This Row],[Category and Sub-Category]])-1)</f>
        <v>technology</v>
      </c>
      <c r="R968" t="str">
        <f>RIGHT(Kickstarter[[#This Row],[Category and Sub-Category]], LEN(Kickstarter[[#This Row],[Category and Sub-Category]])-SEARCH("/",Kickstarter[[#This Row],[Category and Sub-Category]]))</f>
        <v>wearables</v>
      </c>
      <c r="S968" s="10">
        <f>(Kickstarter[[#This Row],[launched_at]]/86400) + 25569 + (-6/24)</f>
        <v>42619.385787037041</v>
      </c>
      <c r="T968" s="10">
        <f>(Kickstarter[[#This Row],[deadline]]/86400) + 25569 + (-6/24)</f>
        <v>42649.385787037041</v>
      </c>
      <c r="U968" s="6">
        <f>YEAR(Kickstarter[[#This Row],[Date Created Conversion]])</f>
        <v>2016</v>
      </c>
      <c r="V968" s="6" t="str">
        <f>TEXT(Kickstarter[[#This Row],[Date Created Conversion]], "mmm")</f>
        <v>Sep</v>
      </c>
      <c r="W968" s="6">
        <f>DATEDIF(Kickstarter[[#This Row],[Date Created Conversion]],Kickstarter[[#This Row],[Date Ended Conversion]],"m")</f>
        <v>1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Kickstarter[[#This Row],[pledged]]/Kickstarter[[#This Row],[goal]]</f>
        <v>0.17810000000000001</v>
      </c>
      <c r="P969" s="13">
        <f>IF(Kickstarter[[#This Row],[backers_count]], Kickstarter[[#This Row],[pledged]]/Kickstarter[[#This Row],[backers_count]], 0)</f>
        <v>43.97530864197531</v>
      </c>
      <c r="Q969" t="str">
        <f>LEFT(Kickstarter[[#This Row],[Category and Sub-Category]], SEARCH("/", Kickstarter[[#This Row],[Category and Sub-Category]])-1)</f>
        <v>technology</v>
      </c>
      <c r="R969" t="str">
        <f>RIGHT(Kickstarter[[#This Row],[Category and Sub-Category]], LEN(Kickstarter[[#This Row],[Category and Sub-Category]])-SEARCH("/",Kickstarter[[#This Row],[Category and Sub-Category]]))</f>
        <v>wearables</v>
      </c>
      <c r="S969" s="10">
        <f>(Kickstarter[[#This Row],[launched_at]]/86400) + 25569 + (-6/24)</f>
        <v>42422.004328703704</v>
      </c>
      <c r="T969" s="10">
        <f>(Kickstarter[[#This Row],[deadline]]/86400) + 25569 + (-6/24)</f>
        <v>42481.96266203704</v>
      </c>
      <c r="U969" s="6">
        <f>YEAR(Kickstarter[[#This Row],[Date Created Conversion]])</f>
        <v>2016</v>
      </c>
      <c r="V969" s="6" t="str">
        <f>TEXT(Kickstarter[[#This Row],[Date Created Conversion]], "mmm")</f>
        <v>Feb</v>
      </c>
      <c r="W969" s="6">
        <f>DATEDIF(Kickstarter[[#This Row],[Date Created Conversion]],Kickstarter[[#This Row],[Date Ended Conversion]],"m")</f>
        <v>1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Kickstarter[[#This Row],[pledged]]/Kickstarter[[#This Row],[goal]]</f>
        <v>1.325E-2</v>
      </c>
      <c r="P970" s="13">
        <f>IF(Kickstarter[[#This Row],[backers_count]], Kickstarter[[#This Row],[pledged]]/Kickstarter[[#This Row],[backers_count]], 0)</f>
        <v>26.5</v>
      </c>
      <c r="Q970" t="str">
        <f>LEFT(Kickstarter[[#This Row],[Category and Sub-Category]], SEARCH("/", Kickstarter[[#This Row],[Category and Sub-Category]])-1)</f>
        <v>technology</v>
      </c>
      <c r="R970" t="str">
        <f>RIGHT(Kickstarter[[#This Row],[Category and Sub-Category]], LEN(Kickstarter[[#This Row],[Category and Sub-Category]])-SEARCH("/",Kickstarter[[#This Row],[Category and Sub-Category]]))</f>
        <v>wearables</v>
      </c>
      <c r="S970" s="10">
        <f>(Kickstarter[[#This Row],[launched_at]]/86400) + 25569 + (-6/24)</f>
        <v>41836.597615740742</v>
      </c>
      <c r="T970" s="10">
        <f>(Kickstarter[[#This Row],[deadline]]/86400) + 25569 + (-6/24)</f>
        <v>41866.597615740742</v>
      </c>
      <c r="U970" s="6">
        <f>YEAR(Kickstarter[[#This Row],[Date Created Conversion]])</f>
        <v>2014</v>
      </c>
      <c r="V970" s="6" t="str">
        <f>TEXT(Kickstarter[[#This Row],[Date Created Conversion]], "mmm")</f>
        <v>Jul</v>
      </c>
      <c r="W970" s="6">
        <f>DATEDIF(Kickstarter[[#This Row],[Date Created Conversion]],Kickstarter[[#This Row],[Date Ended Conversion]],"m")</f>
        <v>0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Kickstarter[[#This Row],[pledged]]/Kickstarter[[#This Row],[goal]]</f>
        <v>0.46666666666666667</v>
      </c>
      <c r="P971" s="13">
        <f>IF(Kickstarter[[#This Row],[backers_count]], Kickstarter[[#This Row],[pledged]]/Kickstarter[[#This Row],[backers_count]], 0)</f>
        <v>1272.7272727272727</v>
      </c>
      <c r="Q971" t="str">
        <f>LEFT(Kickstarter[[#This Row],[Category and Sub-Category]], SEARCH("/", Kickstarter[[#This Row],[Category and Sub-Category]])-1)</f>
        <v>technology</v>
      </c>
      <c r="R971" t="str">
        <f>RIGHT(Kickstarter[[#This Row],[Category and Sub-Category]], LEN(Kickstarter[[#This Row],[Category and Sub-Category]])-SEARCH("/",Kickstarter[[#This Row],[Category and Sub-Category]]))</f>
        <v>wearables</v>
      </c>
      <c r="S971" s="10">
        <f>(Kickstarter[[#This Row],[launched_at]]/86400) + 25569 + (-6/24)</f>
        <v>42742.05332175926</v>
      </c>
      <c r="T971" s="10">
        <f>(Kickstarter[[#This Row],[deadline]]/86400) + 25569 + (-6/24)</f>
        <v>42775.05332175926</v>
      </c>
      <c r="U971" s="6">
        <f>YEAR(Kickstarter[[#This Row],[Date Created Conversion]])</f>
        <v>2017</v>
      </c>
      <c r="V971" s="6" t="str">
        <f>TEXT(Kickstarter[[#This Row],[Date Created Conversion]], "mmm")</f>
        <v>Jan</v>
      </c>
      <c r="W971" s="6">
        <f>DATEDIF(Kickstarter[[#This Row],[Date Created Conversion]],Kickstarter[[#This Row],[Date Ended Conversion]],"m")</f>
        <v>1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Kickstarter[[#This Row],[pledged]]/Kickstarter[[#This Row],[goal]]</f>
        <v>0.4592</v>
      </c>
      <c r="P972" s="13">
        <f>IF(Kickstarter[[#This Row],[backers_count]], Kickstarter[[#This Row],[pledged]]/Kickstarter[[#This Row],[backers_count]], 0)</f>
        <v>164</v>
      </c>
      <c r="Q972" t="str">
        <f>LEFT(Kickstarter[[#This Row],[Category and Sub-Category]], SEARCH("/", Kickstarter[[#This Row],[Category and Sub-Category]])-1)</f>
        <v>technology</v>
      </c>
      <c r="R972" t="str">
        <f>RIGHT(Kickstarter[[#This Row],[Category and Sub-Category]], LEN(Kickstarter[[#This Row],[Category and Sub-Category]])-SEARCH("/",Kickstarter[[#This Row],[Category and Sub-Category]]))</f>
        <v>wearables</v>
      </c>
      <c r="S972" s="10">
        <f>(Kickstarter[[#This Row],[launched_at]]/86400) + 25569 + (-6/24)</f>
        <v>42720.970520833333</v>
      </c>
      <c r="T972" s="10">
        <f>(Kickstarter[[#This Row],[deadline]]/86400) + 25569 + (-6/24)</f>
        <v>42757.957638888889</v>
      </c>
      <c r="U972" s="6">
        <f>YEAR(Kickstarter[[#This Row],[Date Created Conversion]])</f>
        <v>2016</v>
      </c>
      <c r="V972" s="6" t="str">
        <f>TEXT(Kickstarter[[#This Row],[Date Created Conversion]], "mmm")</f>
        <v>Dec</v>
      </c>
      <c r="W972" s="6">
        <f>DATEDIF(Kickstarter[[#This Row],[Date Created Conversion]],Kickstarter[[#This Row],[Date Ended Conversion]],"m")</f>
        <v>1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Kickstarter[[#This Row],[pledged]]/Kickstarter[[#This Row],[goal]]</f>
        <v>2.2599999999999999E-3</v>
      </c>
      <c r="P973" s="13">
        <f>IF(Kickstarter[[#This Row],[backers_count]], Kickstarter[[#This Row],[pledged]]/Kickstarter[[#This Row],[backers_count]], 0)</f>
        <v>45.2</v>
      </c>
      <c r="Q973" t="str">
        <f>LEFT(Kickstarter[[#This Row],[Category and Sub-Category]], SEARCH("/", Kickstarter[[#This Row],[Category and Sub-Category]])-1)</f>
        <v>technology</v>
      </c>
      <c r="R973" t="str">
        <f>RIGHT(Kickstarter[[#This Row],[Category and Sub-Category]], LEN(Kickstarter[[#This Row],[Category and Sub-Category]])-SEARCH("/",Kickstarter[[#This Row],[Category and Sub-Category]]))</f>
        <v>wearables</v>
      </c>
      <c r="S973" s="10">
        <f>(Kickstarter[[#This Row],[launched_at]]/86400) + 25569 + (-6/24)</f>
        <v>42111.459027777775</v>
      </c>
      <c r="T973" s="10">
        <f>(Kickstarter[[#This Row],[deadline]]/86400) + 25569 + (-6/24)</f>
        <v>42156.459027777775</v>
      </c>
      <c r="U973" s="6">
        <f>YEAR(Kickstarter[[#This Row],[Date Created Conversion]])</f>
        <v>2015</v>
      </c>
      <c r="V973" s="6" t="str">
        <f>TEXT(Kickstarter[[#This Row],[Date Created Conversion]], "mmm")</f>
        <v>Apr</v>
      </c>
      <c r="W973" s="6">
        <f>DATEDIF(Kickstarter[[#This Row],[Date Created Conversion]],Kickstarter[[#This Row],[Date Ended Conversion]],"m")</f>
        <v>1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Kickstarter[[#This Row],[pledged]]/Kickstarter[[#This Row],[goal]]</f>
        <v>0.34625</v>
      </c>
      <c r="P974" s="13">
        <f>IF(Kickstarter[[#This Row],[backers_count]], Kickstarter[[#This Row],[pledged]]/Kickstarter[[#This Row],[backers_count]], 0)</f>
        <v>153.88888888888889</v>
      </c>
      <c r="Q974" t="str">
        <f>LEFT(Kickstarter[[#This Row],[Category and Sub-Category]], SEARCH("/", Kickstarter[[#This Row],[Category and Sub-Category]])-1)</f>
        <v>technology</v>
      </c>
      <c r="R974" t="str">
        <f>RIGHT(Kickstarter[[#This Row],[Category and Sub-Category]], LEN(Kickstarter[[#This Row],[Category and Sub-Category]])-SEARCH("/",Kickstarter[[#This Row],[Category and Sub-Category]]))</f>
        <v>wearables</v>
      </c>
      <c r="S974" s="10">
        <f>(Kickstarter[[#This Row],[launched_at]]/86400) + 25569 + (-6/24)</f>
        <v>41856.615717592591</v>
      </c>
      <c r="T974" s="10">
        <f>(Kickstarter[[#This Row],[deadline]]/86400) + 25569 + (-6/24)</f>
        <v>41886.040972222225</v>
      </c>
      <c r="U974" s="6">
        <f>YEAR(Kickstarter[[#This Row],[Date Created Conversion]])</f>
        <v>2014</v>
      </c>
      <c r="V974" s="6" t="str">
        <f>TEXT(Kickstarter[[#This Row],[Date Created Conversion]], "mmm")</f>
        <v>Aug</v>
      </c>
      <c r="W974" s="6">
        <f>DATEDIF(Kickstarter[[#This Row],[Date Created Conversion]],Kickstarter[[#This Row],[Date Ended Conversion]],"m")</f>
        <v>0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Kickstarter[[#This Row],[pledged]]/Kickstarter[[#This Row],[goal]]</f>
        <v>2.0549999999999999E-2</v>
      </c>
      <c r="P975" s="13">
        <f>IF(Kickstarter[[#This Row],[backers_count]], Kickstarter[[#This Row],[pledged]]/Kickstarter[[#This Row],[backers_count]], 0)</f>
        <v>51.375</v>
      </c>
      <c r="Q975" t="str">
        <f>LEFT(Kickstarter[[#This Row],[Category and Sub-Category]], SEARCH("/", Kickstarter[[#This Row],[Category and Sub-Category]])-1)</f>
        <v>technology</v>
      </c>
      <c r="R975" t="str">
        <f>RIGHT(Kickstarter[[#This Row],[Category and Sub-Category]], LEN(Kickstarter[[#This Row],[Category and Sub-Category]])-SEARCH("/",Kickstarter[[#This Row],[Category and Sub-Category]]))</f>
        <v>wearables</v>
      </c>
      <c r="S975" s="10">
        <f>(Kickstarter[[#This Row],[launched_at]]/86400) + 25569 + (-6/24)</f>
        <v>42256.764965277776</v>
      </c>
      <c r="T975" s="10">
        <f>(Kickstarter[[#This Row],[deadline]]/86400) + 25569 + (-6/24)</f>
        <v>42316.806631944448</v>
      </c>
      <c r="U975" s="6">
        <f>YEAR(Kickstarter[[#This Row],[Date Created Conversion]])</f>
        <v>2015</v>
      </c>
      <c r="V975" s="6" t="str">
        <f>TEXT(Kickstarter[[#This Row],[Date Created Conversion]], "mmm")</f>
        <v>Sep</v>
      </c>
      <c r="W975" s="6">
        <f>DATEDIF(Kickstarter[[#This Row],[Date Created Conversion]],Kickstarter[[#This Row],[Date Ended Conversion]],"m")</f>
        <v>1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Kickstarter[[#This Row],[pledged]]/Kickstarter[[#This Row],[goal]]</f>
        <v>5.5999999999999999E-3</v>
      </c>
      <c r="P976" s="13">
        <f>IF(Kickstarter[[#This Row],[backers_count]], Kickstarter[[#This Row],[pledged]]/Kickstarter[[#This Row],[backers_count]], 0)</f>
        <v>93.333333333333329</v>
      </c>
      <c r="Q976" t="str">
        <f>LEFT(Kickstarter[[#This Row],[Category and Sub-Category]], SEARCH("/", Kickstarter[[#This Row],[Category and Sub-Category]])-1)</f>
        <v>technology</v>
      </c>
      <c r="R976" t="str">
        <f>RIGHT(Kickstarter[[#This Row],[Category and Sub-Category]], LEN(Kickstarter[[#This Row],[Category and Sub-Category]])-SEARCH("/",Kickstarter[[#This Row],[Category and Sub-Category]]))</f>
        <v>wearables</v>
      </c>
      <c r="S976" s="10">
        <f>(Kickstarter[[#This Row],[launched_at]]/86400) + 25569 + (-6/24)</f>
        <v>42424.499490740738</v>
      </c>
      <c r="T976" s="10">
        <f>(Kickstarter[[#This Row],[deadline]]/86400) + 25569 + (-6/24)</f>
        <v>42454.457824074074</v>
      </c>
      <c r="U976" s="6">
        <f>YEAR(Kickstarter[[#This Row],[Date Created Conversion]])</f>
        <v>2016</v>
      </c>
      <c r="V976" s="6" t="str">
        <f>TEXT(Kickstarter[[#This Row],[Date Created Conversion]], "mmm")</f>
        <v>Feb</v>
      </c>
      <c r="W976" s="6">
        <f>DATEDIF(Kickstarter[[#This Row],[Date Created Conversion]],Kickstarter[[#This Row],[Date Ended Conversion]],"m")</f>
        <v>1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Kickstarter[[#This Row],[pledged]]/Kickstarter[[#This Row],[goal]]</f>
        <v>2.6069999999999999E-2</v>
      </c>
      <c r="P977" s="13">
        <f>IF(Kickstarter[[#This Row],[backers_count]], Kickstarter[[#This Row],[pledged]]/Kickstarter[[#This Row],[backers_count]], 0)</f>
        <v>108.625</v>
      </c>
      <c r="Q977" t="str">
        <f>LEFT(Kickstarter[[#This Row],[Category and Sub-Category]], SEARCH("/", Kickstarter[[#This Row],[Category and Sub-Category]])-1)</f>
        <v>technology</v>
      </c>
      <c r="R977" t="str">
        <f>RIGHT(Kickstarter[[#This Row],[Category and Sub-Category]], LEN(Kickstarter[[#This Row],[Category and Sub-Category]])-SEARCH("/",Kickstarter[[#This Row],[Category and Sub-Category]]))</f>
        <v>wearables</v>
      </c>
      <c r="S977" s="10">
        <f>(Kickstarter[[#This Row],[launched_at]]/86400) + 25569 + (-6/24)</f>
        <v>42489.446585648147</v>
      </c>
      <c r="T977" s="10">
        <f>(Kickstarter[[#This Row],[deadline]]/86400) + 25569 + (-6/24)</f>
        <v>42549.446585648147</v>
      </c>
      <c r="U977" s="6">
        <f>YEAR(Kickstarter[[#This Row],[Date Created Conversion]])</f>
        <v>2016</v>
      </c>
      <c r="V977" s="6" t="str">
        <f>TEXT(Kickstarter[[#This Row],[Date Created Conversion]], "mmm")</f>
        <v>Apr</v>
      </c>
      <c r="W977" s="6">
        <f>DATEDIF(Kickstarter[[#This Row],[Date Created Conversion]],Kickstarter[[#This Row],[Date Ended Conversion]],"m")</f>
        <v>1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Kickstarter[[#This Row],[pledged]]/Kickstarter[[#This Row],[goal]]</f>
        <v>1.9259999999999999E-2</v>
      </c>
      <c r="P978" s="13">
        <f>IF(Kickstarter[[#This Row],[backers_count]], Kickstarter[[#This Row],[pledged]]/Kickstarter[[#This Row],[backers_count]], 0)</f>
        <v>160.5</v>
      </c>
      <c r="Q978" t="str">
        <f>LEFT(Kickstarter[[#This Row],[Category and Sub-Category]], SEARCH("/", Kickstarter[[#This Row],[Category and Sub-Category]])-1)</f>
        <v>technology</v>
      </c>
      <c r="R978" t="str">
        <f>RIGHT(Kickstarter[[#This Row],[Category and Sub-Category]], LEN(Kickstarter[[#This Row],[Category and Sub-Category]])-SEARCH("/",Kickstarter[[#This Row],[Category and Sub-Category]]))</f>
        <v>wearables</v>
      </c>
      <c r="S978" s="10">
        <f>(Kickstarter[[#This Row],[launched_at]]/86400) + 25569 + (-6/24)</f>
        <v>42184.808993055558</v>
      </c>
      <c r="T978" s="10">
        <f>(Kickstarter[[#This Row],[deadline]]/86400) + 25569 + (-6/24)</f>
        <v>42229.808993055558</v>
      </c>
      <c r="U978" s="6">
        <f>YEAR(Kickstarter[[#This Row],[Date Created Conversion]])</f>
        <v>2015</v>
      </c>
      <c r="V978" s="6" t="str">
        <f>TEXT(Kickstarter[[#This Row],[Date Created Conversion]], "mmm")</f>
        <v>Jun</v>
      </c>
      <c r="W978" s="6">
        <f>DATEDIF(Kickstarter[[#This Row],[Date Created Conversion]],Kickstarter[[#This Row],[Date Ended Conversion]],"m")</f>
        <v>1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Kickstarter[[#This Row],[pledged]]/Kickstarter[[#This Row],[goal]]</f>
        <v>0.33666666666666667</v>
      </c>
      <c r="P979" s="13">
        <f>IF(Kickstarter[[#This Row],[backers_count]], Kickstarter[[#This Row],[pledged]]/Kickstarter[[#This Row],[backers_count]], 0)</f>
        <v>75.75</v>
      </c>
      <c r="Q979" t="str">
        <f>LEFT(Kickstarter[[#This Row],[Category and Sub-Category]], SEARCH("/", Kickstarter[[#This Row],[Category and Sub-Category]])-1)</f>
        <v>technology</v>
      </c>
      <c r="R979" t="str">
        <f>RIGHT(Kickstarter[[#This Row],[Category and Sub-Category]], LEN(Kickstarter[[#This Row],[Category and Sub-Category]])-SEARCH("/",Kickstarter[[#This Row],[Category and Sub-Category]]))</f>
        <v>wearables</v>
      </c>
      <c r="S979" s="10">
        <f>(Kickstarter[[#This Row],[launched_at]]/86400) + 25569 + (-6/24)</f>
        <v>42391.692094907412</v>
      </c>
      <c r="T979" s="10">
        <f>(Kickstarter[[#This Row],[deadline]]/86400) + 25569 + (-6/24)</f>
        <v>42421.692094907412</v>
      </c>
      <c r="U979" s="6">
        <f>YEAR(Kickstarter[[#This Row],[Date Created Conversion]])</f>
        <v>2016</v>
      </c>
      <c r="V979" s="6" t="str">
        <f>TEXT(Kickstarter[[#This Row],[Date Created Conversion]], "mmm")</f>
        <v>Jan</v>
      </c>
      <c r="W979" s="6">
        <f>DATEDIF(Kickstarter[[#This Row],[Date Created Conversion]],Kickstarter[[#This Row],[Date Ended Conversion]],"m")</f>
        <v>0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Kickstarter[[#This Row],[pledged]]/Kickstarter[[#This Row],[goal]]</f>
        <v>0.5626326718299024</v>
      </c>
      <c r="P980" s="13">
        <f>IF(Kickstarter[[#This Row],[backers_count]], Kickstarter[[#This Row],[pledged]]/Kickstarter[[#This Row],[backers_count]], 0)</f>
        <v>790.83739837398377</v>
      </c>
      <c r="Q980" t="str">
        <f>LEFT(Kickstarter[[#This Row],[Category and Sub-Category]], SEARCH("/", Kickstarter[[#This Row],[Category and Sub-Category]])-1)</f>
        <v>technology</v>
      </c>
      <c r="R980" t="str">
        <f>RIGHT(Kickstarter[[#This Row],[Category and Sub-Category]], LEN(Kickstarter[[#This Row],[Category and Sub-Category]])-SEARCH("/",Kickstarter[[#This Row],[Category and Sub-Category]]))</f>
        <v>wearables</v>
      </c>
      <c r="S980" s="10">
        <f>(Kickstarter[[#This Row],[launched_at]]/86400) + 25569 + (-6/24)</f>
        <v>42395.059039351851</v>
      </c>
      <c r="T980" s="10">
        <f>(Kickstarter[[#This Row],[deadline]]/86400) + 25569 + (-6/24)</f>
        <v>42425.059039351851</v>
      </c>
      <c r="U980" s="6">
        <f>YEAR(Kickstarter[[#This Row],[Date Created Conversion]])</f>
        <v>2016</v>
      </c>
      <c r="V980" s="6" t="str">
        <f>TEXT(Kickstarter[[#This Row],[Date Created Conversion]], "mmm")</f>
        <v>Jan</v>
      </c>
      <c r="W980" s="6">
        <f>DATEDIF(Kickstarter[[#This Row],[Date Created Conversion]],Kickstarter[[#This Row],[Date Ended Conversion]],"m")</f>
        <v>0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Kickstarter[[#This Row],[pledged]]/Kickstarter[[#This Row],[goal]]</f>
        <v>0.82817600000000002</v>
      </c>
      <c r="P981" s="13">
        <f>IF(Kickstarter[[#This Row],[backers_count]], Kickstarter[[#This Row],[pledged]]/Kickstarter[[#This Row],[backers_count]], 0)</f>
        <v>301.93916666666667</v>
      </c>
      <c r="Q981" t="str">
        <f>LEFT(Kickstarter[[#This Row],[Category and Sub-Category]], SEARCH("/", Kickstarter[[#This Row],[Category and Sub-Category]])-1)</f>
        <v>technology</v>
      </c>
      <c r="R981" t="str">
        <f>RIGHT(Kickstarter[[#This Row],[Category and Sub-Category]], LEN(Kickstarter[[#This Row],[Category and Sub-Category]])-SEARCH("/",Kickstarter[[#This Row],[Category and Sub-Category]]))</f>
        <v>wearables</v>
      </c>
      <c r="S981" s="10">
        <f>(Kickstarter[[#This Row],[launched_at]]/86400) + 25569 + (-6/24)</f>
        <v>42506.166990740741</v>
      </c>
      <c r="T981" s="10">
        <f>(Kickstarter[[#This Row],[deadline]]/86400) + 25569 + (-6/24)</f>
        <v>42541.540972222225</v>
      </c>
      <c r="U981" s="6">
        <f>YEAR(Kickstarter[[#This Row],[Date Created Conversion]])</f>
        <v>2016</v>
      </c>
      <c r="V981" s="6" t="str">
        <f>TEXT(Kickstarter[[#This Row],[Date Created Conversion]], "mmm")</f>
        <v>May</v>
      </c>
      <c r="W981" s="6">
        <f>DATEDIF(Kickstarter[[#This Row],[Date Created Conversion]],Kickstarter[[#This Row],[Date Ended Conversion]],"m")</f>
        <v>1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Kickstarter[[#This Row],[pledged]]/Kickstarter[[#This Row],[goal]]</f>
        <v>0.14860000000000001</v>
      </c>
      <c r="P982" s="13">
        <f>IF(Kickstarter[[#This Row],[backers_count]], Kickstarter[[#This Row],[pledged]]/Kickstarter[[#This Row],[backers_count]], 0)</f>
        <v>47.935483870967744</v>
      </c>
      <c r="Q982" t="str">
        <f>LEFT(Kickstarter[[#This Row],[Category and Sub-Category]], SEARCH("/", Kickstarter[[#This Row],[Category and Sub-Category]])-1)</f>
        <v>technology</v>
      </c>
      <c r="R982" t="str">
        <f>RIGHT(Kickstarter[[#This Row],[Category and Sub-Category]], LEN(Kickstarter[[#This Row],[Category and Sub-Category]])-SEARCH("/",Kickstarter[[#This Row],[Category and Sub-Category]]))</f>
        <v>wearables</v>
      </c>
      <c r="S982" s="10">
        <f>(Kickstarter[[#This Row],[launched_at]]/86400) + 25569 + (-6/24)</f>
        <v>41928.654189814813</v>
      </c>
      <c r="T982" s="10">
        <f>(Kickstarter[[#This Row],[deadline]]/86400) + 25569 + (-6/24)</f>
        <v>41973.695856481485</v>
      </c>
      <c r="U982" s="6">
        <f>YEAR(Kickstarter[[#This Row],[Date Created Conversion]])</f>
        <v>2014</v>
      </c>
      <c r="V982" s="6" t="str">
        <f>TEXT(Kickstarter[[#This Row],[Date Created Conversion]], "mmm")</f>
        <v>Oct</v>
      </c>
      <c r="W982" s="6">
        <f>DATEDIF(Kickstarter[[#This Row],[Date Created Conversion]],Kickstarter[[#This Row],[Date Ended Conversion]],"m")</f>
        <v>1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Kickstarter[[#This Row],[pledged]]/Kickstarter[[#This Row],[goal]]</f>
        <v>1.2375123751237513E-4</v>
      </c>
      <c r="P983" s="13">
        <f>IF(Kickstarter[[#This Row],[backers_count]], Kickstarter[[#This Row],[pledged]]/Kickstarter[[#This Row],[backers_count]], 0)</f>
        <v>2.75</v>
      </c>
      <c r="Q983" t="str">
        <f>LEFT(Kickstarter[[#This Row],[Category and Sub-Category]], SEARCH("/", Kickstarter[[#This Row],[Category and Sub-Category]])-1)</f>
        <v>technology</v>
      </c>
      <c r="R983" t="str">
        <f>RIGHT(Kickstarter[[#This Row],[Category and Sub-Category]], LEN(Kickstarter[[#This Row],[Category and Sub-Category]])-SEARCH("/",Kickstarter[[#This Row],[Category and Sub-Category]]))</f>
        <v>wearables</v>
      </c>
      <c r="S983" s="10">
        <f>(Kickstarter[[#This Row],[launched_at]]/86400) + 25569 + (-6/24)</f>
        <v>41830.697013888886</v>
      </c>
      <c r="T983" s="10">
        <f>(Kickstarter[[#This Row],[deadline]]/86400) + 25569 + (-6/24)</f>
        <v>41860.697013888886</v>
      </c>
      <c r="U983" s="6">
        <f>YEAR(Kickstarter[[#This Row],[Date Created Conversion]])</f>
        <v>2014</v>
      </c>
      <c r="V983" s="6" t="str">
        <f>TEXT(Kickstarter[[#This Row],[Date Created Conversion]], "mmm")</f>
        <v>Jul</v>
      </c>
      <c r="W983" s="6">
        <f>DATEDIF(Kickstarter[[#This Row],[Date Created Conversion]],Kickstarter[[#This Row],[Date Ended Conversion]],"m")</f>
        <v>0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Kickstarter[[#This Row],[pledged]]/Kickstarter[[#This Row],[goal]]</f>
        <v>1.7142857142857143E-4</v>
      </c>
      <c r="P984" s="13">
        <f>IF(Kickstarter[[#This Row],[backers_count]], Kickstarter[[#This Row],[pledged]]/Kickstarter[[#This Row],[backers_count]], 0)</f>
        <v>1</v>
      </c>
      <c r="Q984" t="str">
        <f>LEFT(Kickstarter[[#This Row],[Category and Sub-Category]], SEARCH("/", Kickstarter[[#This Row],[Category and Sub-Category]])-1)</f>
        <v>technology</v>
      </c>
      <c r="R984" t="str">
        <f>RIGHT(Kickstarter[[#This Row],[Category and Sub-Category]], LEN(Kickstarter[[#This Row],[Category and Sub-Category]])-SEARCH("/",Kickstarter[[#This Row],[Category and Sub-Category]]))</f>
        <v>wearables</v>
      </c>
      <c r="S984" s="10">
        <f>(Kickstarter[[#This Row],[launched_at]]/86400) + 25569 + (-6/24)</f>
        <v>42615.503310185188</v>
      </c>
      <c r="T984" s="10">
        <f>(Kickstarter[[#This Row],[deadline]]/86400) + 25569 + (-6/24)</f>
        <v>42645.503310185188</v>
      </c>
      <c r="U984" s="6">
        <f>YEAR(Kickstarter[[#This Row],[Date Created Conversion]])</f>
        <v>2016</v>
      </c>
      <c r="V984" s="6" t="str">
        <f>TEXT(Kickstarter[[#This Row],[Date Created Conversion]], "mmm")</f>
        <v>Sep</v>
      </c>
      <c r="W984" s="6">
        <f>DATEDIF(Kickstarter[[#This Row],[Date Created Conversion]],Kickstarter[[#This Row],[Date Ended Conversion]],"m")</f>
        <v>1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Kickstarter[[#This Row],[pledged]]/Kickstarter[[#This Row],[goal]]</f>
        <v>0.2950613611721471</v>
      </c>
      <c r="P985" s="13">
        <f>IF(Kickstarter[[#This Row],[backers_count]], Kickstarter[[#This Row],[pledged]]/Kickstarter[[#This Row],[backers_count]], 0)</f>
        <v>171.79329608938548</v>
      </c>
      <c r="Q985" t="str">
        <f>LEFT(Kickstarter[[#This Row],[Category and Sub-Category]], SEARCH("/", Kickstarter[[#This Row],[Category and Sub-Category]])-1)</f>
        <v>technology</v>
      </c>
      <c r="R985" t="str">
        <f>RIGHT(Kickstarter[[#This Row],[Category and Sub-Category]], LEN(Kickstarter[[#This Row],[Category and Sub-Category]])-SEARCH("/",Kickstarter[[#This Row],[Category and Sub-Category]]))</f>
        <v>wearables</v>
      </c>
      <c r="S985" s="10">
        <f>(Kickstarter[[#This Row],[launched_at]]/86400) + 25569 + (-6/24)</f>
        <v>42574.417650462958</v>
      </c>
      <c r="T985" s="10">
        <f>(Kickstarter[[#This Row],[deadline]]/86400) + 25569 + (-6/24)</f>
        <v>42605.620833333334</v>
      </c>
      <c r="U985" s="6">
        <f>YEAR(Kickstarter[[#This Row],[Date Created Conversion]])</f>
        <v>2016</v>
      </c>
      <c r="V985" s="6" t="str">
        <f>TEXT(Kickstarter[[#This Row],[Date Created Conversion]], "mmm")</f>
        <v>Jul</v>
      </c>
      <c r="W985" s="6">
        <f>DATEDIF(Kickstarter[[#This Row],[Date Created Conversion]],Kickstarter[[#This Row],[Date Ended Conversion]],"m")</f>
        <v>1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Kickstarter[[#This Row],[pledged]]/Kickstarter[[#This Row],[goal]]</f>
        <v>1.06E-2</v>
      </c>
      <c r="P986" s="13">
        <f>IF(Kickstarter[[#This Row],[backers_count]], Kickstarter[[#This Row],[pledged]]/Kickstarter[[#This Row],[backers_count]], 0)</f>
        <v>35.333333333333336</v>
      </c>
      <c r="Q986" t="str">
        <f>LEFT(Kickstarter[[#This Row],[Category and Sub-Category]], SEARCH("/", Kickstarter[[#This Row],[Category and Sub-Category]])-1)</f>
        <v>technology</v>
      </c>
      <c r="R986" t="str">
        <f>RIGHT(Kickstarter[[#This Row],[Category and Sub-Category]], LEN(Kickstarter[[#This Row],[Category and Sub-Category]])-SEARCH("/",Kickstarter[[#This Row],[Category and Sub-Category]]))</f>
        <v>wearables</v>
      </c>
      <c r="S986" s="10">
        <f>(Kickstarter[[#This Row],[launched_at]]/86400) + 25569 + (-6/24)</f>
        <v>42060.86583333333</v>
      </c>
      <c r="T986" s="10">
        <f>(Kickstarter[[#This Row],[deadline]]/86400) + 25569 + (-6/24)</f>
        <v>42090.824166666665</v>
      </c>
      <c r="U986" s="6">
        <f>YEAR(Kickstarter[[#This Row],[Date Created Conversion]])</f>
        <v>2015</v>
      </c>
      <c r="V986" s="6" t="str">
        <f>TEXT(Kickstarter[[#This Row],[Date Created Conversion]], "mmm")</f>
        <v>Feb</v>
      </c>
      <c r="W986" s="6">
        <f>DATEDIF(Kickstarter[[#This Row],[Date Created Conversion]],Kickstarter[[#This Row],[Date Ended Conversion]],"m")</f>
        <v>1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Kickstarter[[#This Row],[pledged]]/Kickstarter[[#This Row],[goal]]</f>
        <v>6.2933333333333327E-2</v>
      </c>
      <c r="P987" s="13">
        <f>IF(Kickstarter[[#This Row],[backers_count]], Kickstarter[[#This Row],[pledged]]/Kickstarter[[#This Row],[backers_count]], 0)</f>
        <v>82.086956521739125</v>
      </c>
      <c r="Q987" t="str">
        <f>LEFT(Kickstarter[[#This Row],[Category and Sub-Category]], SEARCH("/", Kickstarter[[#This Row],[Category and Sub-Category]])-1)</f>
        <v>technology</v>
      </c>
      <c r="R987" t="str">
        <f>RIGHT(Kickstarter[[#This Row],[Category and Sub-Category]], LEN(Kickstarter[[#This Row],[Category and Sub-Category]])-SEARCH("/",Kickstarter[[#This Row],[Category and Sub-Category]]))</f>
        <v>wearables</v>
      </c>
      <c r="S987" s="10">
        <f>(Kickstarter[[#This Row],[launched_at]]/86400) + 25569 + (-6/24)</f>
        <v>42339.717708333337</v>
      </c>
      <c r="T987" s="10">
        <f>(Kickstarter[[#This Row],[deadline]]/86400) + 25569 + (-6/24)</f>
        <v>42369.708333333328</v>
      </c>
      <c r="U987" s="6">
        <f>YEAR(Kickstarter[[#This Row],[Date Created Conversion]])</f>
        <v>2015</v>
      </c>
      <c r="V987" s="6" t="str">
        <f>TEXT(Kickstarter[[#This Row],[Date Created Conversion]], "mmm")</f>
        <v>Dec</v>
      </c>
      <c r="W987" s="6">
        <f>DATEDIF(Kickstarter[[#This Row],[Date Created Conversion]],Kickstarter[[#This Row],[Date Ended Conversion]],"m")</f>
        <v>0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Kickstarter[[#This Row],[pledged]]/Kickstarter[[#This Row],[goal]]</f>
        <v>0.1275</v>
      </c>
      <c r="P988" s="13">
        <f>IF(Kickstarter[[#This Row],[backers_count]], Kickstarter[[#This Row],[pledged]]/Kickstarter[[#This Row],[backers_count]], 0)</f>
        <v>110.8695652173913</v>
      </c>
      <c r="Q988" t="str">
        <f>LEFT(Kickstarter[[#This Row],[Category and Sub-Category]], SEARCH("/", Kickstarter[[#This Row],[Category and Sub-Category]])-1)</f>
        <v>technology</v>
      </c>
      <c r="R988" t="str">
        <f>RIGHT(Kickstarter[[#This Row],[Category and Sub-Category]], LEN(Kickstarter[[#This Row],[Category and Sub-Category]])-SEARCH("/",Kickstarter[[#This Row],[Category and Sub-Category]]))</f>
        <v>wearables</v>
      </c>
      <c r="S988" s="10">
        <f>(Kickstarter[[#This Row],[launched_at]]/86400) + 25569 + (-6/24)</f>
        <v>42324.517361111109</v>
      </c>
      <c r="T988" s="10">
        <f>(Kickstarter[[#This Row],[deadline]]/86400) + 25569 + (-6/24)</f>
        <v>42378.75</v>
      </c>
      <c r="U988" s="6">
        <f>YEAR(Kickstarter[[#This Row],[Date Created Conversion]])</f>
        <v>2015</v>
      </c>
      <c r="V988" s="6" t="str">
        <f>TEXT(Kickstarter[[#This Row],[Date Created Conversion]], "mmm")</f>
        <v>Nov</v>
      </c>
      <c r="W988" s="6">
        <f>DATEDIF(Kickstarter[[#This Row],[Date Created Conversion]],Kickstarter[[#This Row],[Date Ended Conversion]],"m")</f>
        <v>1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Kickstarter[[#This Row],[pledged]]/Kickstarter[[#This Row],[goal]]</f>
        <v>0.13220000000000001</v>
      </c>
      <c r="P989" s="13">
        <f>IF(Kickstarter[[#This Row],[backers_count]], Kickstarter[[#This Row],[pledged]]/Kickstarter[[#This Row],[backers_count]], 0)</f>
        <v>161.21951219512195</v>
      </c>
      <c r="Q989" t="str">
        <f>LEFT(Kickstarter[[#This Row],[Category and Sub-Category]], SEARCH("/", Kickstarter[[#This Row],[Category and Sub-Category]])-1)</f>
        <v>technology</v>
      </c>
      <c r="R989" t="str">
        <f>RIGHT(Kickstarter[[#This Row],[Category and Sub-Category]], LEN(Kickstarter[[#This Row],[Category and Sub-Category]])-SEARCH("/",Kickstarter[[#This Row],[Category and Sub-Category]]))</f>
        <v>wearables</v>
      </c>
      <c r="S989" s="10">
        <f>(Kickstarter[[#This Row],[launched_at]]/86400) + 25569 + (-6/24)</f>
        <v>41773.044560185182</v>
      </c>
      <c r="T989" s="10">
        <f>(Kickstarter[[#This Row],[deadline]]/86400) + 25569 + (-6/24)</f>
        <v>41813.044560185182</v>
      </c>
      <c r="U989" s="6">
        <f>YEAR(Kickstarter[[#This Row],[Date Created Conversion]])</f>
        <v>2014</v>
      </c>
      <c r="V989" s="6" t="str">
        <f>TEXT(Kickstarter[[#This Row],[Date Created Conversion]], "mmm")</f>
        <v>May</v>
      </c>
      <c r="W989" s="6">
        <f>DATEDIF(Kickstarter[[#This Row],[Date Created Conversion]],Kickstarter[[#This Row],[Date Ended Conversion]],"m")</f>
        <v>1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Kickstarter[[#This Row],[pledged]]/Kickstarter[[#This Row],[goal]]</f>
        <v>0</v>
      </c>
      <c r="P990" s="13">
        <f>IF(Kickstarter[[#This Row],[backers_count]], Kickstarter[[#This Row],[pledged]]/Kickstarter[[#This Row],[backers_count]], 0)</f>
        <v>0</v>
      </c>
      <c r="Q990" t="str">
        <f>LEFT(Kickstarter[[#This Row],[Category and Sub-Category]], SEARCH("/", Kickstarter[[#This Row],[Category and Sub-Category]])-1)</f>
        <v>technology</v>
      </c>
      <c r="R990" t="str">
        <f>RIGHT(Kickstarter[[#This Row],[Category and Sub-Category]], LEN(Kickstarter[[#This Row],[Category and Sub-Category]])-SEARCH("/",Kickstarter[[#This Row],[Category and Sub-Category]]))</f>
        <v>wearables</v>
      </c>
      <c r="S990" s="10">
        <f>(Kickstarter[[#This Row],[launched_at]]/86400) + 25569 + (-6/24)</f>
        <v>42614.106770833328</v>
      </c>
      <c r="T990" s="10">
        <f>(Kickstarter[[#This Row],[deadline]]/86400) + 25569 + (-6/24)</f>
        <v>42644.106770833328</v>
      </c>
      <c r="U990" s="6">
        <f>YEAR(Kickstarter[[#This Row],[Date Created Conversion]])</f>
        <v>2016</v>
      </c>
      <c r="V990" s="6" t="str">
        <f>TEXT(Kickstarter[[#This Row],[Date Created Conversion]], "mmm")</f>
        <v>Sep</v>
      </c>
      <c r="W990" s="6">
        <f>DATEDIF(Kickstarter[[#This Row],[Date Created Conversion]],Kickstarter[[#This Row],[Date Ended Conversion]],"m")</f>
        <v>1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Kickstarter[[#This Row],[pledged]]/Kickstarter[[#This Row],[goal]]</f>
        <v>0.16769999999999999</v>
      </c>
      <c r="P991" s="13">
        <f>IF(Kickstarter[[#This Row],[backers_count]], Kickstarter[[#This Row],[pledged]]/Kickstarter[[#This Row],[backers_count]], 0)</f>
        <v>52.40625</v>
      </c>
      <c r="Q991" t="str">
        <f>LEFT(Kickstarter[[#This Row],[Category and Sub-Category]], SEARCH("/", Kickstarter[[#This Row],[Category and Sub-Category]])-1)</f>
        <v>technology</v>
      </c>
      <c r="R991" t="str">
        <f>RIGHT(Kickstarter[[#This Row],[Category and Sub-Category]], LEN(Kickstarter[[#This Row],[Category and Sub-Category]])-SEARCH("/",Kickstarter[[#This Row],[Category and Sub-Category]]))</f>
        <v>wearables</v>
      </c>
      <c r="S991" s="10">
        <f>(Kickstarter[[#This Row],[launched_at]]/86400) + 25569 + (-6/24)</f>
        <v>42611.683969907404</v>
      </c>
      <c r="T991" s="10">
        <f>(Kickstarter[[#This Row],[deadline]]/86400) + 25569 + (-6/24)</f>
        <v>42641.683969907404</v>
      </c>
      <c r="U991" s="6">
        <f>YEAR(Kickstarter[[#This Row],[Date Created Conversion]])</f>
        <v>2016</v>
      </c>
      <c r="V991" s="6" t="str">
        <f>TEXT(Kickstarter[[#This Row],[Date Created Conversion]], "mmm")</f>
        <v>Aug</v>
      </c>
      <c r="W991" s="6">
        <f>DATEDIF(Kickstarter[[#This Row],[Date Created Conversion]],Kickstarter[[#This Row],[Date Ended Conversion]],"m")</f>
        <v>0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Kickstarter[[#This Row],[pledged]]/Kickstarter[[#This Row],[goal]]</f>
        <v>1.0399999999999999E-3</v>
      </c>
      <c r="P992" s="13">
        <f>IF(Kickstarter[[#This Row],[backers_count]], Kickstarter[[#This Row],[pledged]]/Kickstarter[[#This Row],[backers_count]], 0)</f>
        <v>13</v>
      </c>
      <c r="Q992" t="str">
        <f>LEFT(Kickstarter[[#This Row],[Category and Sub-Category]], SEARCH("/", Kickstarter[[#This Row],[Category and Sub-Category]])-1)</f>
        <v>technology</v>
      </c>
      <c r="R992" t="str">
        <f>RIGHT(Kickstarter[[#This Row],[Category and Sub-Category]], LEN(Kickstarter[[#This Row],[Category and Sub-Category]])-SEARCH("/",Kickstarter[[#This Row],[Category and Sub-Category]]))</f>
        <v>wearables</v>
      </c>
      <c r="S992" s="10">
        <f>(Kickstarter[[#This Row],[launched_at]]/86400) + 25569 + (-6/24)</f>
        <v>41855.534305555557</v>
      </c>
      <c r="T992" s="10">
        <f>(Kickstarter[[#This Row],[deadline]]/86400) + 25569 + (-6/24)</f>
        <v>41885.534305555557</v>
      </c>
      <c r="U992" s="6">
        <f>YEAR(Kickstarter[[#This Row],[Date Created Conversion]])</f>
        <v>2014</v>
      </c>
      <c r="V992" s="6" t="str">
        <f>TEXT(Kickstarter[[#This Row],[Date Created Conversion]], "mmm")</f>
        <v>Aug</v>
      </c>
      <c r="W992" s="6">
        <f>DATEDIF(Kickstarter[[#This Row],[Date Created Conversion]],Kickstarter[[#This Row],[Date Ended Conversion]],"m")</f>
        <v>0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Kickstarter[[#This Row],[pledged]]/Kickstarter[[#This Row],[goal]]</f>
        <v>4.24E-2</v>
      </c>
      <c r="P993" s="13">
        <f>IF(Kickstarter[[#This Row],[backers_count]], Kickstarter[[#This Row],[pledged]]/Kickstarter[[#This Row],[backers_count]], 0)</f>
        <v>30.285714285714285</v>
      </c>
      <c r="Q993" t="str">
        <f>LEFT(Kickstarter[[#This Row],[Category and Sub-Category]], SEARCH("/", Kickstarter[[#This Row],[Category and Sub-Category]])-1)</f>
        <v>technology</v>
      </c>
      <c r="R993" t="str">
        <f>RIGHT(Kickstarter[[#This Row],[Category and Sub-Category]], LEN(Kickstarter[[#This Row],[Category and Sub-Category]])-SEARCH("/",Kickstarter[[#This Row],[Category and Sub-Category]]))</f>
        <v>wearables</v>
      </c>
      <c r="S993" s="10">
        <f>(Kickstarter[[#This Row],[launched_at]]/86400) + 25569 + (-6/24)</f>
        <v>42538.50680555556</v>
      </c>
      <c r="T993" s="10">
        <f>(Kickstarter[[#This Row],[deadline]]/86400) + 25569 + (-6/24)</f>
        <v>42563.535416666666</v>
      </c>
      <c r="U993" s="6">
        <f>YEAR(Kickstarter[[#This Row],[Date Created Conversion]])</f>
        <v>2016</v>
      </c>
      <c r="V993" s="6" t="str">
        <f>TEXT(Kickstarter[[#This Row],[Date Created Conversion]], "mmm")</f>
        <v>Jun</v>
      </c>
      <c r="W993" s="6">
        <f>DATEDIF(Kickstarter[[#This Row],[Date Created Conversion]],Kickstarter[[#This Row],[Date Ended Conversion]],"m")</f>
        <v>0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Kickstarter[[#This Row],[pledged]]/Kickstarter[[#This Row],[goal]]</f>
        <v>4.6699999999999997E-3</v>
      </c>
      <c r="P994" s="13">
        <f>IF(Kickstarter[[#This Row],[backers_count]], Kickstarter[[#This Row],[pledged]]/Kickstarter[[#This Row],[backers_count]], 0)</f>
        <v>116.75</v>
      </c>
      <c r="Q994" t="str">
        <f>LEFT(Kickstarter[[#This Row],[Category and Sub-Category]], SEARCH("/", Kickstarter[[#This Row],[Category and Sub-Category]])-1)</f>
        <v>technology</v>
      </c>
      <c r="R994" t="str">
        <f>RIGHT(Kickstarter[[#This Row],[Category and Sub-Category]], LEN(Kickstarter[[#This Row],[Category and Sub-Category]])-SEARCH("/",Kickstarter[[#This Row],[Category and Sub-Category]]))</f>
        <v>wearables</v>
      </c>
      <c r="S994" s="10">
        <f>(Kickstarter[[#This Row],[launched_at]]/86400) + 25569 + (-6/24)</f>
        <v>42437.674988425926</v>
      </c>
      <c r="T994" s="10">
        <f>(Kickstarter[[#This Row],[deadline]]/86400) + 25569 + (-6/24)</f>
        <v>42497.633321759262</v>
      </c>
      <c r="U994" s="6">
        <f>YEAR(Kickstarter[[#This Row],[Date Created Conversion]])</f>
        <v>2016</v>
      </c>
      <c r="V994" s="6" t="str">
        <f>TEXT(Kickstarter[[#This Row],[Date Created Conversion]], "mmm")</f>
        <v>Mar</v>
      </c>
      <c r="W994" s="6">
        <f>DATEDIF(Kickstarter[[#This Row],[Date Created Conversion]],Kickstarter[[#This Row],[Date Ended Conversion]],"m")</f>
        <v>1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Kickstarter[[#This Row],[pledged]]/Kickstarter[[#This Row],[goal]]</f>
        <v>0.25087142857142858</v>
      </c>
      <c r="P995" s="13">
        <f>IF(Kickstarter[[#This Row],[backers_count]], Kickstarter[[#This Row],[pledged]]/Kickstarter[[#This Row],[backers_count]], 0)</f>
        <v>89.59693877551021</v>
      </c>
      <c r="Q995" t="str">
        <f>LEFT(Kickstarter[[#This Row],[Category and Sub-Category]], SEARCH("/", Kickstarter[[#This Row],[Category and Sub-Category]])-1)</f>
        <v>technology</v>
      </c>
      <c r="R995" t="str">
        <f>RIGHT(Kickstarter[[#This Row],[Category and Sub-Category]], LEN(Kickstarter[[#This Row],[Category and Sub-Category]])-SEARCH("/",Kickstarter[[#This Row],[Category and Sub-Category]]))</f>
        <v>wearables</v>
      </c>
      <c r="S995" s="10">
        <f>(Kickstarter[[#This Row],[launched_at]]/86400) + 25569 + (-6/24)</f>
        <v>42652.714907407411</v>
      </c>
      <c r="T995" s="10">
        <f>(Kickstarter[[#This Row],[deadline]]/86400) + 25569 + (-6/24)</f>
        <v>42685.958333333328</v>
      </c>
      <c r="U995" s="6">
        <f>YEAR(Kickstarter[[#This Row],[Date Created Conversion]])</f>
        <v>2016</v>
      </c>
      <c r="V995" s="6" t="str">
        <f>TEXT(Kickstarter[[#This Row],[Date Created Conversion]], "mmm")</f>
        <v>Oct</v>
      </c>
      <c r="W995" s="6">
        <f>DATEDIF(Kickstarter[[#This Row],[Date Created Conversion]],Kickstarter[[#This Row],[Date Ended Conversion]],"m")</f>
        <v>1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Kickstarter[[#This Row],[pledged]]/Kickstarter[[#This Row],[goal]]</f>
        <v>2.3345000000000001E-2</v>
      </c>
      <c r="P996" s="13">
        <f>IF(Kickstarter[[#This Row],[backers_count]], Kickstarter[[#This Row],[pledged]]/Kickstarter[[#This Row],[backers_count]], 0)</f>
        <v>424.45454545454544</v>
      </c>
      <c r="Q996" t="str">
        <f>LEFT(Kickstarter[[#This Row],[Category and Sub-Category]], SEARCH("/", Kickstarter[[#This Row],[Category and Sub-Category]])-1)</f>
        <v>technology</v>
      </c>
      <c r="R996" t="str">
        <f>RIGHT(Kickstarter[[#This Row],[Category and Sub-Category]], LEN(Kickstarter[[#This Row],[Category and Sub-Category]])-SEARCH("/",Kickstarter[[#This Row],[Category and Sub-Category]]))</f>
        <v>wearables</v>
      </c>
      <c r="S996" s="10">
        <f>(Kickstarter[[#This Row],[launched_at]]/86400) + 25569 + (-6/24)</f>
        <v>41921.013078703705</v>
      </c>
      <c r="T996" s="10">
        <f>(Kickstarter[[#This Row],[deadline]]/86400) + 25569 + (-6/24)</f>
        <v>41973.707638888889</v>
      </c>
      <c r="U996" s="6">
        <f>YEAR(Kickstarter[[#This Row],[Date Created Conversion]])</f>
        <v>2014</v>
      </c>
      <c r="V996" s="6" t="str">
        <f>TEXT(Kickstarter[[#This Row],[Date Created Conversion]], "mmm")</f>
        <v>Oct</v>
      </c>
      <c r="W996" s="6">
        <f>DATEDIF(Kickstarter[[#This Row],[Date Created Conversion]],Kickstarter[[#This Row],[Date Ended Conversion]],"m")</f>
        <v>1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Kickstarter[[#This Row],[pledged]]/Kickstarter[[#This Row],[goal]]</f>
        <v>7.2599999999999998E-2</v>
      </c>
      <c r="P997" s="13">
        <f>IF(Kickstarter[[#This Row],[backers_count]], Kickstarter[[#This Row],[pledged]]/Kickstarter[[#This Row],[backers_count]], 0)</f>
        <v>80.666666666666671</v>
      </c>
      <c r="Q997" t="str">
        <f>LEFT(Kickstarter[[#This Row],[Category and Sub-Category]], SEARCH("/", Kickstarter[[#This Row],[Category and Sub-Category]])-1)</f>
        <v>technology</v>
      </c>
      <c r="R997" t="str">
        <f>RIGHT(Kickstarter[[#This Row],[Category and Sub-Category]], LEN(Kickstarter[[#This Row],[Category and Sub-Category]])-SEARCH("/",Kickstarter[[#This Row],[Category and Sub-Category]]))</f>
        <v>wearables</v>
      </c>
      <c r="S997" s="10">
        <f>(Kickstarter[[#This Row],[launched_at]]/86400) + 25569 + (-6/24)</f>
        <v>41947.690740740742</v>
      </c>
      <c r="T997" s="10">
        <f>(Kickstarter[[#This Row],[deadline]]/86400) + 25569 + (-6/24)</f>
        <v>41972.416666666672</v>
      </c>
      <c r="U997" s="6">
        <f>YEAR(Kickstarter[[#This Row],[Date Created Conversion]])</f>
        <v>2014</v>
      </c>
      <c r="V997" s="6" t="str">
        <f>TEXT(Kickstarter[[#This Row],[Date Created Conversion]], "mmm")</f>
        <v>Nov</v>
      </c>
      <c r="W997" s="6">
        <f>DATEDIF(Kickstarter[[#This Row],[Date Created Conversion]],Kickstarter[[#This Row],[Date Ended Conversion]],"m")</f>
        <v>0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Kickstarter[[#This Row],[pledged]]/Kickstarter[[#This Row],[goal]]</f>
        <v>1.6250000000000001E-2</v>
      </c>
      <c r="P998" s="13">
        <f>IF(Kickstarter[[#This Row],[backers_count]], Kickstarter[[#This Row],[pledged]]/Kickstarter[[#This Row],[backers_count]], 0)</f>
        <v>13</v>
      </c>
      <c r="Q998" t="str">
        <f>LEFT(Kickstarter[[#This Row],[Category and Sub-Category]], SEARCH("/", Kickstarter[[#This Row],[Category and Sub-Category]])-1)</f>
        <v>technology</v>
      </c>
      <c r="R998" t="str">
        <f>RIGHT(Kickstarter[[#This Row],[Category and Sub-Category]], LEN(Kickstarter[[#This Row],[Category and Sub-Category]])-SEARCH("/",Kickstarter[[#This Row],[Category and Sub-Category]]))</f>
        <v>wearables</v>
      </c>
      <c r="S998" s="10">
        <f>(Kickstarter[[#This Row],[launched_at]]/86400) + 25569 + (-6/24)</f>
        <v>41817.616435185184</v>
      </c>
      <c r="T998" s="10">
        <f>(Kickstarter[[#This Row],[deadline]]/86400) + 25569 + (-6/24)</f>
        <v>41847.393750000003</v>
      </c>
      <c r="U998" s="6">
        <f>YEAR(Kickstarter[[#This Row],[Date Created Conversion]])</f>
        <v>2014</v>
      </c>
      <c r="V998" s="6" t="str">
        <f>TEXT(Kickstarter[[#This Row],[Date Created Conversion]], "mmm")</f>
        <v>Jun</v>
      </c>
      <c r="W998" s="6">
        <f>DATEDIF(Kickstarter[[#This Row],[Date Created Conversion]],Kickstarter[[#This Row],[Date Ended Conversion]],"m")</f>
        <v>1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Kickstarter[[#This Row],[pledged]]/Kickstarter[[#This Row],[goal]]</f>
        <v>1.2999999999999999E-2</v>
      </c>
      <c r="P999" s="13">
        <f>IF(Kickstarter[[#This Row],[backers_count]], Kickstarter[[#This Row],[pledged]]/Kickstarter[[#This Row],[backers_count]], 0)</f>
        <v>8.125</v>
      </c>
      <c r="Q999" t="str">
        <f>LEFT(Kickstarter[[#This Row],[Category and Sub-Category]], SEARCH("/", Kickstarter[[#This Row],[Category and Sub-Category]])-1)</f>
        <v>technology</v>
      </c>
      <c r="R999" t="str">
        <f>RIGHT(Kickstarter[[#This Row],[Category and Sub-Category]], LEN(Kickstarter[[#This Row],[Category and Sub-Category]])-SEARCH("/",Kickstarter[[#This Row],[Category and Sub-Category]]))</f>
        <v>wearables</v>
      </c>
      <c r="S999" s="10">
        <f>(Kickstarter[[#This Row],[launched_at]]/86400) + 25569 + (-6/24)</f>
        <v>41940.85297453704</v>
      </c>
      <c r="T999" s="10">
        <f>(Kickstarter[[#This Row],[deadline]]/86400) + 25569 + (-6/24)</f>
        <v>41970.894641203704</v>
      </c>
      <c r="U999" s="6">
        <f>YEAR(Kickstarter[[#This Row],[Date Created Conversion]])</f>
        <v>2014</v>
      </c>
      <c r="V999" s="6" t="str">
        <f>TEXT(Kickstarter[[#This Row],[Date Created Conversion]], "mmm")</f>
        <v>Oct</v>
      </c>
      <c r="W999" s="6">
        <f>DATEDIF(Kickstarter[[#This Row],[Date Created Conversion]],Kickstarter[[#This Row],[Date Ended Conversion]],"m")</f>
        <v>0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Kickstarter[[#This Row],[pledged]]/Kickstarter[[#This Row],[goal]]</f>
        <v>0.58558333333333334</v>
      </c>
      <c r="P1000" s="13">
        <f>IF(Kickstarter[[#This Row],[backers_count]], Kickstarter[[#This Row],[pledged]]/Kickstarter[[#This Row],[backers_count]], 0)</f>
        <v>153.42794759825327</v>
      </c>
      <c r="Q1000" t="str">
        <f>LEFT(Kickstarter[[#This Row],[Category and Sub-Category]], SEARCH("/", Kickstarter[[#This Row],[Category and Sub-Category]])-1)</f>
        <v>technology</v>
      </c>
      <c r="R1000" t="str">
        <f>RIGHT(Kickstarter[[#This Row],[Category and Sub-Category]], LEN(Kickstarter[[#This Row],[Category and Sub-Category]])-SEARCH("/",Kickstarter[[#This Row],[Category and Sub-Category]]))</f>
        <v>wearables</v>
      </c>
      <c r="S1000" s="10">
        <f>(Kickstarter[[#This Row],[launched_at]]/86400) + 25569 + (-6/24)</f>
        <v>42281.918993055559</v>
      </c>
      <c r="T1000" s="10">
        <f>(Kickstarter[[#This Row],[deadline]]/86400) + 25569 + (-6/24)</f>
        <v>42326.960659722223</v>
      </c>
      <c r="U1000" s="6">
        <f>YEAR(Kickstarter[[#This Row],[Date Created Conversion]])</f>
        <v>2015</v>
      </c>
      <c r="V1000" s="6" t="str">
        <f>TEXT(Kickstarter[[#This Row],[Date Created Conversion]], "mmm")</f>
        <v>Oct</v>
      </c>
      <c r="W1000" s="6">
        <f>DATEDIF(Kickstarter[[#This Row],[Date Created Conversion]],Kickstarter[[#This Row],[Date Ended Conversion]],"m")</f>
        <v>1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Kickstarter[[#This Row],[pledged]]/Kickstarter[[#This Row],[goal]]</f>
        <v>7.7886666666666673E-2</v>
      </c>
      <c r="P1001" s="13">
        <f>IF(Kickstarter[[#This Row],[backers_count]], Kickstarter[[#This Row],[pledged]]/Kickstarter[[#This Row],[backers_count]], 0)</f>
        <v>292.07499999999999</v>
      </c>
      <c r="Q1001" t="str">
        <f>LEFT(Kickstarter[[#This Row],[Category and Sub-Category]], SEARCH("/", Kickstarter[[#This Row],[Category and Sub-Category]])-1)</f>
        <v>technology</v>
      </c>
      <c r="R1001" t="str">
        <f>RIGHT(Kickstarter[[#This Row],[Category and Sub-Category]], LEN(Kickstarter[[#This Row],[Category and Sub-Category]])-SEARCH("/",Kickstarter[[#This Row],[Category and Sub-Category]]))</f>
        <v>wearables</v>
      </c>
      <c r="S1001" s="10">
        <f>(Kickstarter[[#This Row],[launched_at]]/86400) + 25569 + (-6/24)</f>
        <v>41926.04965277778</v>
      </c>
      <c r="T1001" s="10">
        <f>(Kickstarter[[#This Row],[deadline]]/86400) + 25569 + (-6/24)</f>
        <v>41956.084722222222</v>
      </c>
      <c r="U1001" s="6">
        <f>YEAR(Kickstarter[[#This Row],[Date Created Conversion]])</f>
        <v>2014</v>
      </c>
      <c r="V1001" s="6" t="str">
        <f>TEXT(Kickstarter[[#This Row],[Date Created Conversion]], "mmm")</f>
        <v>Oct</v>
      </c>
      <c r="W1001" s="6">
        <f>DATEDIF(Kickstarter[[#This Row],[Date Created Conversion]],Kickstarter[[#This Row],[Date Ended Conversion]],"m")</f>
        <v>0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Kickstarter[[#This Row],[pledged]]/Kickstarter[[#This Row],[goal]]</f>
        <v>2.2157147647256063E-2</v>
      </c>
      <c r="P1002" s="13">
        <f>IF(Kickstarter[[#This Row],[backers_count]], Kickstarter[[#This Row],[pledged]]/Kickstarter[[#This Row],[backers_count]], 0)</f>
        <v>3304</v>
      </c>
      <c r="Q1002" t="str">
        <f>LEFT(Kickstarter[[#This Row],[Category and Sub-Category]], SEARCH("/", Kickstarter[[#This Row],[Category and Sub-Category]])-1)</f>
        <v>technology</v>
      </c>
      <c r="R1002" t="str">
        <f>RIGHT(Kickstarter[[#This Row],[Category and Sub-Category]], LEN(Kickstarter[[#This Row],[Category and Sub-Category]])-SEARCH("/",Kickstarter[[#This Row],[Category and Sub-Category]]))</f>
        <v>wearables</v>
      </c>
      <c r="S1002" s="10">
        <f>(Kickstarter[[#This Row],[launched_at]]/86400) + 25569 + (-6/24)</f>
        <v>42748.80972222222</v>
      </c>
      <c r="T1002" s="10">
        <f>(Kickstarter[[#This Row],[deadline]]/86400) + 25569 + (-6/24)</f>
        <v>42808.768055555556</v>
      </c>
      <c r="U1002" s="6">
        <f>YEAR(Kickstarter[[#This Row],[Date Created Conversion]])</f>
        <v>2017</v>
      </c>
      <c r="V1002" s="6" t="str">
        <f>TEXT(Kickstarter[[#This Row],[Date Created Conversion]], "mmm")</f>
        <v>Jan</v>
      </c>
      <c r="W1002" s="6">
        <f>DATEDIF(Kickstarter[[#This Row],[Date Created Conversion]],Kickstarter[[#This Row],[Date Ended Conversion]],"m")</f>
        <v>2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Kickstarter[[#This Row],[pledged]]/Kickstarter[[#This Row],[goal]]</f>
        <v>1.04</v>
      </c>
      <c r="P1003" s="13">
        <f>IF(Kickstarter[[#This Row],[backers_count]], Kickstarter[[#This Row],[pledged]]/Kickstarter[[#This Row],[backers_count]], 0)</f>
        <v>1300</v>
      </c>
      <c r="Q1003" t="str">
        <f>LEFT(Kickstarter[[#This Row],[Category and Sub-Category]], SEARCH("/", Kickstarter[[#This Row],[Category and Sub-Category]])-1)</f>
        <v>technology</v>
      </c>
      <c r="R1003" t="str">
        <f>RIGHT(Kickstarter[[#This Row],[Category and Sub-Category]], LEN(Kickstarter[[#This Row],[Category and Sub-Category]])-SEARCH("/",Kickstarter[[#This Row],[Category and Sub-Category]]))</f>
        <v>wearables</v>
      </c>
      <c r="S1003" s="10">
        <f>(Kickstarter[[#This Row],[launched_at]]/86400) + 25569 + (-6/24)</f>
        <v>42720.470057870371</v>
      </c>
      <c r="T1003" s="10">
        <f>(Kickstarter[[#This Row],[deadline]]/86400) + 25569 + (-6/24)</f>
        <v>42765.470057870371</v>
      </c>
      <c r="U1003" s="6">
        <f>YEAR(Kickstarter[[#This Row],[Date Created Conversion]])</f>
        <v>2016</v>
      </c>
      <c r="V1003" s="6" t="str">
        <f>TEXT(Kickstarter[[#This Row],[Date Created Conversion]], "mmm")</f>
        <v>Dec</v>
      </c>
      <c r="W1003" s="6">
        <f>DATEDIF(Kickstarter[[#This Row],[Date Created Conversion]],Kickstarter[[#This Row],[Date Ended Conversion]],"m")</f>
        <v>1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Kickstarter[[#This Row],[pledged]]/Kickstarter[[#This Row],[goal]]</f>
        <v>0.29602960296029601</v>
      </c>
      <c r="P1004" s="13">
        <f>IF(Kickstarter[[#This Row],[backers_count]], Kickstarter[[#This Row],[pledged]]/Kickstarter[[#This Row],[backers_count]], 0)</f>
        <v>134.54545454545453</v>
      </c>
      <c r="Q1004" t="str">
        <f>LEFT(Kickstarter[[#This Row],[Category and Sub-Category]], SEARCH("/", Kickstarter[[#This Row],[Category and Sub-Category]])-1)</f>
        <v>technology</v>
      </c>
      <c r="R1004" t="str">
        <f>RIGHT(Kickstarter[[#This Row],[Category and Sub-Category]], LEN(Kickstarter[[#This Row],[Category and Sub-Category]])-SEARCH("/",Kickstarter[[#This Row],[Category and Sub-Category]]))</f>
        <v>wearables</v>
      </c>
      <c r="S1004" s="10">
        <f>(Kickstarter[[#This Row],[launched_at]]/86400) + 25569 + (-6/24)</f>
        <v>42325.434189814812</v>
      </c>
      <c r="T1004" s="10">
        <f>(Kickstarter[[#This Row],[deadline]]/86400) + 25569 + (-6/24)</f>
        <v>42354.999305555553</v>
      </c>
      <c r="U1004" s="6">
        <f>YEAR(Kickstarter[[#This Row],[Date Created Conversion]])</f>
        <v>2015</v>
      </c>
      <c r="V1004" s="6" t="str">
        <f>TEXT(Kickstarter[[#This Row],[Date Created Conversion]], "mmm")</f>
        <v>Nov</v>
      </c>
      <c r="W1004" s="6">
        <f>DATEDIF(Kickstarter[[#This Row],[Date Created Conversion]],Kickstarter[[#This Row],[Date Ended Conversion]],"m")</f>
        <v>0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Kickstarter[[#This Row],[pledged]]/Kickstarter[[#This Row],[goal]]</f>
        <v>0.16055</v>
      </c>
      <c r="P1005" s="13">
        <f>IF(Kickstarter[[#This Row],[backers_count]], Kickstarter[[#This Row],[pledged]]/Kickstarter[[#This Row],[backers_count]], 0)</f>
        <v>214.06666666666666</v>
      </c>
      <c r="Q1005" t="str">
        <f>LEFT(Kickstarter[[#This Row],[Category and Sub-Category]], SEARCH("/", Kickstarter[[#This Row],[Category and Sub-Category]])-1)</f>
        <v>technology</v>
      </c>
      <c r="R1005" t="str">
        <f>RIGHT(Kickstarter[[#This Row],[Category and Sub-Category]], LEN(Kickstarter[[#This Row],[Category and Sub-Category]])-SEARCH("/",Kickstarter[[#This Row],[Category and Sub-Category]]))</f>
        <v>wearables</v>
      </c>
      <c r="S1005" s="10">
        <f>(Kickstarter[[#This Row],[launched_at]]/86400) + 25569 + (-6/24)</f>
        <v>42780.459039351852</v>
      </c>
      <c r="T1005" s="10">
        <f>(Kickstarter[[#This Row],[deadline]]/86400) + 25569 + (-6/24)</f>
        <v>42810.417372685188</v>
      </c>
      <c r="U1005" s="6">
        <f>YEAR(Kickstarter[[#This Row],[Date Created Conversion]])</f>
        <v>2017</v>
      </c>
      <c r="V1005" s="6" t="str">
        <f>TEXT(Kickstarter[[#This Row],[Date Created Conversion]], "mmm")</f>
        <v>Feb</v>
      </c>
      <c r="W1005" s="6">
        <f>DATEDIF(Kickstarter[[#This Row],[Date Created Conversion]],Kickstarter[[#This Row],[Date Ended Conversion]],"m")</f>
        <v>1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Kickstarter[[#This Row],[pledged]]/Kickstarter[[#This Row],[goal]]</f>
        <v>0.82208000000000003</v>
      </c>
      <c r="P1006" s="13">
        <f>IF(Kickstarter[[#This Row],[backers_count]], Kickstarter[[#This Row],[pledged]]/Kickstarter[[#This Row],[backers_count]], 0)</f>
        <v>216.33684210526314</v>
      </c>
      <c r="Q1006" t="str">
        <f>LEFT(Kickstarter[[#This Row],[Category and Sub-Category]], SEARCH("/", Kickstarter[[#This Row],[Category and Sub-Category]])-1)</f>
        <v>technology</v>
      </c>
      <c r="R1006" t="str">
        <f>RIGHT(Kickstarter[[#This Row],[Category and Sub-Category]], LEN(Kickstarter[[#This Row],[Category and Sub-Category]])-SEARCH("/",Kickstarter[[#This Row],[Category and Sub-Category]]))</f>
        <v>wearables</v>
      </c>
      <c r="S1006" s="10">
        <f>(Kickstarter[[#This Row],[launched_at]]/86400) + 25569 + (-6/24)</f>
        <v>42388.458645833336</v>
      </c>
      <c r="T1006" s="10">
        <f>(Kickstarter[[#This Row],[deadline]]/86400) + 25569 + (-6/24)</f>
        <v>42418.458645833336</v>
      </c>
      <c r="U1006" s="6">
        <f>YEAR(Kickstarter[[#This Row],[Date Created Conversion]])</f>
        <v>2016</v>
      </c>
      <c r="V1006" s="6" t="str">
        <f>TEXT(Kickstarter[[#This Row],[Date Created Conversion]], "mmm")</f>
        <v>Jan</v>
      </c>
      <c r="W1006" s="6">
        <f>DATEDIF(Kickstarter[[#This Row],[Date Created Conversion]],Kickstarter[[#This Row],[Date Ended Conversion]],"m")</f>
        <v>0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Kickstarter[[#This Row],[pledged]]/Kickstarter[[#This Row],[goal]]</f>
        <v>0.75051000000000001</v>
      </c>
      <c r="P1007" s="13">
        <f>IF(Kickstarter[[#This Row],[backers_count]], Kickstarter[[#This Row],[pledged]]/Kickstarter[[#This Row],[backers_count]], 0)</f>
        <v>932.31055900621118</v>
      </c>
      <c r="Q1007" t="str">
        <f>LEFT(Kickstarter[[#This Row],[Category and Sub-Category]], SEARCH("/", Kickstarter[[#This Row],[Category and Sub-Category]])-1)</f>
        <v>technology</v>
      </c>
      <c r="R1007" t="str">
        <f>RIGHT(Kickstarter[[#This Row],[Category and Sub-Category]], LEN(Kickstarter[[#This Row],[Category and Sub-Category]])-SEARCH("/",Kickstarter[[#This Row],[Category and Sub-Category]]))</f>
        <v>wearables</v>
      </c>
      <c r="S1007" s="10">
        <f>(Kickstarter[[#This Row],[launched_at]]/86400) + 25569 + (-6/24)</f>
        <v>42276.374803240746</v>
      </c>
      <c r="T1007" s="10">
        <f>(Kickstarter[[#This Row],[deadline]]/86400) + 25569 + (-6/24)</f>
        <v>42307.374803240746</v>
      </c>
      <c r="U1007" s="6">
        <f>YEAR(Kickstarter[[#This Row],[Date Created Conversion]])</f>
        <v>2015</v>
      </c>
      <c r="V1007" s="6" t="str">
        <f>TEXT(Kickstarter[[#This Row],[Date Created Conversion]], "mmm")</f>
        <v>Sep</v>
      </c>
      <c r="W1007" s="6">
        <f>DATEDIF(Kickstarter[[#This Row],[Date Created Conversion]],Kickstarter[[#This Row],[Date Ended Conversion]],"m")</f>
        <v>1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Kickstarter[[#This Row],[pledged]]/Kickstarter[[#This Row],[goal]]</f>
        <v>5.8500000000000003E-2</v>
      </c>
      <c r="P1008" s="13">
        <f>IF(Kickstarter[[#This Row],[backers_count]], Kickstarter[[#This Row],[pledged]]/Kickstarter[[#This Row],[backers_count]], 0)</f>
        <v>29.25</v>
      </c>
      <c r="Q1008" t="str">
        <f>LEFT(Kickstarter[[#This Row],[Category and Sub-Category]], SEARCH("/", Kickstarter[[#This Row],[Category and Sub-Category]])-1)</f>
        <v>technology</v>
      </c>
      <c r="R1008" t="str">
        <f>RIGHT(Kickstarter[[#This Row],[Category and Sub-Category]], LEN(Kickstarter[[#This Row],[Category and Sub-Category]])-SEARCH("/",Kickstarter[[#This Row],[Category and Sub-Category]]))</f>
        <v>wearables</v>
      </c>
      <c r="S1008" s="10">
        <f>(Kickstarter[[#This Row],[launched_at]]/86400) + 25569 + (-6/24)</f>
        <v>41976.790185185186</v>
      </c>
      <c r="T1008" s="10">
        <f>(Kickstarter[[#This Row],[deadline]]/86400) + 25569 + (-6/24)</f>
        <v>41985.049305555556</v>
      </c>
      <c r="U1008" s="6">
        <f>YEAR(Kickstarter[[#This Row],[Date Created Conversion]])</f>
        <v>2014</v>
      </c>
      <c r="V1008" s="6" t="str">
        <f>TEXT(Kickstarter[[#This Row],[Date Created Conversion]], "mmm")</f>
        <v>Dec</v>
      </c>
      <c r="W1008" s="6">
        <f>DATEDIF(Kickstarter[[#This Row],[Date Created Conversion]],Kickstarter[[#This Row],[Date Ended Conversion]],"m")</f>
        <v>0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Kickstarter[[#This Row],[pledged]]/Kickstarter[[#This Row],[goal]]</f>
        <v>0.44319999999999998</v>
      </c>
      <c r="P1009" s="13">
        <f>IF(Kickstarter[[#This Row],[backers_count]], Kickstarter[[#This Row],[pledged]]/Kickstarter[[#This Row],[backers_count]], 0)</f>
        <v>174.94736842105263</v>
      </c>
      <c r="Q1009" t="str">
        <f>LEFT(Kickstarter[[#This Row],[Category and Sub-Category]], SEARCH("/", Kickstarter[[#This Row],[Category and Sub-Category]])-1)</f>
        <v>technology</v>
      </c>
      <c r="R1009" t="str">
        <f>RIGHT(Kickstarter[[#This Row],[Category and Sub-Category]], LEN(Kickstarter[[#This Row],[Category and Sub-Category]])-SEARCH("/",Kickstarter[[#This Row],[Category and Sub-Category]]))</f>
        <v>wearables</v>
      </c>
      <c r="S1009" s="10">
        <f>(Kickstarter[[#This Row],[launched_at]]/86400) + 25569 + (-6/24)</f>
        <v>42676.333599537036</v>
      </c>
      <c r="T1009" s="10">
        <f>(Kickstarter[[#This Row],[deadline]]/86400) + 25569 + (-6/24)</f>
        <v>42718.3752662037</v>
      </c>
      <c r="U1009" s="6">
        <f>YEAR(Kickstarter[[#This Row],[Date Created Conversion]])</f>
        <v>2016</v>
      </c>
      <c r="V1009" s="6" t="str">
        <f>TEXT(Kickstarter[[#This Row],[Date Created Conversion]], "mmm")</f>
        <v>Nov</v>
      </c>
      <c r="W1009" s="6">
        <f>DATEDIF(Kickstarter[[#This Row],[Date Created Conversion]],Kickstarter[[#This Row],[Date Ended Conversion]],"m")</f>
        <v>1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Kickstarter[[#This Row],[pledged]]/Kickstarter[[#This Row],[goal]]</f>
        <v>2.6737967914438501E-3</v>
      </c>
      <c r="P1010" s="13">
        <f>IF(Kickstarter[[#This Row],[backers_count]], Kickstarter[[#This Row],[pledged]]/Kickstarter[[#This Row],[backers_count]], 0)</f>
        <v>250</v>
      </c>
      <c r="Q1010" t="str">
        <f>LEFT(Kickstarter[[#This Row],[Category and Sub-Category]], SEARCH("/", Kickstarter[[#This Row],[Category and Sub-Category]])-1)</f>
        <v>technology</v>
      </c>
      <c r="R1010" t="str">
        <f>RIGHT(Kickstarter[[#This Row],[Category and Sub-Category]], LEN(Kickstarter[[#This Row],[Category and Sub-Category]])-SEARCH("/",Kickstarter[[#This Row],[Category and Sub-Category]]))</f>
        <v>wearables</v>
      </c>
      <c r="S1010" s="10">
        <f>(Kickstarter[[#This Row],[launched_at]]/86400) + 25569 + (-6/24)</f>
        <v>42702.559201388889</v>
      </c>
      <c r="T1010" s="10">
        <f>(Kickstarter[[#This Row],[deadline]]/86400) + 25569 + (-6/24)</f>
        <v>42732.559201388889</v>
      </c>
      <c r="U1010" s="6">
        <f>YEAR(Kickstarter[[#This Row],[Date Created Conversion]])</f>
        <v>2016</v>
      </c>
      <c r="V1010" s="6" t="str">
        <f>TEXT(Kickstarter[[#This Row],[Date Created Conversion]], "mmm")</f>
        <v>Nov</v>
      </c>
      <c r="W1010" s="6">
        <f>DATEDIF(Kickstarter[[#This Row],[Date Created Conversion]],Kickstarter[[#This Row],[Date Ended Conversion]],"m")</f>
        <v>1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Kickstarter[[#This Row],[pledged]]/Kickstarter[[#This Row],[goal]]</f>
        <v>0.1313</v>
      </c>
      <c r="P1011" s="13">
        <f>IF(Kickstarter[[#This Row],[backers_count]], Kickstarter[[#This Row],[pledged]]/Kickstarter[[#This Row],[backers_count]], 0)</f>
        <v>65</v>
      </c>
      <c r="Q1011" t="str">
        <f>LEFT(Kickstarter[[#This Row],[Category and Sub-Category]], SEARCH("/", Kickstarter[[#This Row],[Category and Sub-Category]])-1)</f>
        <v>technology</v>
      </c>
      <c r="R1011" t="str">
        <f>RIGHT(Kickstarter[[#This Row],[Category and Sub-Category]], LEN(Kickstarter[[#This Row],[Category and Sub-Category]])-SEARCH("/",Kickstarter[[#This Row],[Category and Sub-Category]]))</f>
        <v>wearables</v>
      </c>
      <c r="S1011" s="10">
        <f>(Kickstarter[[#This Row],[launched_at]]/86400) + 25569 + (-6/24)</f>
        <v>42510.354699074072</v>
      </c>
      <c r="T1011" s="10">
        <f>(Kickstarter[[#This Row],[deadline]]/86400) + 25569 + (-6/24)</f>
        <v>42540.354699074072</v>
      </c>
      <c r="U1011" s="6">
        <f>YEAR(Kickstarter[[#This Row],[Date Created Conversion]])</f>
        <v>2016</v>
      </c>
      <c r="V1011" s="6" t="str">
        <f>TEXT(Kickstarter[[#This Row],[Date Created Conversion]], "mmm")</f>
        <v>May</v>
      </c>
      <c r="W1011" s="6">
        <f>DATEDIF(Kickstarter[[#This Row],[Date Created Conversion]],Kickstarter[[#This Row],[Date Ended Conversion]],"m")</f>
        <v>0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Kickstarter[[#This Row],[pledged]]/Kickstarter[[#This Row],[goal]]</f>
        <v>1.9088937093275488E-3</v>
      </c>
      <c r="P1012" s="13">
        <f>IF(Kickstarter[[#This Row],[backers_count]], Kickstarter[[#This Row],[pledged]]/Kickstarter[[#This Row],[backers_count]], 0)</f>
        <v>55</v>
      </c>
      <c r="Q1012" t="str">
        <f>LEFT(Kickstarter[[#This Row],[Category and Sub-Category]], SEARCH("/", Kickstarter[[#This Row],[Category and Sub-Category]])-1)</f>
        <v>technology</v>
      </c>
      <c r="R1012" t="str">
        <f>RIGHT(Kickstarter[[#This Row],[Category and Sub-Category]], LEN(Kickstarter[[#This Row],[Category and Sub-Category]])-SEARCH("/",Kickstarter[[#This Row],[Category and Sub-Category]]))</f>
        <v>wearables</v>
      </c>
      <c r="S1012" s="10">
        <f>(Kickstarter[[#This Row],[launched_at]]/86400) + 25569 + (-6/24)</f>
        <v>42561.579421296294</v>
      </c>
      <c r="T1012" s="10">
        <f>(Kickstarter[[#This Row],[deadline]]/86400) + 25569 + (-6/24)</f>
        <v>42617.874305555553</v>
      </c>
      <c r="U1012" s="6">
        <f>YEAR(Kickstarter[[#This Row],[Date Created Conversion]])</f>
        <v>2016</v>
      </c>
      <c r="V1012" s="6" t="str">
        <f>TEXT(Kickstarter[[#This Row],[Date Created Conversion]], "mmm")</f>
        <v>Jul</v>
      </c>
      <c r="W1012" s="6">
        <f>DATEDIF(Kickstarter[[#This Row],[Date Created Conversion]],Kickstarter[[#This Row],[Date Ended Conversion]],"m")</f>
        <v>1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Kickstarter[[#This Row],[pledged]]/Kickstarter[[#This Row],[goal]]</f>
        <v>3.7499999999999999E-3</v>
      </c>
      <c r="P1013" s="13">
        <f>IF(Kickstarter[[#This Row],[backers_count]], Kickstarter[[#This Row],[pledged]]/Kickstarter[[#This Row],[backers_count]], 0)</f>
        <v>75</v>
      </c>
      <c r="Q1013" t="str">
        <f>LEFT(Kickstarter[[#This Row],[Category and Sub-Category]], SEARCH("/", Kickstarter[[#This Row],[Category and Sub-Category]])-1)</f>
        <v>technology</v>
      </c>
      <c r="R1013" t="str">
        <f>RIGHT(Kickstarter[[#This Row],[Category and Sub-Category]], LEN(Kickstarter[[#This Row],[Category and Sub-Category]])-SEARCH("/",Kickstarter[[#This Row],[Category and Sub-Category]]))</f>
        <v>wearables</v>
      </c>
      <c r="S1013" s="10">
        <f>(Kickstarter[[#This Row],[launched_at]]/86400) + 25569 + (-6/24)</f>
        <v>41946.648090277777</v>
      </c>
      <c r="T1013" s="10">
        <f>(Kickstarter[[#This Row],[deadline]]/86400) + 25569 + (-6/24)</f>
        <v>41991.648090277777</v>
      </c>
      <c r="U1013" s="6">
        <f>YEAR(Kickstarter[[#This Row],[Date Created Conversion]])</f>
        <v>2014</v>
      </c>
      <c r="V1013" s="6" t="str">
        <f>TEXT(Kickstarter[[#This Row],[Date Created Conversion]], "mmm")</f>
        <v>Nov</v>
      </c>
      <c r="W1013" s="6">
        <f>DATEDIF(Kickstarter[[#This Row],[Date Created Conversion]],Kickstarter[[#This Row],[Date Ended Conversion]],"m")</f>
        <v>1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Kickstarter[[#This Row],[pledged]]/Kickstarter[[#This Row],[goal]]</f>
        <v>215.35021</v>
      </c>
      <c r="P1014" s="13">
        <f>IF(Kickstarter[[#This Row],[backers_count]], Kickstarter[[#This Row],[pledged]]/Kickstarter[[#This Row],[backers_count]], 0)</f>
        <v>1389.3561935483872</v>
      </c>
      <c r="Q1014" t="str">
        <f>LEFT(Kickstarter[[#This Row],[Category and Sub-Category]], SEARCH("/", Kickstarter[[#This Row],[Category and Sub-Category]])-1)</f>
        <v>technology</v>
      </c>
      <c r="R1014" t="str">
        <f>RIGHT(Kickstarter[[#This Row],[Category and Sub-Category]], LEN(Kickstarter[[#This Row],[Category and Sub-Category]])-SEARCH("/",Kickstarter[[#This Row],[Category and Sub-Category]]))</f>
        <v>wearables</v>
      </c>
      <c r="S1014" s="10">
        <f>(Kickstarter[[#This Row],[launched_at]]/86400) + 25569 + (-6/24)</f>
        <v>42714.190416666665</v>
      </c>
      <c r="T1014" s="10">
        <f>(Kickstarter[[#This Row],[deadline]]/86400) + 25569 + (-6/24)</f>
        <v>42759.190416666665</v>
      </c>
      <c r="U1014" s="6">
        <f>YEAR(Kickstarter[[#This Row],[Date Created Conversion]])</f>
        <v>2016</v>
      </c>
      <c r="V1014" s="6" t="str">
        <f>TEXT(Kickstarter[[#This Row],[Date Created Conversion]], "mmm")</f>
        <v>Dec</v>
      </c>
      <c r="W1014" s="6">
        <f>DATEDIF(Kickstarter[[#This Row],[Date Created Conversion]],Kickstarter[[#This Row],[Date Ended Conversion]],"m")</f>
        <v>1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Kickstarter[[#This Row],[pledged]]/Kickstarter[[#This Row],[goal]]</f>
        <v>0.34527999999999998</v>
      </c>
      <c r="P1015" s="13">
        <f>IF(Kickstarter[[#This Row],[backers_count]], Kickstarter[[#This Row],[pledged]]/Kickstarter[[#This Row],[backers_count]], 0)</f>
        <v>95.911111111111111</v>
      </c>
      <c r="Q1015" t="str">
        <f>LEFT(Kickstarter[[#This Row],[Category and Sub-Category]], SEARCH("/", Kickstarter[[#This Row],[Category and Sub-Category]])-1)</f>
        <v>technology</v>
      </c>
      <c r="R1015" t="str">
        <f>RIGHT(Kickstarter[[#This Row],[Category and Sub-Category]], LEN(Kickstarter[[#This Row],[Category and Sub-Category]])-SEARCH("/",Kickstarter[[#This Row],[Category and Sub-Category]]))</f>
        <v>wearables</v>
      </c>
      <c r="S1015" s="10">
        <f>(Kickstarter[[#This Row],[launched_at]]/86400) + 25569 + (-6/24)</f>
        <v>42339.583981481483</v>
      </c>
      <c r="T1015" s="10">
        <f>(Kickstarter[[#This Row],[deadline]]/86400) + 25569 + (-6/24)</f>
        <v>42367.583333333328</v>
      </c>
      <c r="U1015" s="6">
        <f>YEAR(Kickstarter[[#This Row],[Date Created Conversion]])</f>
        <v>2015</v>
      </c>
      <c r="V1015" s="6" t="str">
        <f>TEXT(Kickstarter[[#This Row],[Date Created Conversion]], "mmm")</f>
        <v>Dec</v>
      </c>
      <c r="W1015" s="6">
        <f>DATEDIF(Kickstarter[[#This Row],[Date Created Conversion]],Kickstarter[[#This Row],[Date Ended Conversion]],"m")</f>
        <v>0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Kickstarter[[#This Row],[pledged]]/Kickstarter[[#This Row],[goal]]</f>
        <v>0.30599999999999999</v>
      </c>
      <c r="P1016" s="13">
        <f>IF(Kickstarter[[#This Row],[backers_count]], Kickstarter[[#This Row],[pledged]]/Kickstarter[[#This Row],[backers_count]], 0)</f>
        <v>191.25</v>
      </c>
      <c r="Q1016" t="str">
        <f>LEFT(Kickstarter[[#This Row],[Category and Sub-Category]], SEARCH("/", Kickstarter[[#This Row],[Category and Sub-Category]])-1)</f>
        <v>technology</v>
      </c>
      <c r="R1016" t="str">
        <f>RIGHT(Kickstarter[[#This Row],[Category and Sub-Category]], LEN(Kickstarter[[#This Row],[Category and Sub-Category]])-SEARCH("/",Kickstarter[[#This Row],[Category and Sub-Category]]))</f>
        <v>wearables</v>
      </c>
      <c r="S1016" s="10">
        <f>(Kickstarter[[#This Row],[launched_at]]/86400) + 25569 + (-6/24)</f>
        <v>41954.752488425926</v>
      </c>
      <c r="T1016" s="10">
        <f>(Kickstarter[[#This Row],[deadline]]/86400) + 25569 + (-6/24)</f>
        <v>42004.752488425926</v>
      </c>
      <c r="U1016" s="6">
        <f>YEAR(Kickstarter[[#This Row],[Date Created Conversion]])</f>
        <v>2014</v>
      </c>
      <c r="V1016" s="6" t="str">
        <f>TEXT(Kickstarter[[#This Row],[Date Created Conversion]], "mmm")</f>
        <v>Nov</v>
      </c>
      <c r="W1016" s="6">
        <f>DATEDIF(Kickstarter[[#This Row],[Date Created Conversion]],Kickstarter[[#This Row],[Date Ended Conversion]],"m")</f>
        <v>1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Kickstarter[[#This Row],[pledged]]/Kickstarter[[#This Row],[goal]]</f>
        <v>2.6666666666666668E-2</v>
      </c>
      <c r="P1017" s="13">
        <f>IF(Kickstarter[[#This Row],[backers_count]], Kickstarter[[#This Row],[pledged]]/Kickstarter[[#This Row],[backers_count]], 0)</f>
        <v>40</v>
      </c>
      <c r="Q1017" t="str">
        <f>LEFT(Kickstarter[[#This Row],[Category and Sub-Category]], SEARCH("/", Kickstarter[[#This Row],[Category and Sub-Category]])-1)</f>
        <v>technology</v>
      </c>
      <c r="R1017" t="str">
        <f>RIGHT(Kickstarter[[#This Row],[Category and Sub-Category]], LEN(Kickstarter[[#This Row],[Category and Sub-Category]])-SEARCH("/",Kickstarter[[#This Row],[Category and Sub-Category]]))</f>
        <v>wearables</v>
      </c>
      <c r="S1017" s="10">
        <f>(Kickstarter[[#This Row],[launched_at]]/86400) + 25569 + (-6/24)</f>
        <v>42303.628414351857</v>
      </c>
      <c r="T1017" s="10">
        <f>(Kickstarter[[#This Row],[deadline]]/86400) + 25569 + (-6/24)</f>
        <v>42333.670081018514</v>
      </c>
      <c r="U1017" s="6">
        <f>YEAR(Kickstarter[[#This Row],[Date Created Conversion]])</f>
        <v>2015</v>
      </c>
      <c r="V1017" s="6" t="str">
        <f>TEXT(Kickstarter[[#This Row],[Date Created Conversion]], "mmm")</f>
        <v>Oct</v>
      </c>
      <c r="W1017" s="6">
        <f>DATEDIF(Kickstarter[[#This Row],[Date Created Conversion]],Kickstarter[[#This Row],[Date Ended Conversion]],"m")</f>
        <v>0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Kickstarter[[#This Row],[pledged]]/Kickstarter[[#This Row],[goal]]</f>
        <v>2.8420000000000001E-2</v>
      </c>
      <c r="P1018" s="13">
        <f>IF(Kickstarter[[#This Row],[backers_count]], Kickstarter[[#This Row],[pledged]]/Kickstarter[[#This Row],[backers_count]], 0)</f>
        <v>74.78947368421052</v>
      </c>
      <c r="Q1018" t="str">
        <f>LEFT(Kickstarter[[#This Row],[Category and Sub-Category]], SEARCH("/", Kickstarter[[#This Row],[Category and Sub-Category]])-1)</f>
        <v>technology</v>
      </c>
      <c r="R1018" t="str">
        <f>RIGHT(Kickstarter[[#This Row],[Category and Sub-Category]], LEN(Kickstarter[[#This Row],[Category and Sub-Category]])-SEARCH("/",Kickstarter[[#This Row],[Category and Sub-Category]]))</f>
        <v>wearables</v>
      </c>
      <c r="S1018" s="10">
        <f>(Kickstarter[[#This Row],[launched_at]]/86400) + 25569 + (-6/24)</f>
        <v>42421.857129629629</v>
      </c>
      <c r="T1018" s="10">
        <f>(Kickstarter[[#This Row],[deadline]]/86400) + 25569 + (-6/24)</f>
        <v>42466.815462962964</v>
      </c>
      <c r="U1018" s="6">
        <f>YEAR(Kickstarter[[#This Row],[Date Created Conversion]])</f>
        <v>2016</v>
      </c>
      <c r="V1018" s="6" t="str">
        <f>TEXT(Kickstarter[[#This Row],[Date Created Conversion]], "mmm")</f>
        <v>Feb</v>
      </c>
      <c r="W1018" s="6">
        <f>DATEDIF(Kickstarter[[#This Row],[Date Created Conversion]],Kickstarter[[#This Row],[Date Ended Conversion]],"m")</f>
        <v>1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Kickstarter[[#This Row],[pledged]]/Kickstarter[[#This Row],[goal]]</f>
        <v>0.22878799999999999</v>
      </c>
      <c r="P1019" s="13">
        <f>IF(Kickstarter[[#This Row],[backers_count]], Kickstarter[[#This Row],[pledged]]/Kickstarter[[#This Row],[backers_count]], 0)</f>
        <v>161.11830985915492</v>
      </c>
      <c r="Q1019" t="str">
        <f>LEFT(Kickstarter[[#This Row],[Category and Sub-Category]], SEARCH("/", Kickstarter[[#This Row],[Category and Sub-Category]])-1)</f>
        <v>technology</v>
      </c>
      <c r="R1019" t="str">
        <f>RIGHT(Kickstarter[[#This Row],[Category and Sub-Category]], LEN(Kickstarter[[#This Row],[Category and Sub-Category]])-SEARCH("/",Kickstarter[[#This Row],[Category and Sub-Category]]))</f>
        <v>wearables</v>
      </c>
      <c r="S1019" s="10">
        <f>(Kickstarter[[#This Row],[launched_at]]/86400) + 25569 + (-6/24)</f>
        <v>42289.425173611111</v>
      </c>
      <c r="T1019" s="10">
        <f>(Kickstarter[[#This Row],[deadline]]/86400) + 25569 + (-6/24)</f>
        <v>42329.466840277775</v>
      </c>
      <c r="U1019" s="6">
        <f>YEAR(Kickstarter[[#This Row],[Date Created Conversion]])</f>
        <v>2015</v>
      </c>
      <c r="V1019" s="6" t="str">
        <f>TEXT(Kickstarter[[#This Row],[Date Created Conversion]], "mmm")</f>
        <v>Oct</v>
      </c>
      <c r="W1019" s="6">
        <f>DATEDIF(Kickstarter[[#This Row],[Date Created Conversion]],Kickstarter[[#This Row],[Date Ended Conversion]],"m")</f>
        <v>1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Kickstarter[[#This Row],[pledged]]/Kickstarter[[#This Row],[goal]]</f>
        <v>3.1050000000000001E-2</v>
      </c>
      <c r="P1020" s="13">
        <f>IF(Kickstarter[[#This Row],[backers_count]], Kickstarter[[#This Row],[pledged]]/Kickstarter[[#This Row],[backers_count]], 0)</f>
        <v>88.714285714285708</v>
      </c>
      <c r="Q1020" t="str">
        <f>LEFT(Kickstarter[[#This Row],[Category and Sub-Category]], SEARCH("/", Kickstarter[[#This Row],[Category and Sub-Category]])-1)</f>
        <v>technology</v>
      </c>
      <c r="R1020" t="str">
        <f>RIGHT(Kickstarter[[#This Row],[Category and Sub-Category]], LEN(Kickstarter[[#This Row],[Category and Sub-Category]])-SEARCH("/",Kickstarter[[#This Row],[Category and Sub-Category]]))</f>
        <v>wearables</v>
      </c>
      <c r="S1020" s="10">
        <f>(Kickstarter[[#This Row],[launched_at]]/86400) + 25569 + (-6/24)</f>
        <v>42535.242280092592</v>
      </c>
      <c r="T1020" s="10">
        <f>(Kickstarter[[#This Row],[deadline]]/86400) + 25569 + (-6/24)</f>
        <v>42565.242280092592</v>
      </c>
      <c r="U1020" s="6">
        <f>YEAR(Kickstarter[[#This Row],[Date Created Conversion]])</f>
        <v>2016</v>
      </c>
      <c r="V1020" s="6" t="str">
        <f>TEXT(Kickstarter[[#This Row],[Date Created Conversion]], "mmm")</f>
        <v>Jun</v>
      </c>
      <c r="W1020" s="6">
        <f>DATEDIF(Kickstarter[[#This Row],[Date Created Conversion]],Kickstarter[[#This Row],[Date Ended Conversion]],"m")</f>
        <v>1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Kickstarter[[#This Row],[pledged]]/Kickstarter[[#This Row],[goal]]</f>
        <v>0.47333333333333333</v>
      </c>
      <c r="P1021" s="13">
        <f>IF(Kickstarter[[#This Row],[backers_count]], Kickstarter[[#This Row],[pledged]]/Kickstarter[[#This Row],[backers_count]], 0)</f>
        <v>53.25</v>
      </c>
      <c r="Q1021" t="str">
        <f>LEFT(Kickstarter[[#This Row],[Category and Sub-Category]], SEARCH("/", Kickstarter[[#This Row],[Category and Sub-Category]])-1)</f>
        <v>technology</v>
      </c>
      <c r="R1021" t="str">
        <f>RIGHT(Kickstarter[[#This Row],[Category and Sub-Category]], LEN(Kickstarter[[#This Row],[Category and Sub-Category]])-SEARCH("/",Kickstarter[[#This Row],[Category and Sub-Category]]))</f>
        <v>wearables</v>
      </c>
      <c r="S1021" s="10">
        <f>(Kickstarter[[#This Row],[launched_at]]/86400) + 25569 + (-6/24)</f>
        <v>42009.723946759259</v>
      </c>
      <c r="T1021" s="10">
        <f>(Kickstarter[[#This Row],[deadline]]/86400) + 25569 + (-6/24)</f>
        <v>42039.723946759259</v>
      </c>
      <c r="U1021" s="6">
        <f>YEAR(Kickstarter[[#This Row],[Date Created Conversion]])</f>
        <v>2015</v>
      </c>
      <c r="V1021" s="6" t="str">
        <f>TEXT(Kickstarter[[#This Row],[Date Created Conversion]], "mmm")</f>
        <v>Jan</v>
      </c>
      <c r="W1021" s="6">
        <f>DATEDIF(Kickstarter[[#This Row],[Date Created Conversion]],Kickstarter[[#This Row],[Date Ended Conversion]],"m")</f>
        <v>0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Kickstarter[[#This Row],[pledged]]/Kickstarter[[#This Row],[goal]]</f>
        <v>2.0554838709677421</v>
      </c>
      <c r="P1022" s="13">
        <f>IF(Kickstarter[[#This Row],[backers_count]], Kickstarter[[#This Row],[pledged]]/Kickstarter[[#This Row],[backers_count]], 0)</f>
        <v>106.2</v>
      </c>
      <c r="Q1022" t="str">
        <f>LEFT(Kickstarter[[#This Row],[Category and Sub-Category]], SEARCH("/", Kickstarter[[#This Row],[Category and Sub-Category]])-1)</f>
        <v>music</v>
      </c>
      <c r="R1022" t="str">
        <f>RIGHT(Kickstarter[[#This Row],[Category and Sub-Category]], LEN(Kickstarter[[#This Row],[Category and Sub-Category]])-SEARCH("/",Kickstarter[[#This Row],[Category and Sub-Category]]))</f>
        <v>electronic music</v>
      </c>
      <c r="S1022" s="10">
        <f>(Kickstarter[[#This Row],[launched_at]]/86400) + 25569 + (-6/24)</f>
        <v>42126.819548611107</v>
      </c>
      <c r="T1022" s="10">
        <f>(Kickstarter[[#This Row],[deadline]]/86400) + 25569 + (-6/24)</f>
        <v>42156.782638888893</v>
      </c>
      <c r="U1022" s="6">
        <f>YEAR(Kickstarter[[#This Row],[Date Created Conversion]])</f>
        <v>2015</v>
      </c>
      <c r="V1022" s="6" t="str">
        <f>TEXT(Kickstarter[[#This Row],[Date Created Conversion]], "mmm")</f>
        <v>May</v>
      </c>
      <c r="W1022" s="6">
        <f>DATEDIF(Kickstarter[[#This Row],[Date Created Conversion]],Kickstarter[[#This Row],[Date Ended Conversion]],"m")</f>
        <v>0</v>
      </c>
    </row>
    <row r="1023" spans="1:23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Kickstarter[[#This Row],[pledged]]/Kickstarter[[#This Row],[goal]]</f>
        <v>3.5180366666666667</v>
      </c>
      <c r="P1023" s="13">
        <f>IF(Kickstarter[[#This Row],[backers_count]], Kickstarter[[#This Row],[pledged]]/Kickstarter[[#This Row],[backers_count]], 0)</f>
        <v>22.079728033472804</v>
      </c>
      <c r="Q1023" t="str">
        <f>LEFT(Kickstarter[[#This Row],[Category and Sub-Category]], SEARCH("/", Kickstarter[[#This Row],[Category and Sub-Category]])-1)</f>
        <v>music</v>
      </c>
      <c r="R1023" t="str">
        <f>RIGHT(Kickstarter[[#This Row],[Category and Sub-Category]], LEN(Kickstarter[[#This Row],[Category and Sub-Category]])-SEARCH("/",Kickstarter[[#This Row],[Category and Sub-Category]]))</f>
        <v>electronic music</v>
      </c>
      <c r="S1023" s="10">
        <f>(Kickstarter[[#This Row],[launched_at]]/86400) + 25569 + (-6/24)</f>
        <v>42271.001979166671</v>
      </c>
      <c r="T1023" s="10">
        <f>(Kickstarter[[#This Row],[deadline]]/86400) + 25569 + (-6/24)</f>
        <v>42293.916666666672</v>
      </c>
      <c r="U1023" s="6">
        <f>YEAR(Kickstarter[[#This Row],[Date Created Conversion]])</f>
        <v>2015</v>
      </c>
      <c r="V1023" s="6" t="str">
        <f>TEXT(Kickstarter[[#This Row],[Date Created Conversion]], "mmm")</f>
        <v>Sep</v>
      </c>
      <c r="W1023" s="6">
        <f>DATEDIF(Kickstarter[[#This Row],[Date Created Conversion]],Kickstarter[[#This Row],[Date Ended Conversion]],"m")</f>
        <v>0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Kickstarter[[#This Row],[pledged]]/Kickstarter[[#This Row],[goal]]</f>
        <v>1.149</v>
      </c>
      <c r="P1024" s="13">
        <f>IF(Kickstarter[[#This Row],[backers_count]], Kickstarter[[#This Row],[pledged]]/Kickstarter[[#This Row],[backers_count]], 0)</f>
        <v>31.054054054054053</v>
      </c>
      <c r="Q1024" t="str">
        <f>LEFT(Kickstarter[[#This Row],[Category and Sub-Category]], SEARCH("/", Kickstarter[[#This Row],[Category and Sub-Category]])-1)</f>
        <v>music</v>
      </c>
      <c r="R1024" t="str">
        <f>RIGHT(Kickstarter[[#This Row],[Category and Sub-Category]], LEN(Kickstarter[[#This Row],[Category and Sub-Category]])-SEARCH("/",Kickstarter[[#This Row],[Category and Sub-Category]]))</f>
        <v>electronic music</v>
      </c>
      <c r="S1024" s="10">
        <f>(Kickstarter[[#This Row],[launched_at]]/86400) + 25569 + (-6/24)</f>
        <v>42111.396724537037</v>
      </c>
      <c r="T1024" s="10">
        <f>(Kickstarter[[#This Row],[deadline]]/86400) + 25569 + (-6/24)</f>
        <v>42141.396724537037</v>
      </c>
      <c r="U1024" s="6">
        <f>YEAR(Kickstarter[[#This Row],[Date Created Conversion]])</f>
        <v>2015</v>
      </c>
      <c r="V1024" s="6" t="str">
        <f>TEXT(Kickstarter[[#This Row],[Date Created Conversion]], "mmm")</f>
        <v>Apr</v>
      </c>
      <c r="W1024" s="6">
        <f>DATEDIF(Kickstarter[[#This Row],[Date Created Conversion]],Kickstarter[[#This Row],[Date Ended Conversion]],"m")</f>
        <v>1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Kickstarter[[#This Row],[pledged]]/Kickstarter[[#This Row],[goal]]</f>
        <v>2.3715000000000002</v>
      </c>
      <c r="P1025" s="13">
        <f>IF(Kickstarter[[#This Row],[backers_count]], Kickstarter[[#This Row],[pledged]]/Kickstarter[[#This Row],[backers_count]], 0)</f>
        <v>36.206106870229007</v>
      </c>
      <c r="Q1025" t="str">
        <f>LEFT(Kickstarter[[#This Row],[Category and Sub-Category]], SEARCH("/", Kickstarter[[#This Row],[Category and Sub-Category]])-1)</f>
        <v>music</v>
      </c>
      <c r="R1025" t="str">
        <f>RIGHT(Kickstarter[[#This Row],[Category and Sub-Category]], LEN(Kickstarter[[#This Row],[Category and Sub-Category]])-SEARCH("/",Kickstarter[[#This Row],[Category and Sub-Category]]))</f>
        <v>electronic music</v>
      </c>
      <c r="S1025" s="10">
        <f>(Kickstarter[[#This Row],[launched_at]]/86400) + 25569 + (-6/24)</f>
        <v>42145.669687500005</v>
      </c>
      <c r="T1025" s="10">
        <f>(Kickstarter[[#This Row],[deadline]]/86400) + 25569 + (-6/24)</f>
        <v>42175.669687500005</v>
      </c>
      <c r="U1025" s="6">
        <f>YEAR(Kickstarter[[#This Row],[Date Created Conversion]])</f>
        <v>2015</v>
      </c>
      <c r="V1025" s="6" t="str">
        <f>TEXT(Kickstarter[[#This Row],[Date Created Conversion]], "mmm")</f>
        <v>May</v>
      </c>
      <c r="W1025" s="6">
        <f>DATEDIF(Kickstarter[[#This Row],[Date Created Conversion]],Kickstarter[[#This Row],[Date Ended Conversion]],"m")</f>
        <v>0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Kickstarter[[#This Row],[pledged]]/Kickstarter[[#This Row],[goal]]</f>
        <v>1.1863774999999999</v>
      </c>
      <c r="P1026" s="13">
        <f>IF(Kickstarter[[#This Row],[backers_count]], Kickstarter[[#This Row],[pledged]]/Kickstarter[[#This Row],[backers_count]], 0)</f>
        <v>388.9762295081967</v>
      </c>
      <c r="Q1026" t="str">
        <f>LEFT(Kickstarter[[#This Row],[Category and Sub-Category]], SEARCH("/", Kickstarter[[#This Row],[Category and Sub-Category]])-1)</f>
        <v>music</v>
      </c>
      <c r="R1026" t="str">
        <f>RIGHT(Kickstarter[[#This Row],[Category and Sub-Category]], LEN(Kickstarter[[#This Row],[Category and Sub-Category]])-SEARCH("/",Kickstarter[[#This Row],[Category and Sub-Category]]))</f>
        <v>electronic music</v>
      </c>
      <c r="S1026" s="10">
        <f>(Kickstarter[[#This Row],[launched_at]]/86400) + 25569 + (-6/24)</f>
        <v>42370.330590277779</v>
      </c>
      <c r="T1026" s="10">
        <f>(Kickstarter[[#This Row],[deadline]]/86400) + 25569 + (-6/24)</f>
        <v>42400.330590277779</v>
      </c>
      <c r="U1026" s="6">
        <f>YEAR(Kickstarter[[#This Row],[Date Created Conversion]])</f>
        <v>2016</v>
      </c>
      <c r="V1026" s="6" t="str">
        <f>TEXT(Kickstarter[[#This Row],[Date Created Conversion]], "mmm")</f>
        <v>Jan</v>
      </c>
      <c r="W1026" s="6">
        <f>DATEDIF(Kickstarter[[#This Row],[Date Created Conversion]],Kickstarter[[#This Row],[Date Ended Conversion]],"m")</f>
        <v>0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Kickstarter[[#This Row],[pledged]]/Kickstarter[[#This Row],[goal]]</f>
        <v>1.099283142857143</v>
      </c>
      <c r="P1027" s="13">
        <f>IF(Kickstarter[[#This Row],[backers_count]], Kickstarter[[#This Row],[pledged]]/Kickstarter[[#This Row],[backers_count]], 0)</f>
        <v>71.848571428571432</v>
      </c>
      <c r="Q1027" t="str">
        <f>LEFT(Kickstarter[[#This Row],[Category and Sub-Category]], SEARCH("/", Kickstarter[[#This Row],[Category and Sub-Category]])-1)</f>
        <v>music</v>
      </c>
      <c r="R1027" t="str">
        <f>RIGHT(Kickstarter[[#This Row],[Category and Sub-Category]], LEN(Kickstarter[[#This Row],[Category and Sub-Category]])-SEARCH("/",Kickstarter[[#This Row],[Category and Sub-Category]]))</f>
        <v>electronic music</v>
      </c>
      <c r="S1027" s="10">
        <f>(Kickstarter[[#This Row],[launched_at]]/86400) + 25569 + (-6/24)</f>
        <v>42049.583761574075</v>
      </c>
      <c r="T1027" s="10">
        <f>(Kickstarter[[#This Row],[deadline]]/86400) + 25569 + (-6/24)</f>
        <v>42079.542094907403</v>
      </c>
      <c r="U1027" s="6">
        <f>YEAR(Kickstarter[[#This Row],[Date Created Conversion]])</f>
        <v>2015</v>
      </c>
      <c r="V1027" s="6" t="str">
        <f>TEXT(Kickstarter[[#This Row],[Date Created Conversion]], "mmm")</f>
        <v>Feb</v>
      </c>
      <c r="W1027" s="6">
        <f>DATEDIF(Kickstarter[[#This Row],[Date Created Conversion]],Kickstarter[[#This Row],[Date Ended Conversion]],"m")</f>
        <v>1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Kickstarter[[#This Row],[pledged]]/Kickstarter[[#This Row],[goal]]</f>
        <v>1.0000828571428571</v>
      </c>
      <c r="P1028" s="13">
        <f>IF(Kickstarter[[#This Row],[backers_count]], Kickstarter[[#This Row],[pledged]]/Kickstarter[[#This Row],[backers_count]], 0)</f>
        <v>57.381803278688523</v>
      </c>
      <c r="Q1028" t="str">
        <f>LEFT(Kickstarter[[#This Row],[Category and Sub-Category]], SEARCH("/", Kickstarter[[#This Row],[Category and Sub-Category]])-1)</f>
        <v>music</v>
      </c>
      <c r="R1028" t="str">
        <f>RIGHT(Kickstarter[[#This Row],[Category and Sub-Category]], LEN(Kickstarter[[#This Row],[Category and Sub-Category]])-SEARCH("/",Kickstarter[[#This Row],[Category and Sub-Category]]))</f>
        <v>electronic music</v>
      </c>
      <c r="S1028" s="10">
        <f>(Kickstarter[[#This Row],[launched_at]]/86400) + 25569 + (-6/24)</f>
        <v>42426.157592592594</v>
      </c>
      <c r="T1028" s="10">
        <f>(Kickstarter[[#This Row],[deadline]]/86400) + 25569 + (-6/24)</f>
        <v>42460.115925925929</v>
      </c>
      <c r="U1028" s="6">
        <f>YEAR(Kickstarter[[#This Row],[Date Created Conversion]])</f>
        <v>2016</v>
      </c>
      <c r="V1028" s="6" t="str">
        <f>TEXT(Kickstarter[[#This Row],[Date Created Conversion]], "mmm")</f>
        <v>Feb</v>
      </c>
      <c r="W1028" s="6">
        <f>DATEDIF(Kickstarter[[#This Row],[Date Created Conversion]],Kickstarter[[#This Row],[Date Ended Conversion]],"m")</f>
        <v>1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Kickstarter[[#This Row],[pledged]]/Kickstarter[[#This Row],[goal]]</f>
        <v>1.0309292094387414</v>
      </c>
      <c r="P1029" s="13">
        <f>IF(Kickstarter[[#This Row],[backers_count]], Kickstarter[[#This Row],[pledged]]/Kickstarter[[#This Row],[backers_count]], 0)</f>
        <v>69.666666666666671</v>
      </c>
      <c r="Q1029" t="str">
        <f>LEFT(Kickstarter[[#This Row],[Category and Sub-Category]], SEARCH("/", Kickstarter[[#This Row],[Category and Sub-Category]])-1)</f>
        <v>music</v>
      </c>
      <c r="R1029" t="str">
        <f>RIGHT(Kickstarter[[#This Row],[Category and Sub-Category]], LEN(Kickstarter[[#This Row],[Category and Sub-Category]])-SEARCH("/",Kickstarter[[#This Row],[Category and Sub-Category]]))</f>
        <v>electronic music</v>
      </c>
      <c r="S1029" s="10">
        <f>(Kickstarter[[#This Row],[launched_at]]/86400) + 25569 + (-6/24)</f>
        <v>41904.784108796295</v>
      </c>
      <c r="T1029" s="10">
        <f>(Kickstarter[[#This Row],[deadline]]/86400) + 25569 + (-6/24)</f>
        <v>41934.784108796295</v>
      </c>
      <c r="U1029" s="6">
        <f>YEAR(Kickstarter[[#This Row],[Date Created Conversion]])</f>
        <v>2014</v>
      </c>
      <c r="V1029" s="6" t="str">
        <f>TEXT(Kickstarter[[#This Row],[Date Created Conversion]], "mmm")</f>
        <v>Sep</v>
      </c>
      <c r="W1029" s="6">
        <f>DATEDIF(Kickstarter[[#This Row],[Date Created Conversion]],Kickstarter[[#This Row],[Date Ended Conversion]],"m")</f>
        <v>1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Kickstarter[[#This Row],[pledged]]/Kickstarter[[#This Row],[goal]]</f>
        <v>1.1727000000000001</v>
      </c>
      <c r="P1030" s="13">
        <f>IF(Kickstarter[[#This Row],[backers_count]], Kickstarter[[#This Row],[pledged]]/Kickstarter[[#This Row],[backers_count]], 0)</f>
        <v>45.988235294117644</v>
      </c>
      <c r="Q1030" t="str">
        <f>LEFT(Kickstarter[[#This Row],[Category and Sub-Category]], SEARCH("/", Kickstarter[[#This Row],[Category and Sub-Category]])-1)</f>
        <v>music</v>
      </c>
      <c r="R1030" t="str">
        <f>RIGHT(Kickstarter[[#This Row],[Category and Sub-Category]], LEN(Kickstarter[[#This Row],[Category and Sub-Category]])-SEARCH("/",Kickstarter[[#This Row],[Category and Sub-Category]]))</f>
        <v>electronic music</v>
      </c>
      <c r="S1030" s="10">
        <f>(Kickstarter[[#This Row],[launched_at]]/86400) + 25569 + (-6/24)</f>
        <v>42755.377372685187</v>
      </c>
      <c r="T1030" s="10">
        <f>(Kickstarter[[#This Row],[deadline]]/86400) + 25569 + (-6/24)</f>
        <v>42800.583333333328</v>
      </c>
      <c r="U1030" s="6">
        <f>YEAR(Kickstarter[[#This Row],[Date Created Conversion]])</f>
        <v>2017</v>
      </c>
      <c r="V1030" s="6" t="str">
        <f>TEXT(Kickstarter[[#This Row],[Date Created Conversion]], "mmm")</f>
        <v>Jan</v>
      </c>
      <c r="W1030" s="6">
        <f>DATEDIF(Kickstarter[[#This Row],[Date Created Conversion]],Kickstarter[[#This Row],[Date Ended Conversion]],"m")</f>
        <v>1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Kickstarter[[#This Row],[pledged]]/Kickstarter[[#This Row],[goal]]</f>
        <v>1.1175999999999999</v>
      </c>
      <c r="P1031" s="13">
        <f>IF(Kickstarter[[#This Row],[backers_count]], Kickstarter[[#This Row],[pledged]]/Kickstarter[[#This Row],[backers_count]], 0)</f>
        <v>79.262411347517727</v>
      </c>
      <c r="Q1031" t="str">
        <f>LEFT(Kickstarter[[#This Row],[Category and Sub-Category]], SEARCH("/", Kickstarter[[#This Row],[Category and Sub-Category]])-1)</f>
        <v>music</v>
      </c>
      <c r="R1031" t="str">
        <f>RIGHT(Kickstarter[[#This Row],[Category and Sub-Category]], LEN(Kickstarter[[#This Row],[Category and Sub-Category]])-SEARCH("/",Kickstarter[[#This Row],[Category and Sub-Category]]))</f>
        <v>electronic music</v>
      </c>
      <c r="S1031" s="10">
        <f>(Kickstarter[[#This Row],[launched_at]]/86400) + 25569 + (-6/24)</f>
        <v>42044.461886574078</v>
      </c>
      <c r="T1031" s="10">
        <f>(Kickstarter[[#This Row],[deadline]]/86400) + 25569 + (-6/24)</f>
        <v>42098.665972222225</v>
      </c>
      <c r="U1031" s="6">
        <f>YEAR(Kickstarter[[#This Row],[Date Created Conversion]])</f>
        <v>2015</v>
      </c>
      <c r="V1031" s="6" t="str">
        <f>TEXT(Kickstarter[[#This Row],[Date Created Conversion]], "mmm")</f>
        <v>Feb</v>
      </c>
      <c r="W1031" s="6">
        <f>DATEDIF(Kickstarter[[#This Row],[Date Created Conversion]],Kickstarter[[#This Row],[Date Ended Conversion]],"m")</f>
        <v>1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Kickstarter[[#This Row],[pledged]]/Kickstarter[[#This Row],[goal]]</f>
        <v>3.4209999999999998</v>
      </c>
      <c r="P1032" s="13">
        <f>IF(Kickstarter[[#This Row],[backers_count]], Kickstarter[[#This Row],[pledged]]/Kickstarter[[#This Row],[backers_count]], 0)</f>
        <v>43.031446540880502</v>
      </c>
      <c r="Q1032" t="str">
        <f>LEFT(Kickstarter[[#This Row],[Category and Sub-Category]], SEARCH("/", Kickstarter[[#This Row],[Category and Sub-Category]])-1)</f>
        <v>music</v>
      </c>
      <c r="R1032" t="str">
        <f>RIGHT(Kickstarter[[#This Row],[Category and Sub-Category]], LEN(Kickstarter[[#This Row],[Category and Sub-Category]])-SEARCH("/",Kickstarter[[#This Row],[Category and Sub-Category]]))</f>
        <v>electronic music</v>
      </c>
      <c r="S1032" s="10">
        <f>(Kickstarter[[#This Row],[launched_at]]/86400) + 25569 + (-6/24)</f>
        <v>42611.233206018514</v>
      </c>
      <c r="T1032" s="10">
        <f>(Kickstarter[[#This Row],[deadline]]/86400) + 25569 + (-6/24)</f>
        <v>42625.233206018514</v>
      </c>
      <c r="U1032" s="6">
        <f>YEAR(Kickstarter[[#This Row],[Date Created Conversion]])</f>
        <v>2016</v>
      </c>
      <c r="V1032" s="6" t="str">
        <f>TEXT(Kickstarter[[#This Row],[Date Created Conversion]], "mmm")</f>
        <v>Aug</v>
      </c>
      <c r="W1032" s="6">
        <f>DATEDIF(Kickstarter[[#This Row],[Date Created Conversion]],Kickstarter[[#This Row],[Date Ended Conversion]],"m")</f>
        <v>0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Kickstarter[[#This Row],[pledged]]/Kickstarter[[#This Row],[goal]]</f>
        <v>1.0740000000000001</v>
      </c>
      <c r="P1033" s="13">
        <f>IF(Kickstarter[[#This Row],[backers_count]], Kickstarter[[#This Row],[pledged]]/Kickstarter[[#This Row],[backers_count]], 0)</f>
        <v>108.48484848484848</v>
      </c>
      <c r="Q1033" t="str">
        <f>LEFT(Kickstarter[[#This Row],[Category and Sub-Category]], SEARCH("/", Kickstarter[[#This Row],[Category and Sub-Category]])-1)</f>
        <v>music</v>
      </c>
      <c r="R1033" t="str">
        <f>RIGHT(Kickstarter[[#This Row],[Category and Sub-Category]], LEN(Kickstarter[[#This Row],[Category and Sub-Category]])-SEARCH("/",Kickstarter[[#This Row],[Category and Sub-Category]]))</f>
        <v>electronic music</v>
      </c>
      <c r="S1033" s="10">
        <f>(Kickstarter[[#This Row],[launched_at]]/86400) + 25569 + (-6/24)</f>
        <v>42324.514004629629</v>
      </c>
      <c r="T1033" s="10">
        <f>(Kickstarter[[#This Row],[deadline]]/86400) + 25569 + (-6/24)</f>
        <v>42354.514004629629</v>
      </c>
      <c r="U1033" s="6">
        <f>YEAR(Kickstarter[[#This Row],[Date Created Conversion]])</f>
        <v>2015</v>
      </c>
      <c r="V1033" s="6" t="str">
        <f>TEXT(Kickstarter[[#This Row],[Date Created Conversion]], "mmm")</f>
        <v>Nov</v>
      </c>
      <c r="W1033" s="6">
        <f>DATEDIF(Kickstarter[[#This Row],[Date Created Conversion]],Kickstarter[[#This Row],[Date Ended Conversion]],"m")</f>
        <v>1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Kickstarter[[#This Row],[pledged]]/Kickstarter[[#This Row],[goal]]</f>
        <v>1.0849703703703704</v>
      </c>
      <c r="P1034" s="13">
        <f>IF(Kickstarter[[#This Row],[backers_count]], Kickstarter[[#This Row],[pledged]]/Kickstarter[[#This Row],[backers_count]], 0)</f>
        <v>61.029583333333335</v>
      </c>
      <c r="Q1034" t="str">
        <f>LEFT(Kickstarter[[#This Row],[Category and Sub-Category]], SEARCH("/", Kickstarter[[#This Row],[Category and Sub-Category]])-1)</f>
        <v>music</v>
      </c>
      <c r="R1034" t="str">
        <f>RIGHT(Kickstarter[[#This Row],[Category and Sub-Category]], LEN(Kickstarter[[#This Row],[Category and Sub-Category]])-SEARCH("/",Kickstarter[[#This Row],[Category and Sub-Category]]))</f>
        <v>electronic music</v>
      </c>
      <c r="S1034" s="10">
        <f>(Kickstarter[[#This Row],[launched_at]]/86400) + 25569 + (-6/24)</f>
        <v>42514.416956018518</v>
      </c>
      <c r="T1034" s="10">
        <f>(Kickstarter[[#This Row],[deadline]]/86400) + 25569 + (-6/24)</f>
        <v>42544.416956018518</v>
      </c>
      <c r="U1034" s="6">
        <f>YEAR(Kickstarter[[#This Row],[Date Created Conversion]])</f>
        <v>2016</v>
      </c>
      <c r="V1034" s="6" t="str">
        <f>TEXT(Kickstarter[[#This Row],[Date Created Conversion]], "mmm")</f>
        <v>May</v>
      </c>
      <c r="W1034" s="6">
        <f>DATEDIF(Kickstarter[[#This Row],[Date Created Conversion]],Kickstarter[[#This Row],[Date Ended Conversion]],"m")</f>
        <v>0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Kickstarter[[#This Row],[pledged]]/Kickstarter[[#This Row],[goal]]</f>
        <v>1.0286144578313252</v>
      </c>
      <c r="P1035" s="13">
        <f>IF(Kickstarter[[#This Row],[backers_count]], Kickstarter[[#This Row],[pledged]]/Kickstarter[[#This Row],[backers_count]], 0)</f>
        <v>50.592592592592595</v>
      </c>
      <c r="Q1035" t="str">
        <f>LEFT(Kickstarter[[#This Row],[Category and Sub-Category]], SEARCH("/", Kickstarter[[#This Row],[Category and Sub-Category]])-1)</f>
        <v>music</v>
      </c>
      <c r="R1035" t="str">
        <f>RIGHT(Kickstarter[[#This Row],[Category and Sub-Category]], LEN(Kickstarter[[#This Row],[Category and Sub-Category]])-SEARCH("/",Kickstarter[[#This Row],[Category and Sub-Category]]))</f>
        <v>electronic music</v>
      </c>
      <c r="S1035" s="10">
        <f>(Kickstarter[[#This Row],[launched_at]]/86400) + 25569 + (-6/24)</f>
        <v>42688.482407407406</v>
      </c>
      <c r="T1035" s="10">
        <f>(Kickstarter[[#This Row],[deadline]]/86400) + 25569 + (-6/24)</f>
        <v>42716.482407407406</v>
      </c>
      <c r="U1035" s="6">
        <f>YEAR(Kickstarter[[#This Row],[Date Created Conversion]])</f>
        <v>2016</v>
      </c>
      <c r="V1035" s="6" t="str">
        <f>TEXT(Kickstarter[[#This Row],[Date Created Conversion]], "mmm")</f>
        <v>Nov</v>
      </c>
      <c r="W1035" s="6">
        <f>DATEDIF(Kickstarter[[#This Row],[Date Created Conversion]],Kickstarter[[#This Row],[Date Ended Conversion]],"m")</f>
        <v>0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Kickstarter[[#This Row],[pledged]]/Kickstarter[[#This Row],[goal]]</f>
        <v>1.3000180000000001</v>
      </c>
      <c r="P1036" s="13">
        <f>IF(Kickstarter[[#This Row],[backers_count]], Kickstarter[[#This Row],[pledged]]/Kickstarter[[#This Row],[backers_count]], 0)</f>
        <v>39.157168674698795</v>
      </c>
      <c r="Q1036" t="str">
        <f>LEFT(Kickstarter[[#This Row],[Category and Sub-Category]], SEARCH("/", Kickstarter[[#This Row],[Category and Sub-Category]])-1)</f>
        <v>music</v>
      </c>
      <c r="R1036" t="str">
        <f>RIGHT(Kickstarter[[#This Row],[Category and Sub-Category]], LEN(Kickstarter[[#This Row],[Category and Sub-Category]])-SEARCH("/",Kickstarter[[#This Row],[Category and Sub-Category]]))</f>
        <v>electronic music</v>
      </c>
      <c r="S1036" s="10">
        <f>(Kickstarter[[#This Row],[launched_at]]/86400) + 25569 + (-6/24)</f>
        <v>42554.916712962964</v>
      </c>
      <c r="T1036" s="10">
        <f>(Kickstarter[[#This Row],[deadline]]/86400) + 25569 + (-6/24)</f>
        <v>42586.915972222225</v>
      </c>
      <c r="U1036" s="6">
        <f>YEAR(Kickstarter[[#This Row],[Date Created Conversion]])</f>
        <v>2016</v>
      </c>
      <c r="V1036" s="6" t="str">
        <f>TEXT(Kickstarter[[#This Row],[Date Created Conversion]], "mmm")</f>
        <v>Jul</v>
      </c>
      <c r="W1036" s="6">
        <f>DATEDIF(Kickstarter[[#This Row],[Date Created Conversion]],Kickstarter[[#This Row],[Date Ended Conversion]],"m")</f>
        <v>1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Kickstarter[[#This Row],[pledged]]/Kickstarter[[#This Row],[goal]]</f>
        <v>1.0765217391304347</v>
      </c>
      <c r="P1037" s="13">
        <f>IF(Kickstarter[[#This Row],[backers_count]], Kickstarter[[#This Row],[pledged]]/Kickstarter[[#This Row],[backers_count]], 0)</f>
        <v>65.15789473684211</v>
      </c>
      <c r="Q1037" t="str">
        <f>LEFT(Kickstarter[[#This Row],[Category and Sub-Category]], SEARCH("/", Kickstarter[[#This Row],[Category and Sub-Category]])-1)</f>
        <v>music</v>
      </c>
      <c r="R1037" t="str">
        <f>RIGHT(Kickstarter[[#This Row],[Category and Sub-Category]], LEN(Kickstarter[[#This Row],[Category and Sub-Category]])-SEARCH("/",Kickstarter[[#This Row],[Category and Sub-Category]]))</f>
        <v>electronic music</v>
      </c>
      <c r="S1037" s="10">
        <f>(Kickstarter[[#This Row],[launched_at]]/86400) + 25569 + (-6/24)</f>
        <v>42016.391435185185</v>
      </c>
      <c r="T1037" s="10">
        <f>(Kickstarter[[#This Row],[deadline]]/86400) + 25569 + (-6/24)</f>
        <v>42046.391435185185</v>
      </c>
      <c r="U1037" s="6">
        <f>YEAR(Kickstarter[[#This Row],[Date Created Conversion]])</f>
        <v>2015</v>
      </c>
      <c r="V1037" s="6" t="str">
        <f>TEXT(Kickstarter[[#This Row],[Date Created Conversion]], "mmm")</f>
        <v>Jan</v>
      </c>
      <c r="W1037" s="6">
        <f>DATEDIF(Kickstarter[[#This Row],[Date Created Conversion]],Kickstarter[[#This Row],[Date Ended Conversion]],"m")</f>
        <v>0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Kickstarter[[#This Row],[pledged]]/Kickstarter[[#This Row],[goal]]</f>
        <v>1.1236044444444444</v>
      </c>
      <c r="P1038" s="13">
        <f>IF(Kickstarter[[#This Row],[backers_count]], Kickstarter[[#This Row],[pledged]]/Kickstarter[[#This Row],[backers_count]], 0)</f>
        <v>23.963127962085309</v>
      </c>
      <c r="Q1038" t="str">
        <f>LEFT(Kickstarter[[#This Row],[Category and Sub-Category]], SEARCH("/", Kickstarter[[#This Row],[Category and Sub-Category]])-1)</f>
        <v>music</v>
      </c>
      <c r="R1038" t="str">
        <f>RIGHT(Kickstarter[[#This Row],[Category and Sub-Category]], LEN(Kickstarter[[#This Row],[Category and Sub-Category]])-SEARCH("/",Kickstarter[[#This Row],[Category and Sub-Category]]))</f>
        <v>electronic music</v>
      </c>
      <c r="S1038" s="10">
        <f>(Kickstarter[[#This Row],[launched_at]]/86400) + 25569 + (-6/24)</f>
        <v>41249.198958333334</v>
      </c>
      <c r="T1038" s="10">
        <f>(Kickstarter[[#This Row],[deadline]]/86400) + 25569 + (-6/24)</f>
        <v>41281.083333333336</v>
      </c>
      <c r="U1038" s="6">
        <f>YEAR(Kickstarter[[#This Row],[Date Created Conversion]])</f>
        <v>2012</v>
      </c>
      <c r="V1038" s="6" t="str">
        <f>TEXT(Kickstarter[[#This Row],[Date Created Conversion]], "mmm")</f>
        <v>Dec</v>
      </c>
      <c r="W1038" s="6">
        <f>DATEDIF(Kickstarter[[#This Row],[Date Created Conversion]],Kickstarter[[#This Row],[Date Ended Conversion]],"m")</f>
        <v>1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Kickstarter[[#This Row],[pledged]]/Kickstarter[[#This Row],[goal]]</f>
        <v>1.0209999999999999</v>
      </c>
      <c r="P1039" s="13">
        <f>IF(Kickstarter[[#This Row],[backers_count]], Kickstarter[[#This Row],[pledged]]/Kickstarter[[#This Row],[backers_count]], 0)</f>
        <v>48.61904761904762</v>
      </c>
      <c r="Q1039" t="str">
        <f>LEFT(Kickstarter[[#This Row],[Category and Sub-Category]], SEARCH("/", Kickstarter[[#This Row],[Category and Sub-Category]])-1)</f>
        <v>music</v>
      </c>
      <c r="R1039" t="str">
        <f>RIGHT(Kickstarter[[#This Row],[Category and Sub-Category]], LEN(Kickstarter[[#This Row],[Category and Sub-Category]])-SEARCH("/",Kickstarter[[#This Row],[Category and Sub-Category]]))</f>
        <v>electronic music</v>
      </c>
      <c r="S1039" s="10">
        <f>(Kickstarter[[#This Row],[launched_at]]/86400) + 25569 + (-6/24)</f>
        <v>42119.572476851856</v>
      </c>
      <c r="T1039" s="10">
        <f>(Kickstarter[[#This Row],[deadline]]/86400) + 25569 + (-6/24)</f>
        <v>42141.958333333328</v>
      </c>
      <c r="U1039" s="6">
        <f>YEAR(Kickstarter[[#This Row],[Date Created Conversion]])</f>
        <v>2015</v>
      </c>
      <c r="V1039" s="6" t="str">
        <f>TEXT(Kickstarter[[#This Row],[Date Created Conversion]], "mmm")</f>
        <v>Apr</v>
      </c>
      <c r="W1039" s="6">
        <f>DATEDIF(Kickstarter[[#This Row],[Date Created Conversion]],Kickstarter[[#This Row],[Date Ended Conversion]],"m")</f>
        <v>0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Kickstarter[[#This Row],[pledged]]/Kickstarter[[#This Row],[goal]]</f>
        <v>1.4533333333333334</v>
      </c>
      <c r="P1040" s="13">
        <f>IF(Kickstarter[[#This Row],[backers_count]], Kickstarter[[#This Row],[pledged]]/Kickstarter[[#This Row],[backers_count]], 0)</f>
        <v>35.73770491803279</v>
      </c>
      <c r="Q1040" t="str">
        <f>LEFT(Kickstarter[[#This Row],[Category and Sub-Category]], SEARCH("/", Kickstarter[[#This Row],[Category and Sub-Category]])-1)</f>
        <v>music</v>
      </c>
      <c r="R1040" t="str">
        <f>RIGHT(Kickstarter[[#This Row],[Category and Sub-Category]], LEN(Kickstarter[[#This Row],[Category and Sub-Category]])-SEARCH("/",Kickstarter[[#This Row],[Category and Sub-Category]]))</f>
        <v>electronic music</v>
      </c>
      <c r="S1040" s="10">
        <f>(Kickstarter[[#This Row],[launched_at]]/86400) + 25569 + (-6/24)</f>
        <v>42417.981747685189</v>
      </c>
      <c r="T1040" s="10">
        <f>(Kickstarter[[#This Row],[deadline]]/86400) + 25569 + (-6/24)</f>
        <v>42447.940081018518</v>
      </c>
      <c r="U1040" s="6">
        <f>YEAR(Kickstarter[[#This Row],[Date Created Conversion]])</f>
        <v>2016</v>
      </c>
      <c r="V1040" s="6" t="str">
        <f>TEXT(Kickstarter[[#This Row],[Date Created Conversion]], "mmm")</f>
        <v>Feb</v>
      </c>
      <c r="W1040" s="6">
        <f>DATEDIF(Kickstarter[[#This Row],[Date Created Conversion]],Kickstarter[[#This Row],[Date Ended Conversion]],"m")</f>
        <v>1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Kickstarter[[#This Row],[pledged]]/Kickstarter[[#This Row],[goal]]</f>
        <v>1.282</v>
      </c>
      <c r="P1041" s="13">
        <f>IF(Kickstarter[[#This Row],[backers_count]], Kickstarter[[#This Row],[pledged]]/Kickstarter[[#This Row],[backers_count]], 0)</f>
        <v>21.366666666666667</v>
      </c>
      <c r="Q1041" t="str">
        <f>LEFT(Kickstarter[[#This Row],[Category and Sub-Category]], SEARCH("/", Kickstarter[[#This Row],[Category and Sub-Category]])-1)</f>
        <v>music</v>
      </c>
      <c r="R1041" t="str">
        <f>RIGHT(Kickstarter[[#This Row],[Category and Sub-Category]], LEN(Kickstarter[[#This Row],[Category and Sub-Category]])-SEARCH("/",Kickstarter[[#This Row],[Category and Sub-Category]]))</f>
        <v>electronic music</v>
      </c>
      <c r="S1041" s="10">
        <f>(Kickstarter[[#This Row],[launched_at]]/86400) + 25569 + (-6/24)</f>
        <v>42691.859328703707</v>
      </c>
      <c r="T1041" s="10">
        <f>(Kickstarter[[#This Row],[deadline]]/86400) + 25569 + (-6/24)</f>
        <v>42717.082638888889</v>
      </c>
      <c r="U1041" s="6">
        <f>YEAR(Kickstarter[[#This Row],[Date Created Conversion]])</f>
        <v>2016</v>
      </c>
      <c r="V1041" s="6" t="str">
        <f>TEXT(Kickstarter[[#This Row],[Date Created Conversion]], "mmm")</f>
        <v>Nov</v>
      </c>
      <c r="W1041" s="6">
        <f>DATEDIF(Kickstarter[[#This Row],[Date Created Conversion]],Kickstarter[[#This Row],[Date Ended Conversion]],"m")</f>
        <v>0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Kickstarter[[#This Row],[pledged]]/Kickstarter[[#This Row],[goal]]</f>
        <v>2.9411764705882353E-3</v>
      </c>
      <c r="P1042" s="13">
        <f>IF(Kickstarter[[#This Row],[backers_count]], Kickstarter[[#This Row],[pledged]]/Kickstarter[[#This Row],[backers_count]], 0)</f>
        <v>250</v>
      </c>
      <c r="Q1042" t="str">
        <f>LEFT(Kickstarter[[#This Row],[Category and Sub-Category]], SEARCH("/", Kickstarter[[#This Row],[Category and Sub-Category]])-1)</f>
        <v>journalism</v>
      </c>
      <c r="R1042" t="str">
        <f>RIGHT(Kickstarter[[#This Row],[Category and Sub-Category]], LEN(Kickstarter[[#This Row],[Category and Sub-Category]])-SEARCH("/",Kickstarter[[#This Row],[Category and Sub-Category]]))</f>
        <v>audio</v>
      </c>
      <c r="S1042" s="10">
        <f>(Kickstarter[[#This Row],[launched_at]]/86400) + 25569 + (-6/24)</f>
        <v>42579.458437499998</v>
      </c>
      <c r="T1042" s="10">
        <f>(Kickstarter[[#This Row],[deadline]]/86400) + 25569 + (-6/24)</f>
        <v>42609.458437499998</v>
      </c>
      <c r="U1042" s="6">
        <f>YEAR(Kickstarter[[#This Row],[Date Created Conversion]])</f>
        <v>2016</v>
      </c>
      <c r="V1042" s="6" t="str">
        <f>TEXT(Kickstarter[[#This Row],[Date Created Conversion]], "mmm")</f>
        <v>Jul</v>
      </c>
      <c r="W1042" s="6">
        <f>DATEDIF(Kickstarter[[#This Row],[Date Created Conversion]],Kickstarter[[#This Row],[Date Ended Conversion]],"m")</f>
        <v>0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Kickstarter[[#This Row],[pledged]]/Kickstarter[[#This Row],[goal]]</f>
        <v>0</v>
      </c>
      <c r="P1043" s="13">
        <f>IF(Kickstarter[[#This Row],[backers_count]], Kickstarter[[#This Row],[pledged]]/Kickstarter[[#This Row],[backers_count]], 0)</f>
        <v>0</v>
      </c>
      <c r="Q1043" t="str">
        <f>LEFT(Kickstarter[[#This Row],[Category and Sub-Category]], SEARCH("/", Kickstarter[[#This Row],[Category and Sub-Category]])-1)</f>
        <v>journalism</v>
      </c>
      <c r="R1043" t="str">
        <f>RIGHT(Kickstarter[[#This Row],[Category and Sub-Category]], LEN(Kickstarter[[#This Row],[Category and Sub-Category]])-SEARCH("/",Kickstarter[[#This Row],[Category and Sub-Category]]))</f>
        <v>audio</v>
      </c>
      <c r="S1043" s="10">
        <f>(Kickstarter[[#This Row],[launched_at]]/86400) + 25569 + (-6/24)</f>
        <v>41830.81009259259</v>
      </c>
      <c r="T1043" s="10">
        <f>(Kickstarter[[#This Row],[deadline]]/86400) + 25569 + (-6/24)</f>
        <v>41850.81009259259</v>
      </c>
      <c r="U1043" s="6">
        <f>YEAR(Kickstarter[[#This Row],[Date Created Conversion]])</f>
        <v>2014</v>
      </c>
      <c r="V1043" s="6" t="str">
        <f>TEXT(Kickstarter[[#This Row],[Date Created Conversion]], "mmm")</f>
        <v>Jul</v>
      </c>
      <c r="W1043" s="6">
        <f>DATEDIF(Kickstarter[[#This Row],[Date Created Conversion]],Kickstarter[[#This Row],[Date Ended Conversion]],"m")</f>
        <v>0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Kickstarter[[#This Row],[pledged]]/Kickstarter[[#This Row],[goal]]</f>
        <v>1.5384615384615385E-2</v>
      </c>
      <c r="P1044" s="13">
        <f>IF(Kickstarter[[#This Row],[backers_count]], Kickstarter[[#This Row],[pledged]]/Kickstarter[[#This Row],[backers_count]], 0)</f>
        <v>10</v>
      </c>
      <c r="Q1044" t="str">
        <f>LEFT(Kickstarter[[#This Row],[Category and Sub-Category]], SEARCH("/", Kickstarter[[#This Row],[Category and Sub-Category]])-1)</f>
        <v>journalism</v>
      </c>
      <c r="R1044" t="str">
        <f>RIGHT(Kickstarter[[#This Row],[Category and Sub-Category]], LEN(Kickstarter[[#This Row],[Category and Sub-Category]])-SEARCH("/",Kickstarter[[#This Row],[Category and Sub-Category]]))</f>
        <v>audio</v>
      </c>
      <c r="S1044" s="10">
        <f>(Kickstarter[[#This Row],[launched_at]]/86400) + 25569 + (-6/24)</f>
        <v>41851.446157407408</v>
      </c>
      <c r="T1044" s="10">
        <f>(Kickstarter[[#This Row],[deadline]]/86400) + 25569 + (-6/24)</f>
        <v>41894.166666666664</v>
      </c>
      <c r="U1044" s="6">
        <f>YEAR(Kickstarter[[#This Row],[Date Created Conversion]])</f>
        <v>2014</v>
      </c>
      <c r="V1044" s="6" t="str">
        <f>TEXT(Kickstarter[[#This Row],[Date Created Conversion]], "mmm")</f>
        <v>Jul</v>
      </c>
      <c r="W1044" s="6">
        <f>DATEDIF(Kickstarter[[#This Row],[Date Created Conversion]],Kickstarter[[#This Row],[Date Ended Conversion]],"m")</f>
        <v>1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Kickstarter[[#This Row],[pledged]]/Kickstarter[[#This Row],[goal]]</f>
        <v>8.5370000000000001E-2</v>
      </c>
      <c r="P1045" s="13">
        <f>IF(Kickstarter[[#This Row],[backers_count]], Kickstarter[[#This Row],[pledged]]/Kickstarter[[#This Row],[backers_count]], 0)</f>
        <v>29.236301369863014</v>
      </c>
      <c r="Q1045" t="str">
        <f>LEFT(Kickstarter[[#This Row],[Category and Sub-Category]], SEARCH("/", Kickstarter[[#This Row],[Category and Sub-Category]])-1)</f>
        <v>journalism</v>
      </c>
      <c r="R1045" t="str">
        <f>RIGHT(Kickstarter[[#This Row],[Category and Sub-Category]], LEN(Kickstarter[[#This Row],[Category and Sub-Category]])-SEARCH("/",Kickstarter[[#This Row],[Category and Sub-Category]]))</f>
        <v>audio</v>
      </c>
      <c r="S1045" s="10">
        <f>(Kickstarter[[#This Row],[launched_at]]/86400) + 25569 + (-6/24)</f>
        <v>42114.002951388888</v>
      </c>
      <c r="T1045" s="10">
        <f>(Kickstarter[[#This Row],[deadline]]/86400) + 25569 + (-6/24)</f>
        <v>42144.002951388888</v>
      </c>
      <c r="U1045" s="6">
        <f>YEAR(Kickstarter[[#This Row],[Date Created Conversion]])</f>
        <v>2015</v>
      </c>
      <c r="V1045" s="6" t="str">
        <f>TEXT(Kickstarter[[#This Row],[Date Created Conversion]], "mmm")</f>
        <v>Apr</v>
      </c>
      <c r="W1045" s="6">
        <f>DATEDIF(Kickstarter[[#This Row],[Date Created Conversion]],Kickstarter[[#This Row],[Date Ended Conversion]],"m")</f>
        <v>1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Kickstarter[[#This Row],[pledged]]/Kickstarter[[#This Row],[goal]]</f>
        <v>8.571428571428571E-4</v>
      </c>
      <c r="P1046" s="13">
        <f>IF(Kickstarter[[#This Row],[backers_count]], Kickstarter[[#This Row],[pledged]]/Kickstarter[[#This Row],[backers_count]], 0)</f>
        <v>3</v>
      </c>
      <c r="Q1046" t="str">
        <f>LEFT(Kickstarter[[#This Row],[Category and Sub-Category]], SEARCH("/", Kickstarter[[#This Row],[Category and Sub-Category]])-1)</f>
        <v>journalism</v>
      </c>
      <c r="R1046" t="str">
        <f>RIGHT(Kickstarter[[#This Row],[Category and Sub-Category]], LEN(Kickstarter[[#This Row],[Category and Sub-Category]])-SEARCH("/",Kickstarter[[#This Row],[Category and Sub-Category]]))</f>
        <v>audio</v>
      </c>
      <c r="S1046" s="10">
        <f>(Kickstarter[[#This Row],[launched_at]]/86400) + 25569 + (-6/24)</f>
        <v>42011.675937499997</v>
      </c>
      <c r="T1046" s="10">
        <f>(Kickstarter[[#This Row],[deadline]]/86400) + 25569 + (-6/24)</f>
        <v>42068.602083333331</v>
      </c>
      <c r="U1046" s="6">
        <f>YEAR(Kickstarter[[#This Row],[Date Created Conversion]])</f>
        <v>2015</v>
      </c>
      <c r="V1046" s="6" t="str">
        <f>TEXT(Kickstarter[[#This Row],[Date Created Conversion]], "mmm")</f>
        <v>Jan</v>
      </c>
      <c r="W1046" s="6">
        <f>DATEDIF(Kickstarter[[#This Row],[Date Created Conversion]],Kickstarter[[#This Row],[Date Ended Conversion]],"m")</f>
        <v>1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Kickstarter[[#This Row],[pledged]]/Kickstarter[[#This Row],[goal]]</f>
        <v>2.6599999999999999E-2</v>
      </c>
      <c r="P1047" s="13">
        <f>IF(Kickstarter[[#This Row],[backers_count]], Kickstarter[[#This Row],[pledged]]/Kickstarter[[#This Row],[backers_count]], 0)</f>
        <v>33.25</v>
      </c>
      <c r="Q1047" t="str">
        <f>LEFT(Kickstarter[[#This Row],[Category and Sub-Category]], SEARCH("/", Kickstarter[[#This Row],[Category and Sub-Category]])-1)</f>
        <v>journalism</v>
      </c>
      <c r="R1047" t="str">
        <f>RIGHT(Kickstarter[[#This Row],[Category and Sub-Category]], LEN(Kickstarter[[#This Row],[Category and Sub-Category]])-SEARCH("/",Kickstarter[[#This Row],[Category and Sub-Category]]))</f>
        <v>audio</v>
      </c>
      <c r="S1047" s="10">
        <f>(Kickstarter[[#This Row],[launched_at]]/86400) + 25569 + (-6/24)</f>
        <v>41844.624421296292</v>
      </c>
      <c r="T1047" s="10">
        <f>(Kickstarter[[#This Row],[deadline]]/86400) + 25569 + (-6/24)</f>
        <v>41874.624421296292</v>
      </c>
      <c r="U1047" s="6">
        <f>YEAR(Kickstarter[[#This Row],[Date Created Conversion]])</f>
        <v>2014</v>
      </c>
      <c r="V1047" s="6" t="str">
        <f>TEXT(Kickstarter[[#This Row],[Date Created Conversion]], "mmm")</f>
        <v>Jul</v>
      </c>
      <c r="W1047" s="6">
        <f>DATEDIF(Kickstarter[[#This Row],[Date Created Conversion]],Kickstarter[[#This Row],[Date Ended Conversion]],"m")</f>
        <v>0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Kickstarter[[#This Row],[pledged]]/Kickstarter[[#This Row],[goal]]</f>
        <v>0</v>
      </c>
      <c r="P1048" s="13">
        <f>IF(Kickstarter[[#This Row],[backers_count]], Kickstarter[[#This Row],[pledged]]/Kickstarter[[#This Row],[backers_count]], 0)</f>
        <v>0</v>
      </c>
      <c r="Q1048" t="str">
        <f>LEFT(Kickstarter[[#This Row],[Category and Sub-Category]], SEARCH("/", Kickstarter[[#This Row],[Category and Sub-Category]])-1)</f>
        <v>journalism</v>
      </c>
      <c r="R1048" t="str">
        <f>RIGHT(Kickstarter[[#This Row],[Category and Sub-Category]], LEN(Kickstarter[[#This Row],[Category and Sub-Category]])-SEARCH("/",Kickstarter[[#This Row],[Category and Sub-Category]]))</f>
        <v>audio</v>
      </c>
      <c r="S1048" s="10">
        <f>(Kickstarter[[#This Row],[launched_at]]/86400) + 25569 + (-6/24)</f>
        <v>42319.601388888885</v>
      </c>
      <c r="T1048" s="10">
        <f>(Kickstarter[[#This Row],[deadline]]/86400) + 25569 + (-6/24)</f>
        <v>42364.601388888885</v>
      </c>
      <c r="U1048" s="6">
        <f>YEAR(Kickstarter[[#This Row],[Date Created Conversion]])</f>
        <v>2015</v>
      </c>
      <c r="V1048" s="6" t="str">
        <f>TEXT(Kickstarter[[#This Row],[Date Created Conversion]], "mmm")</f>
        <v>Nov</v>
      </c>
      <c r="W1048" s="6">
        <f>DATEDIF(Kickstarter[[#This Row],[Date Created Conversion]],Kickstarter[[#This Row],[Date Ended Conversion]],"m")</f>
        <v>1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Kickstarter[[#This Row],[pledged]]/Kickstarter[[#This Row],[goal]]</f>
        <v>5.0000000000000001E-4</v>
      </c>
      <c r="P1049" s="13">
        <f>IF(Kickstarter[[#This Row],[backers_count]], Kickstarter[[#This Row],[pledged]]/Kickstarter[[#This Row],[backers_count]], 0)</f>
        <v>1</v>
      </c>
      <c r="Q1049" t="str">
        <f>LEFT(Kickstarter[[#This Row],[Category and Sub-Category]], SEARCH("/", Kickstarter[[#This Row],[Category and Sub-Category]])-1)</f>
        <v>journalism</v>
      </c>
      <c r="R1049" t="str">
        <f>RIGHT(Kickstarter[[#This Row],[Category and Sub-Category]], LEN(Kickstarter[[#This Row],[Category and Sub-Category]])-SEARCH("/",Kickstarter[[#This Row],[Category and Sub-Category]]))</f>
        <v>audio</v>
      </c>
      <c r="S1049" s="10">
        <f>(Kickstarter[[#This Row],[launched_at]]/86400) + 25569 + (-6/24)</f>
        <v>41918.568460648152</v>
      </c>
      <c r="T1049" s="10">
        <f>(Kickstarter[[#This Row],[deadline]]/86400) + 25569 + (-6/24)</f>
        <v>41948.610127314816</v>
      </c>
      <c r="U1049" s="6">
        <f>YEAR(Kickstarter[[#This Row],[Date Created Conversion]])</f>
        <v>2014</v>
      </c>
      <c r="V1049" s="6" t="str">
        <f>TEXT(Kickstarter[[#This Row],[Date Created Conversion]], "mmm")</f>
        <v>Oct</v>
      </c>
      <c r="W1049" s="6">
        <f>DATEDIF(Kickstarter[[#This Row],[Date Created Conversion]],Kickstarter[[#This Row],[Date Ended Conversion]],"m")</f>
        <v>0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Kickstarter[[#This Row],[pledged]]/Kickstarter[[#This Row],[goal]]</f>
        <v>1.4133333333333333E-2</v>
      </c>
      <c r="P1050" s="13">
        <f>IF(Kickstarter[[#This Row],[backers_count]], Kickstarter[[#This Row],[pledged]]/Kickstarter[[#This Row],[backers_count]], 0)</f>
        <v>53</v>
      </c>
      <c r="Q1050" t="str">
        <f>LEFT(Kickstarter[[#This Row],[Category and Sub-Category]], SEARCH("/", Kickstarter[[#This Row],[Category and Sub-Category]])-1)</f>
        <v>journalism</v>
      </c>
      <c r="R1050" t="str">
        <f>RIGHT(Kickstarter[[#This Row],[Category and Sub-Category]], LEN(Kickstarter[[#This Row],[Category and Sub-Category]])-SEARCH("/",Kickstarter[[#This Row],[Category and Sub-Category]]))</f>
        <v>audio</v>
      </c>
      <c r="S1050" s="10">
        <f>(Kickstarter[[#This Row],[launched_at]]/86400) + 25569 + (-6/24)</f>
        <v>42597.803113425922</v>
      </c>
      <c r="T1050" s="10">
        <f>(Kickstarter[[#This Row],[deadline]]/86400) + 25569 + (-6/24)</f>
        <v>42637.803113425922</v>
      </c>
      <c r="U1050" s="6">
        <f>YEAR(Kickstarter[[#This Row],[Date Created Conversion]])</f>
        <v>2016</v>
      </c>
      <c r="V1050" s="6" t="str">
        <f>TEXT(Kickstarter[[#This Row],[Date Created Conversion]], "mmm")</f>
        <v>Aug</v>
      </c>
      <c r="W1050" s="6">
        <f>DATEDIF(Kickstarter[[#This Row],[Date Created Conversion]],Kickstarter[[#This Row],[Date Ended Conversion]],"m")</f>
        <v>1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Kickstarter[[#This Row],[pledged]]/Kickstarter[[#This Row],[goal]]</f>
        <v>0</v>
      </c>
      <c r="P1051" s="13">
        <f>IF(Kickstarter[[#This Row],[backers_count]], Kickstarter[[#This Row],[pledged]]/Kickstarter[[#This Row],[backers_count]], 0)</f>
        <v>0</v>
      </c>
      <c r="Q1051" t="str">
        <f>LEFT(Kickstarter[[#This Row],[Category and Sub-Category]], SEARCH("/", Kickstarter[[#This Row],[Category and Sub-Category]])-1)</f>
        <v>journalism</v>
      </c>
      <c r="R1051" t="str">
        <f>RIGHT(Kickstarter[[#This Row],[Category and Sub-Category]], LEN(Kickstarter[[#This Row],[Category and Sub-Category]])-SEARCH("/",Kickstarter[[#This Row],[Category and Sub-Category]]))</f>
        <v>audio</v>
      </c>
      <c r="S1051" s="10">
        <f>(Kickstarter[[#This Row],[launched_at]]/86400) + 25569 + (-6/24)</f>
        <v>42382.181076388893</v>
      </c>
      <c r="T1051" s="10">
        <f>(Kickstarter[[#This Row],[deadline]]/86400) + 25569 + (-6/24)</f>
        <v>42412.181076388893</v>
      </c>
      <c r="U1051" s="6">
        <f>YEAR(Kickstarter[[#This Row],[Date Created Conversion]])</f>
        <v>2016</v>
      </c>
      <c r="V1051" s="6" t="str">
        <f>TEXT(Kickstarter[[#This Row],[Date Created Conversion]], "mmm")</f>
        <v>Jan</v>
      </c>
      <c r="W1051" s="6">
        <f>DATEDIF(Kickstarter[[#This Row],[Date Created Conversion]],Kickstarter[[#This Row],[Date Ended Conversion]],"m")</f>
        <v>0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Kickstarter[[#This Row],[pledged]]/Kickstarter[[#This Row],[goal]]</f>
        <v>0</v>
      </c>
      <c r="P1052" s="13">
        <f>IF(Kickstarter[[#This Row],[backers_count]], Kickstarter[[#This Row],[pledged]]/Kickstarter[[#This Row],[backers_count]], 0)</f>
        <v>0</v>
      </c>
      <c r="Q1052" t="str">
        <f>LEFT(Kickstarter[[#This Row],[Category and Sub-Category]], SEARCH("/", Kickstarter[[#This Row],[Category and Sub-Category]])-1)</f>
        <v>journalism</v>
      </c>
      <c r="R1052" t="str">
        <f>RIGHT(Kickstarter[[#This Row],[Category and Sub-Category]], LEN(Kickstarter[[#This Row],[Category and Sub-Category]])-SEARCH("/",Kickstarter[[#This Row],[Category and Sub-Category]]))</f>
        <v>audio</v>
      </c>
      <c r="S1052" s="10">
        <f>(Kickstarter[[#This Row],[launched_at]]/86400) + 25569 + (-6/24)</f>
        <v>42231.5471875</v>
      </c>
      <c r="T1052" s="10">
        <f>(Kickstarter[[#This Row],[deadline]]/86400) + 25569 + (-6/24)</f>
        <v>42261.5471875</v>
      </c>
      <c r="U1052" s="6">
        <f>YEAR(Kickstarter[[#This Row],[Date Created Conversion]])</f>
        <v>2015</v>
      </c>
      <c r="V1052" s="6" t="str">
        <f>TEXT(Kickstarter[[#This Row],[Date Created Conversion]], "mmm")</f>
        <v>Aug</v>
      </c>
      <c r="W1052" s="6">
        <f>DATEDIF(Kickstarter[[#This Row],[Date Created Conversion]],Kickstarter[[#This Row],[Date Ended Conversion]],"m")</f>
        <v>0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Kickstarter[[#This Row],[pledged]]/Kickstarter[[#This Row],[goal]]</f>
        <v>0</v>
      </c>
      <c r="P1053" s="13">
        <f>IF(Kickstarter[[#This Row],[backers_count]], Kickstarter[[#This Row],[pledged]]/Kickstarter[[#This Row],[backers_count]], 0)</f>
        <v>0</v>
      </c>
      <c r="Q1053" t="str">
        <f>LEFT(Kickstarter[[#This Row],[Category and Sub-Category]], SEARCH("/", Kickstarter[[#This Row],[Category and Sub-Category]])-1)</f>
        <v>journalism</v>
      </c>
      <c r="R1053" t="str">
        <f>RIGHT(Kickstarter[[#This Row],[Category and Sub-Category]], LEN(Kickstarter[[#This Row],[Category and Sub-Category]])-SEARCH("/",Kickstarter[[#This Row],[Category and Sub-Category]]))</f>
        <v>audio</v>
      </c>
      <c r="S1053" s="10">
        <f>(Kickstarter[[#This Row],[launched_at]]/86400) + 25569 + (-6/24)</f>
        <v>41849.764178240745</v>
      </c>
      <c r="T1053" s="10">
        <f>(Kickstarter[[#This Row],[deadline]]/86400) + 25569 + (-6/24)</f>
        <v>41877.764178240745</v>
      </c>
      <c r="U1053" s="6">
        <f>YEAR(Kickstarter[[#This Row],[Date Created Conversion]])</f>
        <v>2014</v>
      </c>
      <c r="V1053" s="6" t="str">
        <f>TEXT(Kickstarter[[#This Row],[Date Created Conversion]], "mmm")</f>
        <v>Jul</v>
      </c>
      <c r="W1053" s="6">
        <f>DATEDIF(Kickstarter[[#This Row],[Date Created Conversion]],Kickstarter[[#This Row],[Date Ended Conversion]],"m")</f>
        <v>0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Kickstarter[[#This Row],[pledged]]/Kickstarter[[#This Row],[goal]]</f>
        <v>0</v>
      </c>
      <c r="P1054" s="13">
        <f>IF(Kickstarter[[#This Row],[backers_count]], Kickstarter[[#This Row],[pledged]]/Kickstarter[[#This Row],[backers_count]], 0)</f>
        <v>0</v>
      </c>
      <c r="Q1054" t="str">
        <f>LEFT(Kickstarter[[#This Row],[Category and Sub-Category]], SEARCH("/", Kickstarter[[#This Row],[Category and Sub-Category]])-1)</f>
        <v>journalism</v>
      </c>
      <c r="R1054" t="str">
        <f>RIGHT(Kickstarter[[#This Row],[Category and Sub-Category]], LEN(Kickstarter[[#This Row],[Category and Sub-Category]])-SEARCH("/",Kickstarter[[#This Row],[Category and Sub-Category]]))</f>
        <v>audio</v>
      </c>
      <c r="S1054" s="10">
        <f>(Kickstarter[[#This Row],[launched_at]]/86400) + 25569 + (-6/24)</f>
        <v>42483.547395833331</v>
      </c>
      <c r="T1054" s="10">
        <f>(Kickstarter[[#This Row],[deadline]]/86400) + 25569 + (-6/24)</f>
        <v>42527.589583333334</v>
      </c>
      <c r="U1054" s="6">
        <f>YEAR(Kickstarter[[#This Row],[Date Created Conversion]])</f>
        <v>2016</v>
      </c>
      <c r="V1054" s="6" t="str">
        <f>TEXT(Kickstarter[[#This Row],[Date Created Conversion]], "mmm")</f>
        <v>Apr</v>
      </c>
      <c r="W1054" s="6">
        <f>DATEDIF(Kickstarter[[#This Row],[Date Created Conversion]],Kickstarter[[#This Row],[Date Ended Conversion]],"m")</f>
        <v>1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Kickstarter[[#This Row],[pledged]]/Kickstarter[[#This Row],[goal]]</f>
        <v>0.01</v>
      </c>
      <c r="P1055" s="13">
        <f>IF(Kickstarter[[#This Row],[backers_count]], Kickstarter[[#This Row],[pledged]]/Kickstarter[[#This Row],[backers_count]], 0)</f>
        <v>15</v>
      </c>
      <c r="Q1055" t="str">
        <f>LEFT(Kickstarter[[#This Row],[Category and Sub-Category]], SEARCH("/", Kickstarter[[#This Row],[Category and Sub-Category]])-1)</f>
        <v>journalism</v>
      </c>
      <c r="R1055" t="str">
        <f>RIGHT(Kickstarter[[#This Row],[Category and Sub-Category]], LEN(Kickstarter[[#This Row],[Category and Sub-Category]])-SEARCH("/",Kickstarter[[#This Row],[Category and Sub-Category]]))</f>
        <v>audio</v>
      </c>
      <c r="S1055" s="10">
        <f>(Kickstarter[[#This Row],[launched_at]]/86400) + 25569 + (-6/24)</f>
        <v>42774.922824074078</v>
      </c>
      <c r="T1055" s="10">
        <f>(Kickstarter[[#This Row],[deadline]]/86400) + 25569 + (-6/24)</f>
        <v>42799.922824074078</v>
      </c>
      <c r="U1055" s="6">
        <f>YEAR(Kickstarter[[#This Row],[Date Created Conversion]])</f>
        <v>2017</v>
      </c>
      <c r="V1055" s="6" t="str">
        <f>TEXT(Kickstarter[[#This Row],[Date Created Conversion]], "mmm")</f>
        <v>Feb</v>
      </c>
      <c r="W1055" s="6">
        <f>DATEDIF(Kickstarter[[#This Row],[Date Created Conversion]],Kickstarter[[#This Row],[Date Ended Conversion]],"m")</f>
        <v>0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Kickstarter[[#This Row],[pledged]]/Kickstarter[[#This Row],[goal]]</f>
        <v>0</v>
      </c>
      <c r="P1056" s="13">
        <f>IF(Kickstarter[[#This Row],[backers_count]], Kickstarter[[#This Row],[pledged]]/Kickstarter[[#This Row],[backers_count]], 0)</f>
        <v>0</v>
      </c>
      <c r="Q1056" t="str">
        <f>LEFT(Kickstarter[[#This Row],[Category and Sub-Category]], SEARCH("/", Kickstarter[[#This Row],[Category and Sub-Category]])-1)</f>
        <v>journalism</v>
      </c>
      <c r="R1056" t="str">
        <f>RIGHT(Kickstarter[[#This Row],[Category and Sub-Category]], LEN(Kickstarter[[#This Row],[Category and Sub-Category]])-SEARCH("/",Kickstarter[[#This Row],[Category and Sub-Category]]))</f>
        <v>audio</v>
      </c>
      <c r="S1056" s="10">
        <f>(Kickstarter[[#This Row],[launched_at]]/86400) + 25569 + (-6/24)</f>
        <v>41831.601840277777</v>
      </c>
      <c r="T1056" s="10">
        <f>(Kickstarter[[#This Row],[deadline]]/86400) + 25569 + (-6/24)</f>
        <v>41861.666666666664</v>
      </c>
      <c r="U1056" s="6">
        <f>YEAR(Kickstarter[[#This Row],[Date Created Conversion]])</f>
        <v>2014</v>
      </c>
      <c r="V1056" s="6" t="str">
        <f>TEXT(Kickstarter[[#This Row],[Date Created Conversion]], "mmm")</f>
        <v>Jul</v>
      </c>
      <c r="W1056" s="6">
        <f>DATEDIF(Kickstarter[[#This Row],[Date Created Conversion]],Kickstarter[[#This Row],[Date Ended Conversion]],"m")</f>
        <v>0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Kickstarter[[#This Row],[pledged]]/Kickstarter[[#This Row],[goal]]</f>
        <v>0</v>
      </c>
      <c r="P1057" s="13">
        <f>IF(Kickstarter[[#This Row],[backers_count]], Kickstarter[[#This Row],[pledged]]/Kickstarter[[#This Row],[backers_count]], 0)</f>
        <v>0</v>
      </c>
      <c r="Q1057" t="str">
        <f>LEFT(Kickstarter[[#This Row],[Category and Sub-Category]], SEARCH("/", Kickstarter[[#This Row],[Category and Sub-Category]])-1)</f>
        <v>journalism</v>
      </c>
      <c r="R1057" t="str">
        <f>RIGHT(Kickstarter[[#This Row],[Category and Sub-Category]], LEN(Kickstarter[[#This Row],[Category and Sub-Category]])-SEARCH("/",Kickstarter[[#This Row],[Category and Sub-Category]]))</f>
        <v>audio</v>
      </c>
      <c r="S1057" s="10">
        <f>(Kickstarter[[#This Row],[launched_at]]/86400) + 25569 + (-6/24)</f>
        <v>42406.742418981477</v>
      </c>
      <c r="T1057" s="10">
        <f>(Kickstarter[[#This Row],[deadline]]/86400) + 25569 + (-6/24)</f>
        <v>42436.742418981477</v>
      </c>
      <c r="U1057" s="6">
        <f>YEAR(Kickstarter[[#This Row],[Date Created Conversion]])</f>
        <v>2016</v>
      </c>
      <c r="V1057" s="6" t="str">
        <f>TEXT(Kickstarter[[#This Row],[Date Created Conversion]], "mmm")</f>
        <v>Feb</v>
      </c>
      <c r="W1057" s="6">
        <f>DATEDIF(Kickstarter[[#This Row],[Date Created Conversion]],Kickstarter[[#This Row],[Date Ended Conversion]],"m")</f>
        <v>1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Kickstarter[[#This Row],[pledged]]/Kickstarter[[#This Row],[goal]]</f>
        <v>0</v>
      </c>
      <c r="P1058" s="13">
        <f>IF(Kickstarter[[#This Row],[backers_count]], Kickstarter[[#This Row],[pledged]]/Kickstarter[[#This Row],[backers_count]], 0)</f>
        <v>0</v>
      </c>
      <c r="Q1058" t="str">
        <f>LEFT(Kickstarter[[#This Row],[Category and Sub-Category]], SEARCH("/", Kickstarter[[#This Row],[Category and Sub-Category]])-1)</f>
        <v>journalism</v>
      </c>
      <c r="R1058" t="str">
        <f>RIGHT(Kickstarter[[#This Row],[Category and Sub-Category]], LEN(Kickstarter[[#This Row],[Category and Sub-Category]])-SEARCH("/",Kickstarter[[#This Row],[Category and Sub-Category]]))</f>
        <v>audio</v>
      </c>
      <c r="S1058" s="10">
        <f>(Kickstarter[[#This Row],[launched_at]]/86400) + 25569 + (-6/24)</f>
        <v>42058.469641203701</v>
      </c>
      <c r="T1058" s="10">
        <f>(Kickstarter[[#This Row],[deadline]]/86400) + 25569 + (-6/24)</f>
        <v>42118.427974537037</v>
      </c>
      <c r="U1058" s="6">
        <f>YEAR(Kickstarter[[#This Row],[Date Created Conversion]])</f>
        <v>2015</v>
      </c>
      <c r="V1058" s="6" t="str">
        <f>TEXT(Kickstarter[[#This Row],[Date Created Conversion]], "mmm")</f>
        <v>Feb</v>
      </c>
      <c r="W1058" s="6">
        <f>DATEDIF(Kickstarter[[#This Row],[Date Created Conversion]],Kickstarter[[#This Row],[Date Ended Conversion]],"m")</f>
        <v>2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Kickstarter[[#This Row],[pledged]]/Kickstarter[[#This Row],[goal]]</f>
        <v>0</v>
      </c>
      <c r="P1059" s="13">
        <f>IF(Kickstarter[[#This Row],[backers_count]], Kickstarter[[#This Row],[pledged]]/Kickstarter[[#This Row],[backers_count]], 0)</f>
        <v>0</v>
      </c>
      <c r="Q1059" t="str">
        <f>LEFT(Kickstarter[[#This Row],[Category and Sub-Category]], SEARCH("/", Kickstarter[[#This Row],[Category and Sub-Category]])-1)</f>
        <v>journalism</v>
      </c>
      <c r="R1059" t="str">
        <f>RIGHT(Kickstarter[[#This Row],[Category and Sub-Category]], LEN(Kickstarter[[#This Row],[Category and Sub-Category]])-SEARCH("/",Kickstarter[[#This Row],[Category and Sub-Category]]))</f>
        <v>audio</v>
      </c>
      <c r="S1059" s="10">
        <f>(Kickstarter[[#This Row],[launched_at]]/86400) + 25569 + (-6/24)</f>
        <v>42678.621331018519</v>
      </c>
      <c r="T1059" s="10">
        <f>(Kickstarter[[#This Row],[deadline]]/86400) + 25569 + (-6/24)</f>
        <v>42708.662997685184</v>
      </c>
      <c r="U1059" s="6">
        <f>YEAR(Kickstarter[[#This Row],[Date Created Conversion]])</f>
        <v>2016</v>
      </c>
      <c r="V1059" s="6" t="str">
        <f>TEXT(Kickstarter[[#This Row],[Date Created Conversion]], "mmm")</f>
        <v>Nov</v>
      </c>
      <c r="W1059" s="6">
        <f>DATEDIF(Kickstarter[[#This Row],[Date Created Conversion]],Kickstarter[[#This Row],[Date Ended Conversion]],"m")</f>
        <v>1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Kickstarter[[#This Row],[pledged]]/Kickstarter[[#This Row],[goal]]</f>
        <v>0</v>
      </c>
      <c r="P1060" s="13">
        <f>IF(Kickstarter[[#This Row],[backers_count]], Kickstarter[[#This Row],[pledged]]/Kickstarter[[#This Row],[backers_count]], 0)</f>
        <v>0</v>
      </c>
      <c r="Q1060" t="str">
        <f>LEFT(Kickstarter[[#This Row],[Category and Sub-Category]], SEARCH("/", Kickstarter[[#This Row],[Category and Sub-Category]])-1)</f>
        <v>journalism</v>
      </c>
      <c r="R1060" t="str">
        <f>RIGHT(Kickstarter[[#This Row],[Category and Sub-Category]], LEN(Kickstarter[[#This Row],[Category and Sub-Category]])-SEARCH("/",Kickstarter[[#This Row],[Category and Sub-Category]]))</f>
        <v>audio</v>
      </c>
      <c r="S1060" s="10">
        <f>(Kickstarter[[#This Row],[launched_at]]/86400) + 25569 + (-6/24)</f>
        <v>42047.650960648149</v>
      </c>
      <c r="T1060" s="10">
        <f>(Kickstarter[[#This Row],[deadline]]/86400) + 25569 + (-6/24)</f>
        <v>42088.75</v>
      </c>
      <c r="U1060" s="6">
        <f>YEAR(Kickstarter[[#This Row],[Date Created Conversion]])</f>
        <v>2015</v>
      </c>
      <c r="V1060" s="6" t="str">
        <f>TEXT(Kickstarter[[#This Row],[Date Created Conversion]], "mmm")</f>
        <v>Feb</v>
      </c>
      <c r="W1060" s="6">
        <f>DATEDIF(Kickstarter[[#This Row],[Date Created Conversion]],Kickstarter[[#This Row],[Date Ended Conversion]],"m")</f>
        <v>1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Kickstarter[[#This Row],[pledged]]/Kickstarter[[#This Row],[goal]]</f>
        <v>0</v>
      </c>
      <c r="P1061" s="13">
        <f>IF(Kickstarter[[#This Row],[backers_count]], Kickstarter[[#This Row],[pledged]]/Kickstarter[[#This Row],[backers_count]], 0)</f>
        <v>0</v>
      </c>
      <c r="Q1061" t="str">
        <f>LEFT(Kickstarter[[#This Row],[Category and Sub-Category]], SEARCH("/", Kickstarter[[#This Row],[Category and Sub-Category]])-1)</f>
        <v>journalism</v>
      </c>
      <c r="R1061" t="str">
        <f>RIGHT(Kickstarter[[#This Row],[Category and Sub-Category]], LEN(Kickstarter[[#This Row],[Category and Sub-Category]])-SEARCH("/",Kickstarter[[#This Row],[Category and Sub-Category]]))</f>
        <v>audio</v>
      </c>
      <c r="S1061" s="10">
        <f>(Kickstarter[[#This Row],[launched_at]]/86400) + 25569 + (-6/24)</f>
        <v>42046.54</v>
      </c>
      <c r="T1061" s="10">
        <f>(Kickstarter[[#This Row],[deadline]]/86400) + 25569 + (-6/24)</f>
        <v>42076.498333333337</v>
      </c>
      <c r="U1061" s="6">
        <f>YEAR(Kickstarter[[#This Row],[Date Created Conversion]])</f>
        <v>2015</v>
      </c>
      <c r="V1061" s="6" t="str">
        <f>TEXT(Kickstarter[[#This Row],[Date Created Conversion]], "mmm")</f>
        <v>Feb</v>
      </c>
      <c r="W1061" s="6">
        <f>DATEDIF(Kickstarter[[#This Row],[Date Created Conversion]],Kickstarter[[#This Row],[Date Ended Conversion]],"m")</f>
        <v>1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Kickstarter[[#This Row],[pledged]]/Kickstarter[[#This Row],[goal]]</f>
        <v>0.01</v>
      </c>
      <c r="P1062" s="13">
        <f>IF(Kickstarter[[#This Row],[backers_count]], Kickstarter[[#This Row],[pledged]]/Kickstarter[[#This Row],[backers_count]], 0)</f>
        <v>50</v>
      </c>
      <c r="Q1062" t="str">
        <f>LEFT(Kickstarter[[#This Row],[Category and Sub-Category]], SEARCH("/", Kickstarter[[#This Row],[Category and Sub-Category]])-1)</f>
        <v>journalism</v>
      </c>
      <c r="R1062" t="str">
        <f>RIGHT(Kickstarter[[#This Row],[Category and Sub-Category]], LEN(Kickstarter[[#This Row],[Category and Sub-Category]])-SEARCH("/",Kickstarter[[#This Row],[Category and Sub-Category]]))</f>
        <v>audio</v>
      </c>
      <c r="S1062" s="10">
        <f>(Kickstarter[[#This Row],[launched_at]]/86400) + 25569 + (-6/24)</f>
        <v>42079.663113425922</v>
      </c>
      <c r="T1062" s="10">
        <f>(Kickstarter[[#This Row],[deadline]]/86400) + 25569 + (-6/24)</f>
        <v>42109.663113425922</v>
      </c>
      <c r="U1062" s="6">
        <f>YEAR(Kickstarter[[#This Row],[Date Created Conversion]])</f>
        <v>2015</v>
      </c>
      <c r="V1062" s="6" t="str">
        <f>TEXT(Kickstarter[[#This Row],[Date Created Conversion]], "mmm")</f>
        <v>Mar</v>
      </c>
      <c r="W1062" s="6">
        <f>DATEDIF(Kickstarter[[#This Row],[Date Created Conversion]],Kickstarter[[#This Row],[Date Ended Conversion]],"m")</f>
        <v>0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Kickstarter[[#This Row],[pledged]]/Kickstarter[[#This Row],[goal]]</f>
        <v>0</v>
      </c>
      <c r="P1063" s="13">
        <f>IF(Kickstarter[[#This Row],[backers_count]], Kickstarter[[#This Row],[pledged]]/Kickstarter[[#This Row],[backers_count]], 0)</f>
        <v>0</v>
      </c>
      <c r="Q1063" t="str">
        <f>LEFT(Kickstarter[[#This Row],[Category and Sub-Category]], SEARCH("/", Kickstarter[[#This Row],[Category and Sub-Category]])-1)</f>
        <v>journalism</v>
      </c>
      <c r="R1063" t="str">
        <f>RIGHT(Kickstarter[[#This Row],[Category and Sub-Category]], LEN(Kickstarter[[#This Row],[Category and Sub-Category]])-SEARCH("/",Kickstarter[[#This Row],[Category and Sub-Category]]))</f>
        <v>audio</v>
      </c>
      <c r="S1063" s="10">
        <f>(Kickstarter[[#This Row],[launched_at]]/86400) + 25569 + (-6/24)</f>
        <v>42432.026712962965</v>
      </c>
      <c r="T1063" s="10">
        <f>(Kickstarter[[#This Row],[deadline]]/86400) + 25569 + (-6/24)</f>
        <v>42491.791666666672</v>
      </c>
      <c r="U1063" s="6">
        <f>YEAR(Kickstarter[[#This Row],[Date Created Conversion]])</f>
        <v>2016</v>
      </c>
      <c r="V1063" s="6" t="str">
        <f>TEXT(Kickstarter[[#This Row],[Date Created Conversion]], "mmm")</f>
        <v>Mar</v>
      </c>
      <c r="W1063" s="6">
        <f>DATEDIF(Kickstarter[[#This Row],[Date Created Conversion]],Kickstarter[[#This Row],[Date Ended Conversion]],"m")</f>
        <v>1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Kickstarter[[#This Row],[pledged]]/Kickstarter[[#This Row],[goal]]</f>
        <v>0.95477386934673369</v>
      </c>
      <c r="P1064" s="13">
        <f>IF(Kickstarter[[#This Row],[backers_count]], Kickstarter[[#This Row],[pledged]]/Kickstarter[[#This Row],[backers_count]], 0)</f>
        <v>47.5</v>
      </c>
      <c r="Q1064" t="str">
        <f>LEFT(Kickstarter[[#This Row],[Category and Sub-Category]], SEARCH("/", Kickstarter[[#This Row],[Category and Sub-Category]])-1)</f>
        <v>journalism</v>
      </c>
      <c r="R1064" t="str">
        <f>RIGHT(Kickstarter[[#This Row],[Category and Sub-Category]], LEN(Kickstarter[[#This Row],[Category and Sub-Category]])-SEARCH("/",Kickstarter[[#This Row],[Category and Sub-Category]]))</f>
        <v>audio</v>
      </c>
      <c r="S1064" s="10">
        <f>(Kickstarter[[#This Row],[launched_at]]/86400) + 25569 + (-6/24)</f>
        <v>42556.557187500002</v>
      </c>
      <c r="T1064" s="10">
        <f>(Kickstarter[[#This Row],[deadline]]/86400) + 25569 + (-6/24)</f>
        <v>42563.557187500002</v>
      </c>
      <c r="U1064" s="6">
        <f>YEAR(Kickstarter[[#This Row],[Date Created Conversion]])</f>
        <v>2016</v>
      </c>
      <c r="V1064" s="6" t="str">
        <f>TEXT(Kickstarter[[#This Row],[Date Created Conversion]], "mmm")</f>
        <v>Jul</v>
      </c>
      <c r="W1064" s="6">
        <f>DATEDIF(Kickstarter[[#This Row],[Date Created Conversion]],Kickstarter[[#This Row],[Date Ended Conversion]],"m")</f>
        <v>0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Kickstarter[[#This Row],[pledged]]/Kickstarter[[#This Row],[goal]]</f>
        <v>0</v>
      </c>
      <c r="P1065" s="13">
        <f>IF(Kickstarter[[#This Row],[backers_count]], Kickstarter[[#This Row],[pledged]]/Kickstarter[[#This Row],[backers_count]], 0)</f>
        <v>0</v>
      </c>
      <c r="Q1065" t="str">
        <f>LEFT(Kickstarter[[#This Row],[Category and Sub-Category]], SEARCH("/", Kickstarter[[#This Row],[Category and Sub-Category]])-1)</f>
        <v>journalism</v>
      </c>
      <c r="R1065" t="str">
        <f>RIGHT(Kickstarter[[#This Row],[Category and Sub-Category]], LEN(Kickstarter[[#This Row],[Category and Sub-Category]])-SEARCH("/",Kickstarter[[#This Row],[Category and Sub-Category]]))</f>
        <v>audio</v>
      </c>
      <c r="S1065" s="10">
        <f>(Kickstarter[[#This Row],[launched_at]]/86400) + 25569 + (-6/24)</f>
        <v>42582.780810185184</v>
      </c>
      <c r="T1065" s="10">
        <f>(Kickstarter[[#This Row],[deadline]]/86400) + 25569 + (-6/24)</f>
        <v>42612.780810185184</v>
      </c>
      <c r="U1065" s="6">
        <f>YEAR(Kickstarter[[#This Row],[Date Created Conversion]])</f>
        <v>2016</v>
      </c>
      <c r="V1065" s="6" t="str">
        <f>TEXT(Kickstarter[[#This Row],[Date Created Conversion]], "mmm")</f>
        <v>Jul</v>
      </c>
      <c r="W1065" s="6">
        <f>DATEDIF(Kickstarter[[#This Row],[Date Created Conversion]],Kickstarter[[#This Row],[Date Ended Conversion]],"m")</f>
        <v>0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Kickstarter[[#This Row],[pledged]]/Kickstarter[[#This Row],[goal]]</f>
        <v>8.9744444444444446E-2</v>
      </c>
      <c r="P1066" s="13">
        <f>IF(Kickstarter[[#This Row],[backers_count]], Kickstarter[[#This Row],[pledged]]/Kickstarter[[#This Row],[backers_count]], 0)</f>
        <v>65.666666666666671</v>
      </c>
      <c r="Q1066" t="str">
        <f>LEFT(Kickstarter[[#This Row],[Category and Sub-Category]], SEARCH("/", Kickstarter[[#This Row],[Category and Sub-Category]])-1)</f>
        <v>games</v>
      </c>
      <c r="R1066" t="str">
        <f>RIGHT(Kickstarter[[#This Row],[Category and Sub-Category]], LEN(Kickstarter[[#This Row],[Category and Sub-Category]])-SEARCH("/",Kickstarter[[#This Row],[Category and Sub-Category]]))</f>
        <v>video games</v>
      </c>
      <c r="S1066" s="10">
        <f>(Kickstarter[[#This Row],[launched_at]]/86400) + 25569 + (-6/24)</f>
        <v>41416.978043981479</v>
      </c>
      <c r="T1066" s="10">
        <f>(Kickstarter[[#This Row],[deadline]]/86400) + 25569 + (-6/24)</f>
        <v>41461.978043981479</v>
      </c>
      <c r="U1066" s="6">
        <f>YEAR(Kickstarter[[#This Row],[Date Created Conversion]])</f>
        <v>2013</v>
      </c>
      <c r="V1066" s="6" t="str">
        <f>TEXT(Kickstarter[[#This Row],[Date Created Conversion]], "mmm")</f>
        <v>May</v>
      </c>
      <c r="W1066" s="6">
        <f>DATEDIF(Kickstarter[[#This Row],[Date Created Conversion]],Kickstarter[[#This Row],[Date Ended Conversion]],"m")</f>
        <v>1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Kickstarter[[#This Row],[pledged]]/Kickstarter[[#This Row],[goal]]</f>
        <v>2.7E-2</v>
      </c>
      <c r="P1067" s="13">
        <f>IF(Kickstarter[[#This Row],[backers_count]], Kickstarter[[#This Row],[pledged]]/Kickstarter[[#This Row],[backers_count]], 0)</f>
        <v>16.2</v>
      </c>
      <c r="Q1067" t="str">
        <f>LEFT(Kickstarter[[#This Row],[Category and Sub-Category]], SEARCH("/", Kickstarter[[#This Row],[Category and Sub-Category]])-1)</f>
        <v>games</v>
      </c>
      <c r="R1067" t="str">
        <f>RIGHT(Kickstarter[[#This Row],[Category and Sub-Category]], LEN(Kickstarter[[#This Row],[Category and Sub-Category]])-SEARCH("/",Kickstarter[[#This Row],[Category and Sub-Category]]))</f>
        <v>video games</v>
      </c>
      <c r="S1067" s="10">
        <f>(Kickstarter[[#This Row],[launched_at]]/86400) + 25569 + (-6/24)</f>
        <v>41661.131041666667</v>
      </c>
      <c r="T1067" s="10">
        <f>(Kickstarter[[#This Row],[deadline]]/86400) + 25569 + (-6/24)</f>
        <v>41689.131041666667</v>
      </c>
      <c r="U1067" s="6">
        <f>YEAR(Kickstarter[[#This Row],[Date Created Conversion]])</f>
        <v>2014</v>
      </c>
      <c r="V1067" s="6" t="str">
        <f>TEXT(Kickstarter[[#This Row],[Date Created Conversion]], "mmm")</f>
        <v>Jan</v>
      </c>
      <c r="W1067" s="6">
        <f>DATEDIF(Kickstarter[[#This Row],[Date Created Conversion]],Kickstarter[[#This Row],[Date Ended Conversion]],"m")</f>
        <v>0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Kickstarter[[#This Row],[pledged]]/Kickstarter[[#This Row],[goal]]</f>
        <v>3.3673333333333333E-2</v>
      </c>
      <c r="P1068" s="13">
        <f>IF(Kickstarter[[#This Row],[backers_count]], Kickstarter[[#This Row],[pledged]]/Kickstarter[[#This Row],[backers_count]], 0)</f>
        <v>34.128378378378379</v>
      </c>
      <c r="Q1068" t="str">
        <f>LEFT(Kickstarter[[#This Row],[Category and Sub-Category]], SEARCH("/", Kickstarter[[#This Row],[Category and Sub-Category]])-1)</f>
        <v>games</v>
      </c>
      <c r="R1068" t="str">
        <f>RIGHT(Kickstarter[[#This Row],[Category and Sub-Category]], LEN(Kickstarter[[#This Row],[Category and Sub-Category]])-SEARCH("/",Kickstarter[[#This Row],[Category and Sub-Category]]))</f>
        <v>video games</v>
      </c>
      <c r="S1068" s="10">
        <f>(Kickstarter[[#This Row],[launched_at]]/86400) + 25569 + (-6/24)</f>
        <v>41445.712754629625</v>
      </c>
      <c r="T1068" s="10">
        <f>(Kickstarter[[#This Row],[deadline]]/86400) + 25569 + (-6/24)</f>
        <v>41490.712754629625</v>
      </c>
      <c r="U1068" s="6">
        <f>YEAR(Kickstarter[[#This Row],[Date Created Conversion]])</f>
        <v>2013</v>
      </c>
      <c r="V1068" s="6" t="str">
        <f>TEXT(Kickstarter[[#This Row],[Date Created Conversion]], "mmm")</f>
        <v>Jun</v>
      </c>
      <c r="W1068" s="6">
        <f>DATEDIF(Kickstarter[[#This Row],[Date Created Conversion]],Kickstarter[[#This Row],[Date Ended Conversion]],"m")</f>
        <v>1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Kickstarter[[#This Row],[pledged]]/Kickstarter[[#This Row],[goal]]</f>
        <v>0.26</v>
      </c>
      <c r="P1069" s="13">
        <f>IF(Kickstarter[[#This Row],[backers_count]], Kickstarter[[#This Row],[pledged]]/Kickstarter[[#This Row],[backers_count]], 0)</f>
        <v>13</v>
      </c>
      <c r="Q1069" t="str">
        <f>LEFT(Kickstarter[[#This Row],[Category and Sub-Category]], SEARCH("/", Kickstarter[[#This Row],[Category and Sub-Category]])-1)</f>
        <v>games</v>
      </c>
      <c r="R1069" t="str">
        <f>RIGHT(Kickstarter[[#This Row],[Category and Sub-Category]], LEN(Kickstarter[[#This Row],[Category and Sub-Category]])-SEARCH("/",Kickstarter[[#This Row],[Category and Sub-Category]]))</f>
        <v>video games</v>
      </c>
      <c r="S1069" s="10">
        <f>(Kickstarter[[#This Row],[launched_at]]/86400) + 25569 + (-6/24)</f>
        <v>41599.605682870373</v>
      </c>
      <c r="T1069" s="10">
        <f>(Kickstarter[[#This Row],[deadline]]/86400) + 25569 + (-6/24)</f>
        <v>41629.605682870373</v>
      </c>
      <c r="U1069" s="6">
        <f>YEAR(Kickstarter[[#This Row],[Date Created Conversion]])</f>
        <v>2013</v>
      </c>
      <c r="V1069" s="6" t="str">
        <f>TEXT(Kickstarter[[#This Row],[Date Created Conversion]], "mmm")</f>
        <v>Nov</v>
      </c>
      <c r="W1069" s="6">
        <f>DATEDIF(Kickstarter[[#This Row],[Date Created Conversion]],Kickstarter[[#This Row],[Date Ended Conversion]],"m")</f>
        <v>1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Kickstarter[[#This Row],[pledged]]/Kickstarter[[#This Row],[goal]]</f>
        <v>1.5E-3</v>
      </c>
      <c r="P1070" s="13">
        <f>IF(Kickstarter[[#This Row],[backers_count]], Kickstarter[[#This Row],[pledged]]/Kickstarter[[#This Row],[backers_count]], 0)</f>
        <v>11.25</v>
      </c>
      <c r="Q1070" t="str">
        <f>LEFT(Kickstarter[[#This Row],[Category and Sub-Category]], SEARCH("/", Kickstarter[[#This Row],[Category and Sub-Category]])-1)</f>
        <v>games</v>
      </c>
      <c r="R1070" t="str">
        <f>RIGHT(Kickstarter[[#This Row],[Category and Sub-Category]], LEN(Kickstarter[[#This Row],[Category and Sub-Category]])-SEARCH("/",Kickstarter[[#This Row],[Category and Sub-Category]]))</f>
        <v>video games</v>
      </c>
      <c r="S1070" s="10">
        <f>(Kickstarter[[#This Row],[launched_at]]/86400) + 25569 + (-6/24)</f>
        <v>42440.121111111112</v>
      </c>
      <c r="T1070" s="10">
        <f>(Kickstarter[[#This Row],[deadline]]/86400) + 25569 + (-6/24)</f>
        <v>42470.079444444447</v>
      </c>
      <c r="U1070" s="6">
        <f>YEAR(Kickstarter[[#This Row],[Date Created Conversion]])</f>
        <v>2016</v>
      </c>
      <c r="V1070" s="6" t="str">
        <f>TEXT(Kickstarter[[#This Row],[Date Created Conversion]], "mmm")</f>
        <v>Mar</v>
      </c>
      <c r="W1070" s="6">
        <f>DATEDIF(Kickstarter[[#This Row],[Date Created Conversion]],Kickstarter[[#This Row],[Date Ended Conversion]],"m")</f>
        <v>0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Kickstarter[[#This Row],[pledged]]/Kickstarter[[#This Row],[goal]]</f>
        <v>0.38636363636363635</v>
      </c>
      <c r="P1071" s="13">
        <f>IF(Kickstarter[[#This Row],[backers_count]], Kickstarter[[#This Row],[pledged]]/Kickstarter[[#This Row],[backers_count]], 0)</f>
        <v>40.476190476190474</v>
      </c>
      <c r="Q1071" t="str">
        <f>LEFT(Kickstarter[[#This Row],[Category and Sub-Category]], SEARCH("/", Kickstarter[[#This Row],[Category and Sub-Category]])-1)</f>
        <v>games</v>
      </c>
      <c r="R1071" t="str">
        <f>RIGHT(Kickstarter[[#This Row],[Category and Sub-Category]], LEN(Kickstarter[[#This Row],[Category and Sub-Category]])-SEARCH("/",Kickstarter[[#This Row],[Category and Sub-Category]]))</f>
        <v>video games</v>
      </c>
      <c r="S1071" s="10">
        <f>(Kickstarter[[#This Row],[launched_at]]/86400) + 25569 + (-6/24)</f>
        <v>41571.979849537034</v>
      </c>
      <c r="T1071" s="10">
        <f>(Kickstarter[[#This Row],[deadline]]/86400) + 25569 + (-6/24)</f>
        <v>41604.021516203706</v>
      </c>
      <c r="U1071" s="6">
        <f>YEAR(Kickstarter[[#This Row],[Date Created Conversion]])</f>
        <v>2013</v>
      </c>
      <c r="V1071" s="6" t="str">
        <f>TEXT(Kickstarter[[#This Row],[Date Created Conversion]], "mmm")</f>
        <v>Oct</v>
      </c>
      <c r="W1071" s="6">
        <f>DATEDIF(Kickstarter[[#This Row],[Date Created Conversion]],Kickstarter[[#This Row],[Date Ended Conversion]],"m")</f>
        <v>1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Kickstarter[[#This Row],[pledged]]/Kickstarter[[#This Row],[goal]]</f>
        <v>7.0000000000000001E-3</v>
      </c>
      <c r="P1072" s="13">
        <f>IF(Kickstarter[[#This Row],[backers_count]], Kickstarter[[#This Row],[pledged]]/Kickstarter[[#This Row],[backers_count]], 0)</f>
        <v>35</v>
      </c>
      <c r="Q1072" t="str">
        <f>LEFT(Kickstarter[[#This Row],[Category and Sub-Category]], SEARCH("/", Kickstarter[[#This Row],[Category and Sub-Category]])-1)</f>
        <v>games</v>
      </c>
      <c r="R1072" t="str">
        <f>RIGHT(Kickstarter[[#This Row],[Category and Sub-Category]], LEN(Kickstarter[[#This Row],[Category and Sub-Category]])-SEARCH("/",Kickstarter[[#This Row],[Category and Sub-Category]]))</f>
        <v>video games</v>
      </c>
      <c r="S1072" s="10">
        <f>(Kickstarter[[#This Row],[launched_at]]/86400) + 25569 + (-6/24)</f>
        <v>41162.761828703704</v>
      </c>
      <c r="T1072" s="10">
        <f>(Kickstarter[[#This Row],[deadline]]/86400) + 25569 + (-6/24)</f>
        <v>41182.761828703704</v>
      </c>
      <c r="U1072" s="6">
        <f>YEAR(Kickstarter[[#This Row],[Date Created Conversion]])</f>
        <v>2012</v>
      </c>
      <c r="V1072" s="6" t="str">
        <f>TEXT(Kickstarter[[#This Row],[Date Created Conversion]], "mmm")</f>
        <v>Sep</v>
      </c>
      <c r="W1072" s="6">
        <f>DATEDIF(Kickstarter[[#This Row],[Date Created Conversion]],Kickstarter[[#This Row],[Date Ended Conversion]],"m")</f>
        <v>0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Kickstarter[[#This Row],[pledged]]/Kickstarter[[#This Row],[goal]]</f>
        <v>0</v>
      </c>
      <c r="P1073" s="13">
        <f>IF(Kickstarter[[#This Row],[backers_count]], Kickstarter[[#This Row],[pledged]]/Kickstarter[[#This Row],[backers_count]], 0)</f>
        <v>0</v>
      </c>
      <c r="Q1073" t="str">
        <f>LEFT(Kickstarter[[#This Row],[Category and Sub-Category]], SEARCH("/", Kickstarter[[#This Row],[Category and Sub-Category]])-1)</f>
        <v>games</v>
      </c>
      <c r="R1073" t="str">
        <f>RIGHT(Kickstarter[[#This Row],[Category and Sub-Category]], LEN(Kickstarter[[#This Row],[Category and Sub-Category]])-SEARCH("/",Kickstarter[[#This Row],[Category and Sub-Category]]))</f>
        <v>video games</v>
      </c>
      <c r="S1073" s="10">
        <f>(Kickstarter[[#This Row],[launched_at]]/86400) + 25569 + (-6/24)</f>
        <v>42295.503391203703</v>
      </c>
      <c r="T1073" s="10">
        <f>(Kickstarter[[#This Row],[deadline]]/86400) + 25569 + (-6/24)</f>
        <v>42325.545057870375</v>
      </c>
      <c r="U1073" s="6">
        <f>YEAR(Kickstarter[[#This Row],[Date Created Conversion]])</f>
        <v>2015</v>
      </c>
      <c r="V1073" s="6" t="str">
        <f>TEXT(Kickstarter[[#This Row],[Date Created Conversion]], "mmm")</f>
        <v>Oct</v>
      </c>
      <c r="W1073" s="6">
        <f>DATEDIF(Kickstarter[[#This Row],[Date Created Conversion]],Kickstarter[[#This Row],[Date Ended Conversion]],"m")</f>
        <v>0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Kickstarter[[#This Row],[pledged]]/Kickstarter[[#This Row],[goal]]</f>
        <v>6.8000000000000005E-4</v>
      </c>
      <c r="P1074" s="13">
        <f>IF(Kickstarter[[#This Row],[backers_count]], Kickstarter[[#This Row],[pledged]]/Kickstarter[[#This Row],[backers_count]], 0)</f>
        <v>12.75</v>
      </c>
      <c r="Q1074" t="str">
        <f>LEFT(Kickstarter[[#This Row],[Category and Sub-Category]], SEARCH("/", Kickstarter[[#This Row],[Category and Sub-Category]])-1)</f>
        <v>games</v>
      </c>
      <c r="R1074" t="str">
        <f>RIGHT(Kickstarter[[#This Row],[Category and Sub-Category]], LEN(Kickstarter[[#This Row],[Category and Sub-Category]])-SEARCH("/",Kickstarter[[#This Row],[Category and Sub-Category]]))</f>
        <v>video games</v>
      </c>
      <c r="S1074" s="10">
        <f>(Kickstarter[[#This Row],[launched_at]]/86400) + 25569 + (-6/24)</f>
        <v>41645.582141203704</v>
      </c>
      <c r="T1074" s="10">
        <f>(Kickstarter[[#This Row],[deadline]]/86400) + 25569 + (-6/24)</f>
        <v>41675.582141203704</v>
      </c>
      <c r="U1074" s="6">
        <f>YEAR(Kickstarter[[#This Row],[Date Created Conversion]])</f>
        <v>2014</v>
      </c>
      <c r="V1074" s="6" t="str">
        <f>TEXT(Kickstarter[[#This Row],[Date Created Conversion]], "mmm")</f>
        <v>Jan</v>
      </c>
      <c r="W1074" s="6">
        <f>DATEDIF(Kickstarter[[#This Row],[Date Created Conversion]],Kickstarter[[#This Row],[Date Ended Conversion]],"m")</f>
        <v>0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Kickstarter[[#This Row],[pledged]]/Kickstarter[[#This Row],[goal]]</f>
        <v>1.3333333333333334E-2</v>
      </c>
      <c r="P1075" s="13">
        <f>IF(Kickstarter[[#This Row],[backers_count]], Kickstarter[[#This Row],[pledged]]/Kickstarter[[#This Row],[backers_count]], 0)</f>
        <v>10</v>
      </c>
      <c r="Q1075" t="str">
        <f>LEFT(Kickstarter[[#This Row],[Category and Sub-Category]], SEARCH("/", Kickstarter[[#This Row],[Category and Sub-Category]])-1)</f>
        <v>games</v>
      </c>
      <c r="R1075" t="str">
        <f>RIGHT(Kickstarter[[#This Row],[Category and Sub-Category]], LEN(Kickstarter[[#This Row],[Category and Sub-Category]])-SEARCH("/",Kickstarter[[#This Row],[Category and Sub-Category]]))</f>
        <v>video games</v>
      </c>
      <c r="S1075" s="10">
        <f>(Kickstarter[[#This Row],[launched_at]]/86400) + 25569 + (-6/24)</f>
        <v>40802.714594907404</v>
      </c>
      <c r="T1075" s="10">
        <f>(Kickstarter[[#This Row],[deadline]]/86400) + 25569 + (-6/24)</f>
        <v>40832.714594907404</v>
      </c>
      <c r="U1075" s="6">
        <f>YEAR(Kickstarter[[#This Row],[Date Created Conversion]])</f>
        <v>2011</v>
      </c>
      <c r="V1075" s="6" t="str">
        <f>TEXT(Kickstarter[[#This Row],[Date Created Conversion]], "mmm")</f>
        <v>Sep</v>
      </c>
      <c r="W1075" s="6">
        <f>DATEDIF(Kickstarter[[#This Row],[Date Created Conversion]],Kickstarter[[#This Row],[Date Ended Conversion]],"m")</f>
        <v>1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Kickstarter[[#This Row],[pledged]]/Kickstarter[[#This Row],[goal]]</f>
        <v>6.3092592592592589E-2</v>
      </c>
      <c r="P1076" s="13">
        <f>IF(Kickstarter[[#This Row],[backers_count]], Kickstarter[[#This Row],[pledged]]/Kickstarter[[#This Row],[backers_count]], 0)</f>
        <v>113.56666666666666</v>
      </c>
      <c r="Q1076" t="str">
        <f>LEFT(Kickstarter[[#This Row],[Category and Sub-Category]], SEARCH("/", Kickstarter[[#This Row],[Category and Sub-Category]])-1)</f>
        <v>games</v>
      </c>
      <c r="R1076" t="str">
        <f>RIGHT(Kickstarter[[#This Row],[Category and Sub-Category]], LEN(Kickstarter[[#This Row],[Category and Sub-Category]])-SEARCH("/",Kickstarter[[#This Row],[Category and Sub-Category]]))</f>
        <v>video games</v>
      </c>
      <c r="S1076" s="10">
        <f>(Kickstarter[[#This Row],[launched_at]]/86400) + 25569 + (-6/24)</f>
        <v>41612.922974537039</v>
      </c>
      <c r="T1076" s="10">
        <f>(Kickstarter[[#This Row],[deadline]]/86400) + 25569 + (-6/24)</f>
        <v>41642.922974537039</v>
      </c>
      <c r="U1076" s="6">
        <f>YEAR(Kickstarter[[#This Row],[Date Created Conversion]])</f>
        <v>2013</v>
      </c>
      <c r="V1076" s="6" t="str">
        <f>TEXT(Kickstarter[[#This Row],[Date Created Conversion]], "mmm")</f>
        <v>Dec</v>
      </c>
      <c r="W1076" s="6">
        <f>DATEDIF(Kickstarter[[#This Row],[Date Created Conversion]],Kickstarter[[#This Row],[Date Ended Conversion]],"m")</f>
        <v>0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Kickstarter[[#This Row],[pledged]]/Kickstarter[[#This Row],[goal]]</f>
        <v>4.4999999999999998E-2</v>
      </c>
      <c r="P1077" s="13">
        <f>IF(Kickstarter[[#This Row],[backers_count]], Kickstarter[[#This Row],[pledged]]/Kickstarter[[#This Row],[backers_count]], 0)</f>
        <v>15</v>
      </c>
      <c r="Q1077" t="str">
        <f>LEFT(Kickstarter[[#This Row],[Category and Sub-Category]], SEARCH("/", Kickstarter[[#This Row],[Category and Sub-Category]])-1)</f>
        <v>games</v>
      </c>
      <c r="R1077" t="str">
        <f>RIGHT(Kickstarter[[#This Row],[Category and Sub-Category]], LEN(Kickstarter[[#This Row],[Category and Sub-Category]])-SEARCH("/",Kickstarter[[#This Row],[Category and Sub-Category]]))</f>
        <v>video games</v>
      </c>
      <c r="S1077" s="10">
        <f>(Kickstarter[[#This Row],[launched_at]]/86400) + 25569 + (-6/24)</f>
        <v>41005.654120370367</v>
      </c>
      <c r="T1077" s="10">
        <f>(Kickstarter[[#This Row],[deadline]]/86400) + 25569 + (-6/24)</f>
        <v>41035.654120370367</v>
      </c>
      <c r="U1077" s="6">
        <f>YEAR(Kickstarter[[#This Row],[Date Created Conversion]])</f>
        <v>2012</v>
      </c>
      <c r="V1077" s="6" t="str">
        <f>TEXT(Kickstarter[[#This Row],[Date Created Conversion]], "mmm")</f>
        <v>Apr</v>
      </c>
      <c r="W1077" s="6">
        <f>DATEDIF(Kickstarter[[#This Row],[Date Created Conversion]],Kickstarter[[#This Row],[Date Ended Conversion]],"m")</f>
        <v>1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Kickstarter[[#This Row],[pledged]]/Kickstarter[[#This Row],[goal]]</f>
        <v>0.62765333333333329</v>
      </c>
      <c r="P1078" s="13">
        <f>IF(Kickstarter[[#This Row],[backers_count]], Kickstarter[[#This Row],[pledged]]/Kickstarter[[#This Row],[backers_count]], 0)</f>
        <v>48.281025641025643</v>
      </c>
      <c r="Q1078" t="str">
        <f>LEFT(Kickstarter[[#This Row],[Category and Sub-Category]], SEARCH("/", Kickstarter[[#This Row],[Category and Sub-Category]])-1)</f>
        <v>games</v>
      </c>
      <c r="R1078" t="str">
        <f>RIGHT(Kickstarter[[#This Row],[Category and Sub-Category]], LEN(Kickstarter[[#This Row],[Category and Sub-Category]])-SEARCH("/",Kickstarter[[#This Row],[Category and Sub-Category]]))</f>
        <v>video games</v>
      </c>
      <c r="S1078" s="10">
        <f>(Kickstarter[[#This Row],[launched_at]]/86400) + 25569 + (-6/24)</f>
        <v>41838.127893518518</v>
      </c>
      <c r="T1078" s="10">
        <f>(Kickstarter[[#This Row],[deadline]]/86400) + 25569 + (-6/24)</f>
        <v>41893.127893518518</v>
      </c>
      <c r="U1078" s="6">
        <f>YEAR(Kickstarter[[#This Row],[Date Created Conversion]])</f>
        <v>2014</v>
      </c>
      <c r="V1078" s="6" t="str">
        <f>TEXT(Kickstarter[[#This Row],[Date Created Conversion]], "mmm")</f>
        <v>Jul</v>
      </c>
      <c r="W1078" s="6">
        <f>DATEDIF(Kickstarter[[#This Row],[Date Created Conversion]],Kickstarter[[#This Row],[Date Ended Conversion]],"m")</f>
        <v>1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Kickstarter[[#This Row],[pledged]]/Kickstarter[[#This Row],[goal]]</f>
        <v>0.29376000000000002</v>
      </c>
      <c r="P1079" s="13">
        <f>IF(Kickstarter[[#This Row],[backers_count]], Kickstarter[[#This Row],[pledged]]/Kickstarter[[#This Row],[backers_count]], 0)</f>
        <v>43.976047904191617</v>
      </c>
      <c r="Q1079" t="str">
        <f>LEFT(Kickstarter[[#This Row],[Category and Sub-Category]], SEARCH("/", Kickstarter[[#This Row],[Category and Sub-Category]])-1)</f>
        <v>games</v>
      </c>
      <c r="R1079" t="str">
        <f>RIGHT(Kickstarter[[#This Row],[Category and Sub-Category]], LEN(Kickstarter[[#This Row],[Category and Sub-Category]])-SEARCH("/",Kickstarter[[#This Row],[Category and Sub-Category]]))</f>
        <v>video games</v>
      </c>
      <c r="S1079" s="10">
        <f>(Kickstarter[[#This Row],[launched_at]]/86400) + 25569 + (-6/24)</f>
        <v>42352.91679398148</v>
      </c>
      <c r="T1079" s="10">
        <f>(Kickstarter[[#This Row],[deadline]]/86400) + 25569 + (-6/24)</f>
        <v>42382.91679398148</v>
      </c>
      <c r="U1079" s="6">
        <f>YEAR(Kickstarter[[#This Row],[Date Created Conversion]])</f>
        <v>2015</v>
      </c>
      <c r="V1079" s="6" t="str">
        <f>TEXT(Kickstarter[[#This Row],[Date Created Conversion]], "mmm")</f>
        <v>Dec</v>
      </c>
      <c r="W1079" s="6">
        <f>DATEDIF(Kickstarter[[#This Row],[Date Created Conversion]],Kickstarter[[#This Row],[Date Ended Conversion]],"m")</f>
        <v>0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Kickstarter[[#This Row],[pledged]]/Kickstarter[[#This Row],[goal]]</f>
        <v>7.4999999999999997E-2</v>
      </c>
      <c r="P1080" s="13">
        <f>IF(Kickstarter[[#This Row],[backers_count]], Kickstarter[[#This Row],[pledged]]/Kickstarter[[#This Row],[backers_count]], 0)</f>
        <v>9</v>
      </c>
      <c r="Q1080" t="str">
        <f>LEFT(Kickstarter[[#This Row],[Category and Sub-Category]], SEARCH("/", Kickstarter[[#This Row],[Category and Sub-Category]])-1)</f>
        <v>games</v>
      </c>
      <c r="R1080" t="str">
        <f>RIGHT(Kickstarter[[#This Row],[Category and Sub-Category]], LEN(Kickstarter[[#This Row],[Category and Sub-Category]])-SEARCH("/",Kickstarter[[#This Row],[Category and Sub-Category]]))</f>
        <v>video games</v>
      </c>
      <c r="S1080" s="10">
        <f>(Kickstarter[[#This Row],[launched_at]]/86400) + 25569 + (-6/24)</f>
        <v>40700.945844907408</v>
      </c>
      <c r="T1080" s="10">
        <f>(Kickstarter[[#This Row],[deadline]]/86400) + 25569 + (-6/24)</f>
        <v>40745.945844907408</v>
      </c>
      <c r="U1080" s="6">
        <f>YEAR(Kickstarter[[#This Row],[Date Created Conversion]])</f>
        <v>2011</v>
      </c>
      <c r="V1080" s="6" t="str">
        <f>TEXT(Kickstarter[[#This Row],[Date Created Conversion]], "mmm")</f>
        <v>Jun</v>
      </c>
      <c r="W1080" s="6">
        <f>DATEDIF(Kickstarter[[#This Row],[Date Created Conversion]],Kickstarter[[#This Row],[Date Ended Conversion]],"m")</f>
        <v>1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Kickstarter[[#This Row],[pledged]]/Kickstarter[[#This Row],[goal]]</f>
        <v>2.6076923076923077E-2</v>
      </c>
      <c r="P1081" s="13">
        <f>IF(Kickstarter[[#This Row],[backers_count]], Kickstarter[[#This Row],[pledged]]/Kickstarter[[#This Row],[backers_count]], 0)</f>
        <v>37.666666666666664</v>
      </c>
      <c r="Q1081" t="str">
        <f>LEFT(Kickstarter[[#This Row],[Category and Sub-Category]], SEARCH("/", Kickstarter[[#This Row],[Category and Sub-Category]])-1)</f>
        <v>games</v>
      </c>
      <c r="R1081" t="str">
        <f>RIGHT(Kickstarter[[#This Row],[Category and Sub-Category]], LEN(Kickstarter[[#This Row],[Category and Sub-Category]])-SEARCH("/",Kickstarter[[#This Row],[Category and Sub-Category]]))</f>
        <v>video games</v>
      </c>
      <c r="S1081" s="10">
        <f>(Kickstarter[[#This Row],[launched_at]]/86400) + 25569 + (-6/24)</f>
        <v>42479.316388888888</v>
      </c>
      <c r="T1081" s="10">
        <f>(Kickstarter[[#This Row],[deadline]]/86400) + 25569 + (-6/24)</f>
        <v>42504.316388888888</v>
      </c>
      <c r="U1081" s="6">
        <f>YEAR(Kickstarter[[#This Row],[Date Created Conversion]])</f>
        <v>2016</v>
      </c>
      <c r="V1081" s="6" t="str">
        <f>TEXT(Kickstarter[[#This Row],[Date Created Conversion]], "mmm")</f>
        <v>Apr</v>
      </c>
      <c r="W1081" s="6">
        <f>DATEDIF(Kickstarter[[#This Row],[Date Created Conversion]],Kickstarter[[#This Row],[Date Ended Conversion]],"m")</f>
        <v>0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Kickstarter[[#This Row],[pledged]]/Kickstarter[[#This Row],[goal]]</f>
        <v>9.1050000000000006E-2</v>
      </c>
      <c r="P1082" s="13">
        <f>IF(Kickstarter[[#This Row],[backers_count]], Kickstarter[[#This Row],[pledged]]/Kickstarter[[#This Row],[backers_count]], 0)</f>
        <v>18.581632653061224</v>
      </c>
      <c r="Q1082" t="str">
        <f>LEFT(Kickstarter[[#This Row],[Category and Sub-Category]], SEARCH("/", Kickstarter[[#This Row],[Category and Sub-Category]])-1)</f>
        <v>games</v>
      </c>
      <c r="R1082" t="str">
        <f>RIGHT(Kickstarter[[#This Row],[Category and Sub-Category]], LEN(Kickstarter[[#This Row],[Category and Sub-Category]])-SEARCH("/",Kickstarter[[#This Row],[Category and Sub-Category]]))</f>
        <v>video games</v>
      </c>
      <c r="S1082" s="10">
        <f>(Kickstarter[[#This Row],[launched_at]]/86400) + 25569 + (-6/24)</f>
        <v>41739.888113425928</v>
      </c>
      <c r="T1082" s="10">
        <f>(Kickstarter[[#This Row],[deadline]]/86400) + 25569 + (-6/24)</f>
        <v>41769.888113425928</v>
      </c>
      <c r="U1082" s="6">
        <f>YEAR(Kickstarter[[#This Row],[Date Created Conversion]])</f>
        <v>2014</v>
      </c>
      <c r="V1082" s="6" t="str">
        <f>TEXT(Kickstarter[[#This Row],[Date Created Conversion]], "mmm")</f>
        <v>Apr</v>
      </c>
      <c r="W1082" s="6">
        <f>DATEDIF(Kickstarter[[#This Row],[Date Created Conversion]],Kickstarter[[#This Row],[Date Ended Conversion]],"m")</f>
        <v>1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Kickstarter[[#This Row],[pledged]]/Kickstarter[[#This Row],[goal]]</f>
        <v>1.7647058823529413E-4</v>
      </c>
      <c r="P1083" s="13">
        <f>IF(Kickstarter[[#This Row],[backers_count]], Kickstarter[[#This Row],[pledged]]/Kickstarter[[#This Row],[backers_count]], 0)</f>
        <v>3</v>
      </c>
      <c r="Q1083" t="str">
        <f>LEFT(Kickstarter[[#This Row],[Category and Sub-Category]], SEARCH("/", Kickstarter[[#This Row],[Category and Sub-Category]])-1)</f>
        <v>games</v>
      </c>
      <c r="R1083" t="str">
        <f>RIGHT(Kickstarter[[#This Row],[Category and Sub-Category]], LEN(Kickstarter[[#This Row],[Category and Sub-Category]])-SEARCH("/",Kickstarter[[#This Row],[Category and Sub-Category]]))</f>
        <v>video games</v>
      </c>
      <c r="S1083" s="10">
        <f>(Kickstarter[[#This Row],[launched_at]]/86400) + 25569 + (-6/24)</f>
        <v>42002.676990740743</v>
      </c>
      <c r="T1083" s="10">
        <f>(Kickstarter[[#This Row],[deadline]]/86400) + 25569 + (-6/24)</f>
        <v>42032.676990740743</v>
      </c>
      <c r="U1083" s="6">
        <f>YEAR(Kickstarter[[#This Row],[Date Created Conversion]])</f>
        <v>2014</v>
      </c>
      <c r="V1083" s="6" t="str">
        <f>TEXT(Kickstarter[[#This Row],[Date Created Conversion]], "mmm")</f>
        <v>Dec</v>
      </c>
      <c r="W1083" s="6">
        <f>DATEDIF(Kickstarter[[#This Row],[Date Created Conversion]],Kickstarter[[#This Row],[Date Ended Conversion]],"m")</f>
        <v>0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Kickstarter[[#This Row],[pledged]]/Kickstarter[[#This Row],[goal]]</f>
        <v>5.5999999999999999E-3</v>
      </c>
      <c r="P1084" s="13">
        <f>IF(Kickstarter[[#This Row],[backers_count]], Kickstarter[[#This Row],[pledged]]/Kickstarter[[#This Row],[backers_count]], 0)</f>
        <v>18.666666666666668</v>
      </c>
      <c r="Q1084" t="str">
        <f>LEFT(Kickstarter[[#This Row],[Category and Sub-Category]], SEARCH("/", Kickstarter[[#This Row],[Category and Sub-Category]])-1)</f>
        <v>games</v>
      </c>
      <c r="R1084" t="str">
        <f>RIGHT(Kickstarter[[#This Row],[Category and Sub-Category]], LEN(Kickstarter[[#This Row],[Category and Sub-Category]])-SEARCH("/",Kickstarter[[#This Row],[Category and Sub-Category]]))</f>
        <v>video games</v>
      </c>
      <c r="S1084" s="10">
        <f>(Kickstarter[[#This Row],[launched_at]]/86400) + 25569 + (-6/24)</f>
        <v>41101.656111111108</v>
      </c>
      <c r="T1084" s="10">
        <f>(Kickstarter[[#This Row],[deadline]]/86400) + 25569 + (-6/24)</f>
        <v>41131.656111111108</v>
      </c>
      <c r="U1084" s="6">
        <f>YEAR(Kickstarter[[#This Row],[Date Created Conversion]])</f>
        <v>2012</v>
      </c>
      <c r="V1084" s="6" t="str">
        <f>TEXT(Kickstarter[[#This Row],[Date Created Conversion]], "mmm")</f>
        <v>Jul</v>
      </c>
      <c r="W1084" s="6">
        <f>DATEDIF(Kickstarter[[#This Row],[Date Created Conversion]],Kickstarter[[#This Row],[Date Ended Conversion]],"m")</f>
        <v>0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Kickstarter[[#This Row],[pledged]]/Kickstarter[[#This Row],[goal]]</f>
        <v>8.2000000000000007E-3</v>
      </c>
      <c r="P1085" s="13">
        <f>IF(Kickstarter[[#This Row],[backers_count]], Kickstarter[[#This Row],[pledged]]/Kickstarter[[#This Row],[backers_count]], 0)</f>
        <v>410</v>
      </c>
      <c r="Q1085" t="str">
        <f>LEFT(Kickstarter[[#This Row],[Category and Sub-Category]], SEARCH("/", Kickstarter[[#This Row],[Category and Sub-Category]])-1)</f>
        <v>games</v>
      </c>
      <c r="R1085" t="str">
        <f>RIGHT(Kickstarter[[#This Row],[Category and Sub-Category]], LEN(Kickstarter[[#This Row],[Category and Sub-Category]])-SEARCH("/",Kickstarter[[#This Row],[Category and Sub-Category]]))</f>
        <v>video games</v>
      </c>
      <c r="S1085" s="10">
        <f>(Kickstarter[[#This Row],[launched_at]]/86400) + 25569 + (-6/24)</f>
        <v>41793.409525462965</v>
      </c>
      <c r="T1085" s="10">
        <f>(Kickstarter[[#This Row],[deadline]]/86400) + 25569 + (-6/24)</f>
        <v>41853.409525462965</v>
      </c>
      <c r="U1085" s="6">
        <f>YEAR(Kickstarter[[#This Row],[Date Created Conversion]])</f>
        <v>2014</v>
      </c>
      <c r="V1085" s="6" t="str">
        <f>TEXT(Kickstarter[[#This Row],[Date Created Conversion]], "mmm")</f>
        <v>Jun</v>
      </c>
      <c r="W1085" s="6">
        <f>DATEDIF(Kickstarter[[#This Row],[Date Created Conversion]],Kickstarter[[#This Row],[Date Ended Conversion]],"m")</f>
        <v>1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Kickstarter[[#This Row],[pledged]]/Kickstarter[[#This Row],[goal]]</f>
        <v>0</v>
      </c>
      <c r="P1086" s="13">
        <f>IF(Kickstarter[[#This Row],[backers_count]], Kickstarter[[#This Row],[pledged]]/Kickstarter[[#This Row],[backers_count]], 0)</f>
        <v>0</v>
      </c>
      <c r="Q1086" t="str">
        <f>LEFT(Kickstarter[[#This Row],[Category and Sub-Category]], SEARCH("/", Kickstarter[[#This Row],[Category and Sub-Category]])-1)</f>
        <v>games</v>
      </c>
      <c r="R1086" t="str">
        <f>RIGHT(Kickstarter[[#This Row],[Category and Sub-Category]], LEN(Kickstarter[[#This Row],[Category and Sub-Category]])-SEARCH("/",Kickstarter[[#This Row],[Category and Sub-Category]]))</f>
        <v>video games</v>
      </c>
      <c r="S1086" s="10">
        <f>(Kickstarter[[#This Row],[launched_at]]/86400) + 25569 + (-6/24)</f>
        <v>41829.662083333329</v>
      </c>
      <c r="T1086" s="10">
        <f>(Kickstarter[[#This Row],[deadline]]/86400) + 25569 + (-6/24)</f>
        <v>41859.662083333329</v>
      </c>
      <c r="U1086" s="6">
        <f>YEAR(Kickstarter[[#This Row],[Date Created Conversion]])</f>
        <v>2014</v>
      </c>
      <c r="V1086" s="6" t="str">
        <f>TEXT(Kickstarter[[#This Row],[Date Created Conversion]], "mmm")</f>
        <v>Jul</v>
      </c>
      <c r="W1086" s="6">
        <f>DATEDIF(Kickstarter[[#This Row],[Date Created Conversion]],Kickstarter[[#This Row],[Date Ended Conversion]],"m")</f>
        <v>0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Kickstarter[[#This Row],[pledged]]/Kickstarter[[#This Row],[goal]]</f>
        <v>3.4200000000000001E-2</v>
      </c>
      <c r="P1087" s="13">
        <f>IF(Kickstarter[[#This Row],[backers_count]], Kickstarter[[#This Row],[pledged]]/Kickstarter[[#This Row],[backers_count]], 0)</f>
        <v>114</v>
      </c>
      <c r="Q1087" t="str">
        <f>LEFT(Kickstarter[[#This Row],[Category and Sub-Category]], SEARCH("/", Kickstarter[[#This Row],[Category and Sub-Category]])-1)</f>
        <v>games</v>
      </c>
      <c r="R1087" t="str">
        <f>RIGHT(Kickstarter[[#This Row],[Category and Sub-Category]], LEN(Kickstarter[[#This Row],[Category and Sub-Category]])-SEARCH("/",Kickstarter[[#This Row],[Category and Sub-Category]]))</f>
        <v>video games</v>
      </c>
      <c r="S1087" s="10">
        <f>(Kickstarter[[#This Row],[launched_at]]/86400) + 25569 + (-6/24)</f>
        <v>42413.421006944445</v>
      </c>
      <c r="T1087" s="10">
        <f>(Kickstarter[[#This Row],[deadline]]/86400) + 25569 + (-6/24)</f>
        <v>42443.379340277781</v>
      </c>
      <c r="U1087" s="6">
        <f>YEAR(Kickstarter[[#This Row],[Date Created Conversion]])</f>
        <v>2016</v>
      </c>
      <c r="V1087" s="6" t="str">
        <f>TEXT(Kickstarter[[#This Row],[Date Created Conversion]], "mmm")</f>
        <v>Feb</v>
      </c>
      <c r="W1087" s="6">
        <f>DATEDIF(Kickstarter[[#This Row],[Date Created Conversion]],Kickstarter[[#This Row],[Date Ended Conversion]],"m")</f>
        <v>1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Kickstarter[[#This Row],[pledged]]/Kickstarter[[#This Row],[goal]]</f>
        <v>8.3333333333333339E-4</v>
      </c>
      <c r="P1088" s="13">
        <f>IF(Kickstarter[[#This Row],[backers_count]], Kickstarter[[#This Row],[pledged]]/Kickstarter[[#This Row],[backers_count]], 0)</f>
        <v>7.5</v>
      </c>
      <c r="Q1088" t="str">
        <f>LEFT(Kickstarter[[#This Row],[Category and Sub-Category]], SEARCH("/", Kickstarter[[#This Row],[Category and Sub-Category]])-1)</f>
        <v>games</v>
      </c>
      <c r="R1088" t="str">
        <f>RIGHT(Kickstarter[[#This Row],[Category and Sub-Category]], LEN(Kickstarter[[#This Row],[Category and Sub-Category]])-SEARCH("/",Kickstarter[[#This Row],[Category and Sub-Category]]))</f>
        <v>video games</v>
      </c>
      <c r="S1088" s="10">
        <f>(Kickstarter[[#This Row],[launched_at]]/86400) + 25569 + (-6/24)</f>
        <v>41845.616793981484</v>
      </c>
      <c r="T1088" s="10">
        <f>(Kickstarter[[#This Row],[deadline]]/86400) + 25569 + (-6/24)</f>
        <v>41875.616793981484</v>
      </c>
      <c r="U1088" s="6">
        <f>YEAR(Kickstarter[[#This Row],[Date Created Conversion]])</f>
        <v>2014</v>
      </c>
      <c r="V1088" s="6" t="str">
        <f>TEXT(Kickstarter[[#This Row],[Date Created Conversion]], "mmm")</f>
        <v>Jul</v>
      </c>
      <c r="W1088" s="6">
        <f>DATEDIF(Kickstarter[[#This Row],[Date Created Conversion]],Kickstarter[[#This Row],[Date Ended Conversion]],"m")</f>
        <v>0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Kickstarter[[#This Row],[pledged]]/Kickstarter[[#This Row],[goal]]</f>
        <v>0</v>
      </c>
      <c r="P1089" s="13">
        <f>IF(Kickstarter[[#This Row],[backers_count]], Kickstarter[[#This Row],[pledged]]/Kickstarter[[#This Row],[backers_count]], 0)</f>
        <v>0</v>
      </c>
      <c r="Q1089" t="str">
        <f>LEFT(Kickstarter[[#This Row],[Category and Sub-Category]], SEARCH("/", Kickstarter[[#This Row],[Category and Sub-Category]])-1)</f>
        <v>games</v>
      </c>
      <c r="R1089" t="str">
        <f>RIGHT(Kickstarter[[#This Row],[Category and Sub-Category]], LEN(Kickstarter[[#This Row],[Category and Sub-Category]])-SEARCH("/",Kickstarter[[#This Row],[Category and Sub-Category]]))</f>
        <v>video games</v>
      </c>
      <c r="S1089" s="10">
        <f>(Kickstarter[[#This Row],[launched_at]]/86400) + 25569 + (-6/24)</f>
        <v>41775.463969907403</v>
      </c>
      <c r="T1089" s="10">
        <f>(Kickstarter[[#This Row],[deadline]]/86400) + 25569 + (-6/24)</f>
        <v>41805.463969907403</v>
      </c>
      <c r="U1089" s="6">
        <f>YEAR(Kickstarter[[#This Row],[Date Created Conversion]])</f>
        <v>2014</v>
      </c>
      <c r="V1089" s="6" t="str">
        <f>TEXT(Kickstarter[[#This Row],[Date Created Conversion]], "mmm")</f>
        <v>May</v>
      </c>
      <c r="W1089" s="6">
        <f>DATEDIF(Kickstarter[[#This Row],[Date Created Conversion]],Kickstarter[[#This Row],[Date Ended Conversion]],"m")</f>
        <v>0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Kickstarter[[#This Row],[pledged]]/Kickstarter[[#This Row],[goal]]</f>
        <v>0.14182977777777778</v>
      </c>
      <c r="P1090" s="13">
        <f>IF(Kickstarter[[#This Row],[backers_count]], Kickstarter[[#This Row],[pledged]]/Kickstarter[[#This Row],[backers_count]], 0)</f>
        <v>43.41727891156463</v>
      </c>
      <c r="Q1090" t="str">
        <f>LEFT(Kickstarter[[#This Row],[Category and Sub-Category]], SEARCH("/", Kickstarter[[#This Row],[Category and Sub-Category]])-1)</f>
        <v>games</v>
      </c>
      <c r="R1090" t="str">
        <f>RIGHT(Kickstarter[[#This Row],[Category and Sub-Category]], LEN(Kickstarter[[#This Row],[Category and Sub-Category]])-SEARCH("/",Kickstarter[[#This Row],[Category and Sub-Category]]))</f>
        <v>video games</v>
      </c>
      <c r="S1090" s="10">
        <f>(Kickstarter[[#This Row],[launched_at]]/86400) + 25569 + (-6/24)</f>
        <v>41723.549386574072</v>
      </c>
      <c r="T1090" s="10">
        <f>(Kickstarter[[#This Row],[deadline]]/86400) + 25569 + (-6/24)</f>
        <v>41753.549386574072</v>
      </c>
      <c r="U1090" s="6">
        <f>YEAR(Kickstarter[[#This Row],[Date Created Conversion]])</f>
        <v>2014</v>
      </c>
      <c r="V1090" s="6" t="str">
        <f>TEXT(Kickstarter[[#This Row],[Date Created Conversion]], "mmm")</f>
        <v>Mar</v>
      </c>
      <c r="W1090" s="6">
        <f>DATEDIF(Kickstarter[[#This Row],[Date Created Conversion]],Kickstarter[[#This Row],[Date Ended Conversion]],"m")</f>
        <v>0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Kickstarter[[#This Row],[pledged]]/Kickstarter[[#This Row],[goal]]</f>
        <v>7.8266666666666665E-2</v>
      </c>
      <c r="P1091" s="13">
        <f>IF(Kickstarter[[#This Row],[backers_count]], Kickstarter[[#This Row],[pledged]]/Kickstarter[[#This Row],[backers_count]], 0)</f>
        <v>23.959183673469386</v>
      </c>
      <c r="Q1091" t="str">
        <f>LEFT(Kickstarter[[#This Row],[Category and Sub-Category]], SEARCH("/", Kickstarter[[#This Row],[Category and Sub-Category]])-1)</f>
        <v>games</v>
      </c>
      <c r="R1091" t="str">
        <f>RIGHT(Kickstarter[[#This Row],[Category and Sub-Category]], LEN(Kickstarter[[#This Row],[Category and Sub-Category]])-SEARCH("/",Kickstarter[[#This Row],[Category and Sub-Category]]))</f>
        <v>video games</v>
      </c>
      <c r="S1091" s="10">
        <f>(Kickstarter[[#This Row],[launched_at]]/86400) + 25569 + (-6/24)</f>
        <v>42150.939525462964</v>
      </c>
      <c r="T1091" s="10">
        <f>(Kickstarter[[#This Row],[deadline]]/86400) + 25569 + (-6/24)</f>
        <v>42180.939525462964</v>
      </c>
      <c r="U1091" s="6">
        <f>YEAR(Kickstarter[[#This Row],[Date Created Conversion]])</f>
        <v>2015</v>
      </c>
      <c r="V1091" s="6" t="str">
        <f>TEXT(Kickstarter[[#This Row],[Date Created Conversion]], "mmm")</f>
        <v>May</v>
      </c>
      <c r="W1091" s="6">
        <f>DATEDIF(Kickstarter[[#This Row],[Date Created Conversion]],Kickstarter[[#This Row],[Date Ended Conversion]],"m")</f>
        <v>0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Kickstarter[[#This Row],[pledged]]/Kickstarter[[#This Row],[goal]]</f>
        <v>3.8464497269020693E-4</v>
      </c>
      <c r="P1092" s="13">
        <f>IF(Kickstarter[[#This Row],[backers_count]], Kickstarter[[#This Row],[pledged]]/Kickstarter[[#This Row],[backers_count]], 0)</f>
        <v>5</v>
      </c>
      <c r="Q1092" t="str">
        <f>LEFT(Kickstarter[[#This Row],[Category and Sub-Category]], SEARCH("/", Kickstarter[[#This Row],[Category and Sub-Category]])-1)</f>
        <v>games</v>
      </c>
      <c r="R1092" t="str">
        <f>RIGHT(Kickstarter[[#This Row],[Category and Sub-Category]], LEN(Kickstarter[[#This Row],[Category and Sub-Category]])-SEARCH("/",Kickstarter[[#This Row],[Category and Sub-Category]]))</f>
        <v>video games</v>
      </c>
      <c r="S1092" s="10">
        <f>(Kickstarter[[#This Row],[launched_at]]/86400) + 25569 + (-6/24)</f>
        <v>42122.935798611114</v>
      </c>
      <c r="T1092" s="10">
        <f>(Kickstarter[[#This Row],[deadline]]/86400) + 25569 + (-6/24)</f>
        <v>42152.935798611114</v>
      </c>
      <c r="U1092" s="6">
        <f>YEAR(Kickstarter[[#This Row],[Date Created Conversion]])</f>
        <v>2015</v>
      </c>
      <c r="V1092" s="6" t="str">
        <f>TEXT(Kickstarter[[#This Row],[Date Created Conversion]], "mmm")</f>
        <v>Apr</v>
      </c>
      <c r="W1092" s="6">
        <f>DATEDIF(Kickstarter[[#This Row],[Date Created Conversion]],Kickstarter[[#This Row],[Date Ended Conversion]],"m")</f>
        <v>1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Kickstarter[[#This Row],[pledged]]/Kickstarter[[#This Row],[goal]]</f>
        <v>0.125</v>
      </c>
      <c r="P1093" s="13">
        <f>IF(Kickstarter[[#This Row],[backers_count]], Kickstarter[[#This Row],[pledged]]/Kickstarter[[#This Row],[backers_count]], 0)</f>
        <v>12.5</v>
      </c>
      <c r="Q1093" t="str">
        <f>LEFT(Kickstarter[[#This Row],[Category and Sub-Category]], SEARCH("/", Kickstarter[[#This Row],[Category and Sub-Category]])-1)</f>
        <v>games</v>
      </c>
      <c r="R1093" t="str">
        <f>RIGHT(Kickstarter[[#This Row],[Category and Sub-Category]], LEN(Kickstarter[[#This Row],[Category and Sub-Category]])-SEARCH("/",Kickstarter[[#This Row],[Category and Sub-Category]]))</f>
        <v>video games</v>
      </c>
      <c r="S1093" s="10">
        <f>(Kickstarter[[#This Row],[launched_at]]/86400) + 25569 + (-6/24)</f>
        <v>42440.570277777777</v>
      </c>
      <c r="T1093" s="10">
        <f>(Kickstarter[[#This Row],[deadline]]/86400) + 25569 + (-6/24)</f>
        <v>42470.528611111113</v>
      </c>
      <c r="U1093" s="6">
        <f>YEAR(Kickstarter[[#This Row],[Date Created Conversion]])</f>
        <v>2016</v>
      </c>
      <c r="V1093" s="6" t="str">
        <f>TEXT(Kickstarter[[#This Row],[Date Created Conversion]], "mmm")</f>
        <v>Mar</v>
      </c>
      <c r="W1093" s="6">
        <f>DATEDIF(Kickstarter[[#This Row],[Date Created Conversion]],Kickstarter[[#This Row],[Date Ended Conversion]],"m")</f>
        <v>0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Kickstarter[[#This Row],[pledged]]/Kickstarter[[#This Row],[goal]]</f>
        <v>1.0500000000000001E-2</v>
      </c>
      <c r="P1094" s="13">
        <f>IF(Kickstarter[[#This Row],[backers_count]], Kickstarter[[#This Row],[pledged]]/Kickstarter[[#This Row],[backers_count]], 0)</f>
        <v>3</v>
      </c>
      <c r="Q1094" t="str">
        <f>LEFT(Kickstarter[[#This Row],[Category and Sub-Category]], SEARCH("/", Kickstarter[[#This Row],[Category and Sub-Category]])-1)</f>
        <v>games</v>
      </c>
      <c r="R1094" t="str">
        <f>RIGHT(Kickstarter[[#This Row],[Category and Sub-Category]], LEN(Kickstarter[[#This Row],[Category and Sub-Category]])-SEARCH("/",Kickstarter[[#This Row],[Category and Sub-Category]]))</f>
        <v>video games</v>
      </c>
      <c r="S1094" s="10">
        <f>(Kickstarter[[#This Row],[launched_at]]/86400) + 25569 + (-6/24)</f>
        <v>41249.775902777779</v>
      </c>
      <c r="T1094" s="10">
        <f>(Kickstarter[[#This Row],[deadline]]/86400) + 25569 + (-6/24)</f>
        <v>41279.775902777779</v>
      </c>
      <c r="U1094" s="6">
        <f>YEAR(Kickstarter[[#This Row],[Date Created Conversion]])</f>
        <v>2012</v>
      </c>
      <c r="V1094" s="6" t="str">
        <f>TEXT(Kickstarter[[#This Row],[Date Created Conversion]], "mmm")</f>
        <v>Dec</v>
      </c>
      <c r="W1094" s="6">
        <f>DATEDIF(Kickstarter[[#This Row],[Date Created Conversion]],Kickstarter[[#This Row],[Date Ended Conversion]],"m")</f>
        <v>0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Kickstarter[[#This Row],[pledged]]/Kickstarter[[#This Row],[goal]]</f>
        <v>0.14083333333333334</v>
      </c>
      <c r="P1095" s="13">
        <f>IF(Kickstarter[[#This Row],[backers_count]], Kickstarter[[#This Row],[pledged]]/Kickstarter[[#This Row],[backers_count]], 0)</f>
        <v>10.5625</v>
      </c>
      <c r="Q1095" t="str">
        <f>LEFT(Kickstarter[[#This Row],[Category and Sub-Category]], SEARCH("/", Kickstarter[[#This Row],[Category and Sub-Category]])-1)</f>
        <v>games</v>
      </c>
      <c r="R1095" t="str">
        <f>RIGHT(Kickstarter[[#This Row],[Category and Sub-Category]], LEN(Kickstarter[[#This Row],[Category and Sub-Category]])-SEARCH("/",Kickstarter[[#This Row],[Category and Sub-Category]]))</f>
        <v>video games</v>
      </c>
      <c r="S1095" s="10">
        <f>(Kickstarter[[#This Row],[launched_at]]/86400) + 25569 + (-6/24)</f>
        <v>42396.723807870367</v>
      </c>
      <c r="T1095" s="10">
        <f>(Kickstarter[[#This Row],[deadline]]/86400) + 25569 + (-6/24)</f>
        <v>42411.723807870367</v>
      </c>
      <c r="U1095" s="6">
        <f>YEAR(Kickstarter[[#This Row],[Date Created Conversion]])</f>
        <v>2016</v>
      </c>
      <c r="V1095" s="6" t="str">
        <f>TEXT(Kickstarter[[#This Row],[Date Created Conversion]], "mmm")</f>
        <v>Jan</v>
      </c>
      <c r="W1095" s="6">
        <f>DATEDIF(Kickstarter[[#This Row],[Date Created Conversion]],Kickstarter[[#This Row],[Date Ended Conversion]],"m")</f>
        <v>0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Kickstarter[[#This Row],[pledged]]/Kickstarter[[#This Row],[goal]]</f>
        <v>0.18300055555555556</v>
      </c>
      <c r="P1096" s="13">
        <f>IF(Kickstarter[[#This Row],[backers_count]], Kickstarter[[#This Row],[pledged]]/Kickstarter[[#This Row],[backers_count]], 0)</f>
        <v>122.00037037037038</v>
      </c>
      <c r="Q1096" t="str">
        <f>LEFT(Kickstarter[[#This Row],[Category and Sub-Category]], SEARCH("/", Kickstarter[[#This Row],[Category and Sub-Category]])-1)</f>
        <v>games</v>
      </c>
      <c r="R1096" t="str">
        <f>RIGHT(Kickstarter[[#This Row],[Category and Sub-Category]], LEN(Kickstarter[[#This Row],[Category and Sub-Category]])-SEARCH("/",Kickstarter[[#This Row],[Category and Sub-Category]]))</f>
        <v>video games</v>
      </c>
      <c r="S1096" s="10">
        <f>(Kickstarter[[#This Row],[launched_at]]/86400) + 25569 + (-6/24)</f>
        <v>40795.46334490741</v>
      </c>
      <c r="T1096" s="10">
        <f>(Kickstarter[[#This Row],[deadline]]/86400) + 25569 + (-6/24)</f>
        <v>40825.46334490741</v>
      </c>
      <c r="U1096" s="6">
        <f>YEAR(Kickstarter[[#This Row],[Date Created Conversion]])</f>
        <v>2011</v>
      </c>
      <c r="V1096" s="6" t="str">
        <f>TEXT(Kickstarter[[#This Row],[Date Created Conversion]], "mmm")</f>
        <v>Sep</v>
      </c>
      <c r="W1096" s="6">
        <f>DATEDIF(Kickstarter[[#This Row],[Date Created Conversion]],Kickstarter[[#This Row],[Date Ended Conversion]],"m")</f>
        <v>1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Kickstarter[[#This Row],[pledged]]/Kickstarter[[#This Row],[goal]]</f>
        <v>5.0347999999999997E-2</v>
      </c>
      <c r="P1097" s="13">
        <f>IF(Kickstarter[[#This Row],[backers_count]], Kickstarter[[#This Row],[pledged]]/Kickstarter[[#This Row],[backers_count]], 0)</f>
        <v>267.80851063829789</v>
      </c>
      <c r="Q1097" t="str">
        <f>LEFT(Kickstarter[[#This Row],[Category and Sub-Category]], SEARCH("/", Kickstarter[[#This Row],[Category and Sub-Category]])-1)</f>
        <v>games</v>
      </c>
      <c r="R1097" t="str">
        <f>RIGHT(Kickstarter[[#This Row],[Category and Sub-Category]], LEN(Kickstarter[[#This Row],[Category and Sub-Category]])-SEARCH("/",Kickstarter[[#This Row],[Category and Sub-Category]]))</f>
        <v>video games</v>
      </c>
      <c r="S1097" s="10">
        <f>(Kickstarter[[#This Row],[launched_at]]/86400) + 25569 + (-6/24)</f>
        <v>41486.287268518521</v>
      </c>
      <c r="T1097" s="10">
        <f>(Kickstarter[[#This Row],[deadline]]/86400) + 25569 + (-6/24)</f>
        <v>41516.287268518521</v>
      </c>
      <c r="U1097" s="6">
        <f>YEAR(Kickstarter[[#This Row],[Date Created Conversion]])</f>
        <v>2013</v>
      </c>
      <c r="V1097" s="6" t="str">
        <f>TEXT(Kickstarter[[#This Row],[Date Created Conversion]], "mmm")</f>
        <v>Jul</v>
      </c>
      <c r="W1097" s="6">
        <f>DATEDIF(Kickstarter[[#This Row],[Date Created Conversion]],Kickstarter[[#This Row],[Date Ended Conversion]],"m")</f>
        <v>0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Kickstarter[[#This Row],[pledged]]/Kickstarter[[#This Row],[goal]]</f>
        <v>0.17933333333333334</v>
      </c>
      <c r="P1098" s="13">
        <f>IF(Kickstarter[[#This Row],[backers_count]], Kickstarter[[#This Row],[pledged]]/Kickstarter[[#This Row],[backers_count]], 0)</f>
        <v>74.206896551724142</v>
      </c>
      <c r="Q1098" t="str">
        <f>LEFT(Kickstarter[[#This Row],[Category and Sub-Category]], SEARCH("/", Kickstarter[[#This Row],[Category and Sub-Category]])-1)</f>
        <v>games</v>
      </c>
      <c r="R1098" t="str">
        <f>RIGHT(Kickstarter[[#This Row],[Category and Sub-Category]], LEN(Kickstarter[[#This Row],[Category and Sub-Category]])-SEARCH("/",Kickstarter[[#This Row],[Category and Sub-Category]]))</f>
        <v>video games</v>
      </c>
      <c r="S1098" s="10">
        <f>(Kickstarter[[#This Row],[launched_at]]/86400) + 25569 + (-6/24)</f>
        <v>41885.26798611111</v>
      </c>
      <c r="T1098" s="10">
        <f>(Kickstarter[[#This Row],[deadline]]/86400) + 25569 + (-6/24)</f>
        <v>41915.895833333336</v>
      </c>
      <c r="U1098" s="6">
        <f>YEAR(Kickstarter[[#This Row],[Date Created Conversion]])</f>
        <v>2014</v>
      </c>
      <c r="V1098" s="6" t="str">
        <f>TEXT(Kickstarter[[#This Row],[Date Created Conversion]], "mmm")</f>
        <v>Sep</v>
      </c>
      <c r="W1098" s="6">
        <f>DATEDIF(Kickstarter[[#This Row],[Date Created Conversion]],Kickstarter[[#This Row],[Date Ended Conversion]],"m")</f>
        <v>1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Kickstarter[[#This Row],[pledged]]/Kickstarter[[#This Row],[goal]]</f>
        <v>4.6999999999999999E-4</v>
      </c>
      <c r="P1099" s="13">
        <f>IF(Kickstarter[[#This Row],[backers_count]], Kickstarter[[#This Row],[pledged]]/Kickstarter[[#This Row],[backers_count]], 0)</f>
        <v>6.7142857142857144</v>
      </c>
      <c r="Q1099" t="str">
        <f>LEFT(Kickstarter[[#This Row],[Category and Sub-Category]], SEARCH("/", Kickstarter[[#This Row],[Category and Sub-Category]])-1)</f>
        <v>games</v>
      </c>
      <c r="R1099" t="str">
        <f>RIGHT(Kickstarter[[#This Row],[Category and Sub-Category]], LEN(Kickstarter[[#This Row],[Category and Sub-Category]])-SEARCH("/",Kickstarter[[#This Row],[Category and Sub-Category]]))</f>
        <v>video games</v>
      </c>
      <c r="S1099" s="10">
        <f>(Kickstarter[[#This Row],[launched_at]]/86400) + 25569 + (-6/24)</f>
        <v>41660.542557870373</v>
      </c>
      <c r="T1099" s="10">
        <f>(Kickstarter[[#This Row],[deadline]]/86400) + 25569 + (-6/24)</f>
        <v>41700.542557870373</v>
      </c>
      <c r="U1099" s="6">
        <f>YEAR(Kickstarter[[#This Row],[Date Created Conversion]])</f>
        <v>2014</v>
      </c>
      <c r="V1099" s="6" t="str">
        <f>TEXT(Kickstarter[[#This Row],[Date Created Conversion]], "mmm")</f>
        <v>Jan</v>
      </c>
      <c r="W1099" s="6">
        <f>DATEDIF(Kickstarter[[#This Row],[Date Created Conversion]],Kickstarter[[#This Row],[Date Ended Conversion]],"m")</f>
        <v>1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Kickstarter[[#This Row],[pledged]]/Kickstarter[[#This Row],[goal]]</f>
        <v>7.2120000000000004E-2</v>
      </c>
      <c r="P1100" s="13">
        <f>IF(Kickstarter[[#This Row],[backers_count]], Kickstarter[[#This Row],[pledged]]/Kickstarter[[#This Row],[backers_count]], 0)</f>
        <v>81.954545454545453</v>
      </c>
      <c r="Q1100" t="str">
        <f>LEFT(Kickstarter[[#This Row],[Category and Sub-Category]], SEARCH("/", Kickstarter[[#This Row],[Category and Sub-Category]])-1)</f>
        <v>games</v>
      </c>
      <c r="R1100" t="str">
        <f>RIGHT(Kickstarter[[#This Row],[Category and Sub-Category]], LEN(Kickstarter[[#This Row],[Category and Sub-Category]])-SEARCH("/",Kickstarter[[#This Row],[Category and Sub-Category]]))</f>
        <v>video games</v>
      </c>
      <c r="S1100" s="10">
        <f>(Kickstarter[[#This Row],[launched_at]]/86400) + 25569 + (-6/24)</f>
        <v>41712.512673611112</v>
      </c>
      <c r="T1100" s="10">
        <f>(Kickstarter[[#This Row],[deadline]]/86400) + 25569 + (-6/24)</f>
        <v>41742.512673611112</v>
      </c>
      <c r="U1100" s="6">
        <f>YEAR(Kickstarter[[#This Row],[Date Created Conversion]])</f>
        <v>2014</v>
      </c>
      <c r="V1100" s="6" t="str">
        <f>TEXT(Kickstarter[[#This Row],[Date Created Conversion]], "mmm")</f>
        <v>Mar</v>
      </c>
      <c r="W1100" s="6">
        <f>DATEDIF(Kickstarter[[#This Row],[Date Created Conversion]],Kickstarter[[#This Row],[Date Ended Conversion]],"m")</f>
        <v>0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Kickstarter[[#This Row],[pledged]]/Kickstarter[[#This Row],[goal]]</f>
        <v>5.0000000000000001E-3</v>
      </c>
      <c r="P1101" s="13">
        <f>IF(Kickstarter[[#This Row],[backers_count]], Kickstarter[[#This Row],[pledged]]/Kickstarter[[#This Row],[backers_count]], 0)</f>
        <v>25</v>
      </c>
      <c r="Q1101" t="str">
        <f>LEFT(Kickstarter[[#This Row],[Category and Sub-Category]], SEARCH("/", Kickstarter[[#This Row],[Category and Sub-Category]])-1)</f>
        <v>games</v>
      </c>
      <c r="R1101" t="str">
        <f>RIGHT(Kickstarter[[#This Row],[Category and Sub-Category]], LEN(Kickstarter[[#This Row],[Category and Sub-Category]])-SEARCH("/",Kickstarter[[#This Row],[Category and Sub-Category]]))</f>
        <v>video games</v>
      </c>
      <c r="S1101" s="10">
        <f>(Kickstarter[[#This Row],[launched_at]]/86400) + 25569 + (-6/24)</f>
        <v>42107.586435185185</v>
      </c>
      <c r="T1101" s="10">
        <f>(Kickstarter[[#This Row],[deadline]]/86400) + 25569 + (-6/24)</f>
        <v>42137.586435185185</v>
      </c>
      <c r="U1101" s="6">
        <f>YEAR(Kickstarter[[#This Row],[Date Created Conversion]])</f>
        <v>2015</v>
      </c>
      <c r="V1101" s="6" t="str">
        <f>TEXT(Kickstarter[[#This Row],[Date Created Conversion]], "mmm")</f>
        <v>Apr</v>
      </c>
      <c r="W1101" s="6">
        <f>DATEDIF(Kickstarter[[#This Row],[Date Created Conversion]],Kickstarter[[#This Row],[Date Ended Conversion]],"m")</f>
        <v>1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Kickstarter[[#This Row],[pledged]]/Kickstarter[[#This Row],[goal]]</f>
        <v>2.5000000000000001E-2</v>
      </c>
      <c r="P1102" s="13">
        <f>IF(Kickstarter[[#This Row],[backers_count]], Kickstarter[[#This Row],[pledged]]/Kickstarter[[#This Row],[backers_count]], 0)</f>
        <v>10</v>
      </c>
      <c r="Q1102" t="str">
        <f>LEFT(Kickstarter[[#This Row],[Category and Sub-Category]], SEARCH("/", Kickstarter[[#This Row],[Category and Sub-Category]])-1)</f>
        <v>games</v>
      </c>
      <c r="R1102" t="str">
        <f>RIGHT(Kickstarter[[#This Row],[Category and Sub-Category]], LEN(Kickstarter[[#This Row],[Category and Sub-Category]])-SEARCH("/",Kickstarter[[#This Row],[Category and Sub-Category]]))</f>
        <v>video games</v>
      </c>
      <c r="S1102" s="10">
        <f>(Kickstarter[[#This Row],[launched_at]]/86400) + 25569 + (-6/24)</f>
        <v>42383.860775462963</v>
      </c>
      <c r="T1102" s="10">
        <f>(Kickstarter[[#This Row],[deadline]]/86400) + 25569 + (-6/24)</f>
        <v>42413.860775462963</v>
      </c>
      <c r="U1102" s="6">
        <f>YEAR(Kickstarter[[#This Row],[Date Created Conversion]])</f>
        <v>2016</v>
      </c>
      <c r="V1102" s="6" t="str">
        <f>TEXT(Kickstarter[[#This Row],[Date Created Conversion]], "mmm")</f>
        <v>Jan</v>
      </c>
      <c r="W1102" s="6">
        <f>DATEDIF(Kickstarter[[#This Row],[Date Created Conversion]],Kickstarter[[#This Row],[Date Ended Conversion]],"m")</f>
        <v>0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Kickstarter[[#This Row],[pledged]]/Kickstarter[[#This Row],[goal]]</f>
        <v>4.0999999999999999E-4</v>
      </c>
      <c r="P1103" s="13">
        <f>IF(Kickstarter[[#This Row],[backers_count]], Kickstarter[[#This Row],[pledged]]/Kickstarter[[#This Row],[backers_count]], 0)</f>
        <v>6.833333333333333</v>
      </c>
      <c r="Q1103" t="str">
        <f>LEFT(Kickstarter[[#This Row],[Category and Sub-Category]], SEARCH("/", Kickstarter[[#This Row],[Category and Sub-Category]])-1)</f>
        <v>games</v>
      </c>
      <c r="R1103" t="str">
        <f>RIGHT(Kickstarter[[#This Row],[Category and Sub-Category]], LEN(Kickstarter[[#This Row],[Category and Sub-Category]])-SEARCH("/",Kickstarter[[#This Row],[Category and Sub-Category]]))</f>
        <v>video games</v>
      </c>
      <c r="S1103" s="10">
        <f>(Kickstarter[[#This Row],[launched_at]]/86400) + 25569 + (-6/24)</f>
        <v>42538.52243055556</v>
      </c>
      <c r="T1103" s="10">
        <f>(Kickstarter[[#This Row],[deadline]]/86400) + 25569 + (-6/24)</f>
        <v>42565.508333333331</v>
      </c>
      <c r="U1103" s="6">
        <f>YEAR(Kickstarter[[#This Row],[Date Created Conversion]])</f>
        <v>2016</v>
      </c>
      <c r="V1103" s="6" t="str">
        <f>TEXT(Kickstarter[[#This Row],[Date Created Conversion]], "mmm")</f>
        <v>Jun</v>
      </c>
      <c r="W1103" s="6">
        <f>DATEDIF(Kickstarter[[#This Row],[Date Created Conversion]],Kickstarter[[#This Row],[Date Ended Conversion]],"m")</f>
        <v>0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Kickstarter[[#This Row],[pledged]]/Kickstarter[[#This Row],[goal]]</f>
        <v>5.3124999999999999E-2</v>
      </c>
      <c r="P1104" s="13">
        <f>IF(Kickstarter[[#This Row],[backers_count]], Kickstarter[[#This Row],[pledged]]/Kickstarter[[#This Row],[backers_count]], 0)</f>
        <v>17.708333333333332</v>
      </c>
      <c r="Q1104" t="str">
        <f>LEFT(Kickstarter[[#This Row],[Category and Sub-Category]], SEARCH("/", Kickstarter[[#This Row],[Category and Sub-Category]])-1)</f>
        <v>games</v>
      </c>
      <c r="R1104" t="str">
        <f>RIGHT(Kickstarter[[#This Row],[Category and Sub-Category]], LEN(Kickstarter[[#This Row],[Category and Sub-Category]])-SEARCH("/",Kickstarter[[#This Row],[Category and Sub-Category]]))</f>
        <v>video games</v>
      </c>
      <c r="S1104" s="10">
        <f>(Kickstarter[[#This Row],[launched_at]]/86400) + 25569 + (-6/24)</f>
        <v>41576.795428240745</v>
      </c>
      <c r="T1104" s="10">
        <f>(Kickstarter[[#This Row],[deadline]]/86400) + 25569 + (-6/24)</f>
        <v>41616.999305555553</v>
      </c>
      <c r="U1104" s="6">
        <f>YEAR(Kickstarter[[#This Row],[Date Created Conversion]])</f>
        <v>2013</v>
      </c>
      <c r="V1104" s="6" t="str">
        <f>TEXT(Kickstarter[[#This Row],[Date Created Conversion]], "mmm")</f>
        <v>Oct</v>
      </c>
      <c r="W1104" s="6">
        <f>DATEDIF(Kickstarter[[#This Row],[Date Created Conversion]],Kickstarter[[#This Row],[Date Ended Conversion]],"m")</f>
        <v>1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Kickstarter[[#This Row],[pledged]]/Kickstarter[[#This Row],[goal]]</f>
        <v>1.6199999999999999E-2</v>
      </c>
      <c r="P1105" s="13">
        <f>IF(Kickstarter[[#This Row],[backers_count]], Kickstarter[[#This Row],[pledged]]/Kickstarter[[#This Row],[backers_count]], 0)</f>
        <v>16.2</v>
      </c>
      <c r="Q1105" t="str">
        <f>LEFT(Kickstarter[[#This Row],[Category and Sub-Category]], SEARCH("/", Kickstarter[[#This Row],[Category and Sub-Category]])-1)</f>
        <v>games</v>
      </c>
      <c r="R1105" t="str">
        <f>RIGHT(Kickstarter[[#This Row],[Category and Sub-Category]], LEN(Kickstarter[[#This Row],[Category and Sub-Category]])-SEARCH("/",Kickstarter[[#This Row],[Category and Sub-Category]]))</f>
        <v>video games</v>
      </c>
      <c r="S1105" s="10">
        <f>(Kickstarter[[#This Row],[launched_at]]/86400) + 25569 + (-6/24)</f>
        <v>42478.97210648148</v>
      </c>
      <c r="T1105" s="10">
        <f>(Kickstarter[[#This Row],[deadline]]/86400) + 25569 + (-6/24)</f>
        <v>42538.97210648148</v>
      </c>
      <c r="U1105" s="6">
        <f>YEAR(Kickstarter[[#This Row],[Date Created Conversion]])</f>
        <v>2016</v>
      </c>
      <c r="V1105" s="6" t="str">
        <f>TEXT(Kickstarter[[#This Row],[Date Created Conversion]], "mmm")</f>
        <v>Apr</v>
      </c>
      <c r="W1105" s="6">
        <f>DATEDIF(Kickstarter[[#This Row],[Date Created Conversion]],Kickstarter[[#This Row],[Date Ended Conversion]],"m")</f>
        <v>1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Kickstarter[[#This Row],[pledged]]/Kickstarter[[#This Row],[goal]]</f>
        <v>4.9516666666666667E-2</v>
      </c>
      <c r="P1106" s="13">
        <f>IF(Kickstarter[[#This Row],[backers_count]], Kickstarter[[#This Row],[pledged]]/Kickstarter[[#This Row],[backers_count]], 0)</f>
        <v>80.297297297297291</v>
      </c>
      <c r="Q1106" t="str">
        <f>LEFT(Kickstarter[[#This Row],[Category and Sub-Category]], SEARCH("/", Kickstarter[[#This Row],[Category and Sub-Category]])-1)</f>
        <v>games</v>
      </c>
      <c r="R1106" t="str">
        <f>RIGHT(Kickstarter[[#This Row],[Category and Sub-Category]], LEN(Kickstarter[[#This Row],[Category and Sub-Category]])-SEARCH("/",Kickstarter[[#This Row],[Category and Sub-Category]]))</f>
        <v>video games</v>
      </c>
      <c r="S1106" s="10">
        <f>(Kickstarter[[#This Row],[launched_at]]/86400) + 25569 + (-6/24)</f>
        <v>41771.15996527778</v>
      </c>
      <c r="T1106" s="10">
        <f>(Kickstarter[[#This Row],[deadline]]/86400) + 25569 + (-6/24)</f>
        <v>41801.15996527778</v>
      </c>
      <c r="U1106" s="6">
        <f>YEAR(Kickstarter[[#This Row],[Date Created Conversion]])</f>
        <v>2014</v>
      </c>
      <c r="V1106" s="6" t="str">
        <f>TEXT(Kickstarter[[#This Row],[Date Created Conversion]], "mmm")</f>
        <v>May</v>
      </c>
      <c r="W1106" s="6">
        <f>DATEDIF(Kickstarter[[#This Row],[Date Created Conversion]],Kickstarter[[#This Row],[Date Ended Conversion]],"m")</f>
        <v>0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Kickstarter[[#This Row],[pledged]]/Kickstarter[[#This Row],[goal]]</f>
        <v>1.5900000000000001E-3</v>
      </c>
      <c r="P1107" s="13">
        <f>IF(Kickstarter[[#This Row],[backers_count]], Kickstarter[[#This Row],[pledged]]/Kickstarter[[#This Row],[backers_count]], 0)</f>
        <v>71.55</v>
      </c>
      <c r="Q1107" t="str">
        <f>LEFT(Kickstarter[[#This Row],[Category and Sub-Category]], SEARCH("/", Kickstarter[[#This Row],[Category and Sub-Category]])-1)</f>
        <v>games</v>
      </c>
      <c r="R1107" t="str">
        <f>RIGHT(Kickstarter[[#This Row],[Category and Sub-Category]], LEN(Kickstarter[[#This Row],[Category and Sub-Category]])-SEARCH("/",Kickstarter[[#This Row],[Category and Sub-Category]]))</f>
        <v>video games</v>
      </c>
      <c r="S1107" s="10">
        <f>(Kickstarter[[#This Row],[launched_at]]/86400) + 25569 + (-6/24)</f>
        <v>41691.885729166665</v>
      </c>
      <c r="T1107" s="10">
        <f>(Kickstarter[[#This Row],[deadline]]/86400) + 25569 + (-6/24)</f>
        <v>41721.8440625</v>
      </c>
      <c r="U1107" s="6">
        <f>YEAR(Kickstarter[[#This Row],[Date Created Conversion]])</f>
        <v>2014</v>
      </c>
      <c r="V1107" s="6" t="str">
        <f>TEXT(Kickstarter[[#This Row],[Date Created Conversion]], "mmm")</f>
        <v>Feb</v>
      </c>
      <c r="W1107" s="6">
        <f>DATEDIF(Kickstarter[[#This Row],[Date Created Conversion]],Kickstarter[[#This Row],[Date Ended Conversion]],"m")</f>
        <v>1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Kickstarter[[#This Row],[pledged]]/Kickstarter[[#This Row],[goal]]</f>
        <v>0.41249999999999998</v>
      </c>
      <c r="P1108" s="13">
        <f>IF(Kickstarter[[#This Row],[backers_count]], Kickstarter[[#This Row],[pledged]]/Kickstarter[[#This Row],[backers_count]], 0)</f>
        <v>23.571428571428573</v>
      </c>
      <c r="Q1108" t="str">
        <f>LEFT(Kickstarter[[#This Row],[Category and Sub-Category]], SEARCH("/", Kickstarter[[#This Row],[Category and Sub-Category]])-1)</f>
        <v>games</v>
      </c>
      <c r="R1108" t="str">
        <f>RIGHT(Kickstarter[[#This Row],[Category and Sub-Category]], LEN(Kickstarter[[#This Row],[Category and Sub-Category]])-SEARCH("/",Kickstarter[[#This Row],[Category and Sub-Category]]))</f>
        <v>video games</v>
      </c>
      <c r="S1108" s="10">
        <f>(Kickstarter[[#This Row],[launched_at]]/86400) + 25569 + (-6/24)</f>
        <v>40973.490451388891</v>
      </c>
      <c r="T1108" s="10">
        <f>(Kickstarter[[#This Row],[deadline]]/86400) + 25569 + (-6/24)</f>
        <v>41003.448784722219</v>
      </c>
      <c r="U1108" s="6">
        <f>YEAR(Kickstarter[[#This Row],[Date Created Conversion]])</f>
        <v>2012</v>
      </c>
      <c r="V1108" s="6" t="str">
        <f>TEXT(Kickstarter[[#This Row],[Date Created Conversion]], "mmm")</f>
        <v>Mar</v>
      </c>
      <c r="W1108" s="6">
        <f>DATEDIF(Kickstarter[[#This Row],[Date Created Conversion]],Kickstarter[[#This Row],[Date Ended Conversion]],"m")</f>
        <v>0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Kickstarter[[#This Row],[pledged]]/Kickstarter[[#This Row],[goal]]</f>
        <v>0</v>
      </c>
      <c r="P1109" s="13">
        <f>IF(Kickstarter[[#This Row],[backers_count]], Kickstarter[[#This Row],[pledged]]/Kickstarter[[#This Row],[backers_count]], 0)</f>
        <v>0</v>
      </c>
      <c r="Q1109" t="str">
        <f>LEFT(Kickstarter[[#This Row],[Category and Sub-Category]], SEARCH("/", Kickstarter[[#This Row],[Category and Sub-Category]])-1)</f>
        <v>games</v>
      </c>
      <c r="R1109" t="str">
        <f>RIGHT(Kickstarter[[#This Row],[Category and Sub-Category]], LEN(Kickstarter[[#This Row],[Category and Sub-Category]])-SEARCH("/",Kickstarter[[#This Row],[Category and Sub-Category]]))</f>
        <v>video games</v>
      </c>
      <c r="S1109" s="10">
        <f>(Kickstarter[[#This Row],[launched_at]]/86400) + 25569 + (-6/24)</f>
        <v>41813.611388888887</v>
      </c>
      <c r="T1109" s="10">
        <f>(Kickstarter[[#This Row],[deadline]]/86400) + 25569 + (-6/24)</f>
        <v>41843.611388888887</v>
      </c>
      <c r="U1109" s="6">
        <f>YEAR(Kickstarter[[#This Row],[Date Created Conversion]])</f>
        <v>2014</v>
      </c>
      <c r="V1109" s="6" t="str">
        <f>TEXT(Kickstarter[[#This Row],[Date Created Conversion]], "mmm")</f>
        <v>Jun</v>
      </c>
      <c r="W1109" s="6">
        <f>DATEDIF(Kickstarter[[#This Row],[Date Created Conversion]],Kickstarter[[#This Row],[Date Ended Conversion]],"m")</f>
        <v>1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Kickstarter[[#This Row],[pledged]]/Kickstarter[[#This Row],[goal]]</f>
        <v>2.93E-2</v>
      </c>
      <c r="P1110" s="13">
        <f>IF(Kickstarter[[#This Row],[backers_count]], Kickstarter[[#This Row],[pledged]]/Kickstarter[[#This Row],[backers_count]], 0)</f>
        <v>34.88095238095238</v>
      </c>
      <c r="Q1110" t="str">
        <f>LEFT(Kickstarter[[#This Row],[Category and Sub-Category]], SEARCH("/", Kickstarter[[#This Row],[Category and Sub-Category]])-1)</f>
        <v>games</v>
      </c>
      <c r="R1110" t="str">
        <f>RIGHT(Kickstarter[[#This Row],[Category and Sub-Category]], LEN(Kickstarter[[#This Row],[Category and Sub-Category]])-SEARCH("/",Kickstarter[[#This Row],[Category and Sub-Category]]))</f>
        <v>video games</v>
      </c>
      <c r="S1110" s="10">
        <f>(Kickstarter[[#This Row],[launched_at]]/86400) + 25569 + (-6/24)</f>
        <v>40952.386979166666</v>
      </c>
      <c r="T1110" s="10">
        <f>(Kickstarter[[#This Row],[deadline]]/86400) + 25569 + (-6/24)</f>
        <v>41012.345312500001</v>
      </c>
      <c r="U1110" s="6">
        <f>YEAR(Kickstarter[[#This Row],[Date Created Conversion]])</f>
        <v>2012</v>
      </c>
      <c r="V1110" s="6" t="str">
        <f>TEXT(Kickstarter[[#This Row],[Date Created Conversion]], "mmm")</f>
        <v>Feb</v>
      </c>
      <c r="W1110" s="6">
        <f>DATEDIF(Kickstarter[[#This Row],[Date Created Conversion]],Kickstarter[[#This Row],[Date Ended Conversion]],"m")</f>
        <v>2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Kickstarter[[#This Row],[pledged]]/Kickstarter[[#This Row],[goal]]</f>
        <v>4.4999999999999997E-3</v>
      </c>
      <c r="P1111" s="13">
        <f>IF(Kickstarter[[#This Row],[backers_count]], Kickstarter[[#This Row],[pledged]]/Kickstarter[[#This Row],[backers_count]], 0)</f>
        <v>15</v>
      </c>
      <c r="Q1111" t="str">
        <f>LEFT(Kickstarter[[#This Row],[Category and Sub-Category]], SEARCH("/", Kickstarter[[#This Row],[Category and Sub-Category]])-1)</f>
        <v>games</v>
      </c>
      <c r="R1111" t="str">
        <f>RIGHT(Kickstarter[[#This Row],[Category and Sub-Category]], LEN(Kickstarter[[#This Row],[Category and Sub-Category]])-SEARCH("/",Kickstarter[[#This Row],[Category and Sub-Category]]))</f>
        <v>video games</v>
      </c>
      <c r="S1111" s="10">
        <f>(Kickstarter[[#This Row],[launched_at]]/86400) + 25569 + (-6/24)</f>
        <v>42662.502199074079</v>
      </c>
      <c r="T1111" s="10">
        <f>(Kickstarter[[#This Row],[deadline]]/86400) + 25569 + (-6/24)</f>
        <v>42692.543865740736</v>
      </c>
      <c r="U1111" s="6">
        <f>YEAR(Kickstarter[[#This Row],[Date Created Conversion]])</f>
        <v>2016</v>
      </c>
      <c r="V1111" s="6" t="str">
        <f>TEXT(Kickstarter[[#This Row],[Date Created Conversion]], "mmm")</f>
        <v>Oct</v>
      </c>
      <c r="W1111" s="6">
        <f>DATEDIF(Kickstarter[[#This Row],[Date Created Conversion]],Kickstarter[[#This Row],[Date Ended Conversion]],"m")</f>
        <v>0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Kickstarter[[#This Row],[pledged]]/Kickstarter[[#This Row],[goal]]</f>
        <v>5.1000000000000004E-3</v>
      </c>
      <c r="P1112" s="13">
        <f>IF(Kickstarter[[#This Row],[backers_count]], Kickstarter[[#This Row],[pledged]]/Kickstarter[[#This Row],[backers_count]], 0)</f>
        <v>23.181818181818183</v>
      </c>
      <c r="Q1112" t="str">
        <f>LEFT(Kickstarter[[#This Row],[Category and Sub-Category]], SEARCH("/", Kickstarter[[#This Row],[Category and Sub-Category]])-1)</f>
        <v>games</v>
      </c>
      <c r="R1112" t="str">
        <f>RIGHT(Kickstarter[[#This Row],[Category and Sub-Category]], LEN(Kickstarter[[#This Row],[Category and Sub-Category]])-SEARCH("/",Kickstarter[[#This Row],[Category and Sub-Category]]))</f>
        <v>video games</v>
      </c>
      <c r="S1112" s="10">
        <f>(Kickstarter[[#This Row],[launched_at]]/86400) + 25569 + (-6/24)</f>
        <v>41220.683124999996</v>
      </c>
      <c r="T1112" s="10">
        <f>(Kickstarter[[#This Row],[deadline]]/86400) + 25569 + (-6/24)</f>
        <v>41250.683124999996</v>
      </c>
      <c r="U1112" s="6">
        <f>YEAR(Kickstarter[[#This Row],[Date Created Conversion]])</f>
        <v>2012</v>
      </c>
      <c r="V1112" s="6" t="str">
        <f>TEXT(Kickstarter[[#This Row],[Date Created Conversion]], "mmm")</f>
        <v>Nov</v>
      </c>
      <c r="W1112" s="6">
        <f>DATEDIF(Kickstarter[[#This Row],[Date Created Conversion]],Kickstarter[[#This Row],[Date Ended Conversion]],"m")</f>
        <v>1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Kickstarter[[#This Row],[pledged]]/Kickstarter[[#This Row],[goal]]</f>
        <v>4.0000000000000002E-4</v>
      </c>
      <c r="P1113" s="13">
        <f>IF(Kickstarter[[#This Row],[backers_count]], Kickstarter[[#This Row],[pledged]]/Kickstarter[[#This Row],[backers_count]], 0)</f>
        <v>1</v>
      </c>
      <c r="Q1113" t="str">
        <f>LEFT(Kickstarter[[#This Row],[Category and Sub-Category]], SEARCH("/", Kickstarter[[#This Row],[Category and Sub-Category]])-1)</f>
        <v>games</v>
      </c>
      <c r="R1113" t="str">
        <f>RIGHT(Kickstarter[[#This Row],[Category and Sub-Category]], LEN(Kickstarter[[#This Row],[Category and Sub-Category]])-SEARCH("/",Kickstarter[[#This Row],[Category and Sub-Category]]))</f>
        <v>video games</v>
      </c>
      <c r="S1113" s="10">
        <f>(Kickstarter[[#This Row],[launched_at]]/86400) + 25569 + (-6/24)</f>
        <v>42346.953587962962</v>
      </c>
      <c r="T1113" s="10">
        <f>(Kickstarter[[#This Row],[deadline]]/86400) + 25569 + (-6/24)</f>
        <v>42376.953587962962</v>
      </c>
      <c r="U1113" s="6">
        <f>YEAR(Kickstarter[[#This Row],[Date Created Conversion]])</f>
        <v>2015</v>
      </c>
      <c r="V1113" s="6" t="str">
        <f>TEXT(Kickstarter[[#This Row],[Date Created Conversion]], "mmm")</f>
        <v>Dec</v>
      </c>
      <c r="W1113" s="6">
        <f>DATEDIF(Kickstarter[[#This Row],[Date Created Conversion]],Kickstarter[[#This Row],[Date Ended Conversion]],"m")</f>
        <v>0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Kickstarter[[#This Row],[pledged]]/Kickstarter[[#This Row],[goal]]</f>
        <v>0.35537409090909089</v>
      </c>
      <c r="P1114" s="13">
        <f>IF(Kickstarter[[#This Row],[backers_count]], Kickstarter[[#This Row],[pledged]]/Kickstarter[[#This Row],[backers_count]], 0)</f>
        <v>100.23371794871794</v>
      </c>
      <c r="Q1114" t="str">
        <f>LEFT(Kickstarter[[#This Row],[Category and Sub-Category]], SEARCH("/", Kickstarter[[#This Row],[Category and Sub-Category]])-1)</f>
        <v>games</v>
      </c>
      <c r="R1114" t="str">
        <f>RIGHT(Kickstarter[[#This Row],[Category and Sub-Category]], LEN(Kickstarter[[#This Row],[Category and Sub-Category]])-SEARCH("/",Kickstarter[[#This Row],[Category and Sub-Category]]))</f>
        <v>video games</v>
      </c>
      <c r="S1114" s="10">
        <f>(Kickstarter[[#This Row],[launched_at]]/86400) + 25569 + (-6/24)</f>
        <v>41963.509386574078</v>
      </c>
      <c r="T1114" s="10">
        <f>(Kickstarter[[#This Row],[deadline]]/86400) + 25569 + (-6/24)</f>
        <v>42023.104166666672</v>
      </c>
      <c r="U1114" s="6">
        <f>YEAR(Kickstarter[[#This Row],[Date Created Conversion]])</f>
        <v>2014</v>
      </c>
      <c r="V1114" s="6" t="str">
        <f>TEXT(Kickstarter[[#This Row],[Date Created Conversion]], "mmm")</f>
        <v>Nov</v>
      </c>
      <c r="W1114" s="6">
        <f>DATEDIF(Kickstarter[[#This Row],[Date Created Conversion]],Kickstarter[[#This Row],[Date Ended Conversion]],"m")</f>
        <v>1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Kickstarter[[#This Row],[pledged]]/Kickstarter[[#This Row],[goal]]</f>
        <v>5.0000000000000001E-3</v>
      </c>
      <c r="P1115" s="13">
        <f>IF(Kickstarter[[#This Row],[backers_count]], Kickstarter[[#This Row],[pledged]]/Kickstarter[[#This Row],[backers_count]], 0)</f>
        <v>5</v>
      </c>
      <c r="Q1115" t="str">
        <f>LEFT(Kickstarter[[#This Row],[Category and Sub-Category]], SEARCH("/", Kickstarter[[#This Row],[Category and Sub-Category]])-1)</f>
        <v>games</v>
      </c>
      <c r="R1115" t="str">
        <f>RIGHT(Kickstarter[[#This Row],[Category and Sub-Category]], LEN(Kickstarter[[#This Row],[Category and Sub-Category]])-SEARCH("/",Kickstarter[[#This Row],[Category and Sub-Category]]))</f>
        <v>video games</v>
      </c>
      <c r="S1115" s="10">
        <f>(Kickstarter[[#This Row],[launched_at]]/86400) + 25569 + (-6/24)</f>
        <v>41835.727083333331</v>
      </c>
      <c r="T1115" s="10">
        <f>(Kickstarter[[#This Row],[deadline]]/86400) + 25569 + (-6/24)</f>
        <v>41865.727083333331</v>
      </c>
      <c r="U1115" s="6">
        <f>YEAR(Kickstarter[[#This Row],[Date Created Conversion]])</f>
        <v>2014</v>
      </c>
      <c r="V1115" s="6" t="str">
        <f>TEXT(Kickstarter[[#This Row],[Date Created Conversion]], "mmm")</f>
        <v>Jul</v>
      </c>
      <c r="W1115" s="6">
        <f>DATEDIF(Kickstarter[[#This Row],[Date Created Conversion]],Kickstarter[[#This Row],[Date Ended Conversion]],"m")</f>
        <v>0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Kickstarter[[#This Row],[pledged]]/Kickstarter[[#This Row],[goal]]</f>
        <v>1.6666666666666668E-3</v>
      </c>
      <c r="P1116" s="13">
        <f>IF(Kickstarter[[#This Row],[backers_count]], Kickstarter[[#This Row],[pledged]]/Kickstarter[[#This Row],[backers_count]], 0)</f>
        <v>3.3333333333333335</v>
      </c>
      <c r="Q1116" t="str">
        <f>LEFT(Kickstarter[[#This Row],[Category and Sub-Category]], SEARCH("/", Kickstarter[[#This Row],[Category and Sub-Category]])-1)</f>
        <v>games</v>
      </c>
      <c r="R1116" t="str">
        <f>RIGHT(Kickstarter[[#This Row],[Category and Sub-Category]], LEN(Kickstarter[[#This Row],[Category and Sub-Category]])-SEARCH("/",Kickstarter[[#This Row],[Category and Sub-Category]]))</f>
        <v>video games</v>
      </c>
      <c r="S1116" s="10">
        <f>(Kickstarter[[#This Row],[launched_at]]/86400) + 25569 + (-6/24)</f>
        <v>41526.095914351856</v>
      </c>
      <c r="T1116" s="10">
        <f>(Kickstarter[[#This Row],[deadline]]/86400) + 25569 + (-6/24)</f>
        <v>41556.095914351856</v>
      </c>
      <c r="U1116" s="6">
        <f>YEAR(Kickstarter[[#This Row],[Date Created Conversion]])</f>
        <v>2013</v>
      </c>
      <c r="V1116" s="6" t="str">
        <f>TEXT(Kickstarter[[#This Row],[Date Created Conversion]], "mmm")</f>
        <v>Sep</v>
      </c>
      <c r="W1116" s="6">
        <f>DATEDIF(Kickstarter[[#This Row],[Date Created Conversion]],Kickstarter[[#This Row],[Date Ended Conversion]],"m")</f>
        <v>1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Kickstarter[[#This Row],[pledged]]/Kickstarter[[#This Row],[goal]]</f>
        <v>1.325E-3</v>
      </c>
      <c r="P1117" s="13">
        <f>IF(Kickstarter[[#This Row],[backers_count]], Kickstarter[[#This Row],[pledged]]/Kickstarter[[#This Row],[backers_count]], 0)</f>
        <v>13.25</v>
      </c>
      <c r="Q1117" t="str">
        <f>LEFT(Kickstarter[[#This Row],[Category and Sub-Category]], SEARCH("/", Kickstarter[[#This Row],[Category and Sub-Category]])-1)</f>
        <v>games</v>
      </c>
      <c r="R1117" t="str">
        <f>RIGHT(Kickstarter[[#This Row],[Category and Sub-Category]], LEN(Kickstarter[[#This Row],[Category and Sub-Category]])-SEARCH("/",Kickstarter[[#This Row],[Category and Sub-Category]]))</f>
        <v>video games</v>
      </c>
      <c r="S1117" s="10">
        <f>(Kickstarter[[#This Row],[launched_at]]/86400) + 25569 + (-6/24)</f>
        <v>42429.445543981477</v>
      </c>
      <c r="T1117" s="10">
        <f>(Kickstarter[[#This Row],[deadline]]/86400) + 25569 + (-6/24)</f>
        <v>42459.403877314813</v>
      </c>
      <c r="U1117" s="6">
        <f>YEAR(Kickstarter[[#This Row],[Date Created Conversion]])</f>
        <v>2016</v>
      </c>
      <c r="V1117" s="6" t="str">
        <f>TEXT(Kickstarter[[#This Row],[Date Created Conversion]], "mmm")</f>
        <v>Feb</v>
      </c>
      <c r="W1117" s="6">
        <f>DATEDIF(Kickstarter[[#This Row],[Date Created Conversion]],Kickstarter[[#This Row],[Date Ended Conversion]],"m")</f>
        <v>1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Kickstarter[[#This Row],[pledged]]/Kickstarter[[#This Row],[goal]]</f>
        <v>3.5704000000000004E-4</v>
      </c>
      <c r="P1118" s="13">
        <f>IF(Kickstarter[[#This Row],[backers_count]], Kickstarter[[#This Row],[pledged]]/Kickstarter[[#This Row],[backers_count]], 0)</f>
        <v>17.852</v>
      </c>
      <c r="Q1118" t="str">
        <f>LEFT(Kickstarter[[#This Row],[Category and Sub-Category]], SEARCH("/", Kickstarter[[#This Row],[Category and Sub-Category]])-1)</f>
        <v>games</v>
      </c>
      <c r="R1118" t="str">
        <f>RIGHT(Kickstarter[[#This Row],[Category and Sub-Category]], LEN(Kickstarter[[#This Row],[Category and Sub-Category]])-SEARCH("/",Kickstarter[[#This Row],[Category and Sub-Category]]))</f>
        <v>video games</v>
      </c>
      <c r="S1118" s="10">
        <f>(Kickstarter[[#This Row],[launched_at]]/86400) + 25569 + (-6/24)</f>
        <v>41009.597314814819</v>
      </c>
      <c r="T1118" s="10">
        <f>(Kickstarter[[#This Row],[deadline]]/86400) + 25569 + (-6/24)</f>
        <v>41069.597314814819</v>
      </c>
      <c r="U1118" s="6">
        <f>YEAR(Kickstarter[[#This Row],[Date Created Conversion]])</f>
        <v>2012</v>
      </c>
      <c r="V1118" s="6" t="str">
        <f>TEXT(Kickstarter[[#This Row],[Date Created Conversion]], "mmm")</f>
        <v>Apr</v>
      </c>
      <c r="W1118" s="6">
        <f>DATEDIF(Kickstarter[[#This Row],[Date Created Conversion]],Kickstarter[[#This Row],[Date Ended Conversion]],"m")</f>
        <v>1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Kickstarter[[#This Row],[pledged]]/Kickstarter[[#This Row],[goal]]</f>
        <v>8.3000000000000004E-2</v>
      </c>
      <c r="P1119" s="13">
        <f>IF(Kickstarter[[#This Row],[backers_count]], Kickstarter[[#This Row],[pledged]]/Kickstarter[[#This Row],[backers_count]], 0)</f>
        <v>10.375</v>
      </c>
      <c r="Q1119" t="str">
        <f>LEFT(Kickstarter[[#This Row],[Category and Sub-Category]], SEARCH("/", Kickstarter[[#This Row],[Category and Sub-Category]])-1)</f>
        <v>games</v>
      </c>
      <c r="R1119" t="str">
        <f>RIGHT(Kickstarter[[#This Row],[Category and Sub-Category]], LEN(Kickstarter[[#This Row],[Category and Sub-Category]])-SEARCH("/",Kickstarter[[#This Row],[Category and Sub-Category]]))</f>
        <v>video games</v>
      </c>
      <c r="S1119" s="10">
        <f>(Kickstarter[[#This Row],[launched_at]]/86400) + 25569 + (-6/24)</f>
        <v>42333.348530092597</v>
      </c>
      <c r="T1119" s="10">
        <f>(Kickstarter[[#This Row],[deadline]]/86400) + 25569 + (-6/24)</f>
        <v>42363.348530092597</v>
      </c>
      <c r="U1119" s="6">
        <f>YEAR(Kickstarter[[#This Row],[Date Created Conversion]])</f>
        <v>2015</v>
      </c>
      <c r="V1119" s="6" t="str">
        <f>TEXT(Kickstarter[[#This Row],[Date Created Conversion]], "mmm")</f>
        <v>Nov</v>
      </c>
      <c r="W1119" s="6">
        <f>DATEDIF(Kickstarter[[#This Row],[Date Created Conversion]],Kickstarter[[#This Row],[Date Ended Conversion]],"m")</f>
        <v>1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Kickstarter[[#This Row],[pledged]]/Kickstarter[[#This Row],[goal]]</f>
        <v>2.4222222222222221E-2</v>
      </c>
      <c r="P1120" s="13">
        <f>IF(Kickstarter[[#This Row],[backers_count]], Kickstarter[[#This Row],[pledged]]/Kickstarter[[#This Row],[backers_count]], 0)</f>
        <v>36.333333333333336</v>
      </c>
      <c r="Q1120" t="str">
        <f>LEFT(Kickstarter[[#This Row],[Category and Sub-Category]], SEARCH("/", Kickstarter[[#This Row],[Category and Sub-Category]])-1)</f>
        <v>games</v>
      </c>
      <c r="R1120" t="str">
        <f>RIGHT(Kickstarter[[#This Row],[Category and Sub-Category]], LEN(Kickstarter[[#This Row],[Category and Sub-Category]])-SEARCH("/",Kickstarter[[#This Row],[Category and Sub-Category]]))</f>
        <v>video games</v>
      </c>
      <c r="S1120" s="10">
        <f>(Kickstarter[[#This Row],[launched_at]]/86400) + 25569 + (-6/24)</f>
        <v>41703.91642361111</v>
      </c>
      <c r="T1120" s="10">
        <f>(Kickstarter[[#This Row],[deadline]]/86400) + 25569 + (-6/24)</f>
        <v>41733.874756944446</v>
      </c>
      <c r="U1120" s="6">
        <f>YEAR(Kickstarter[[#This Row],[Date Created Conversion]])</f>
        <v>2014</v>
      </c>
      <c r="V1120" s="6" t="str">
        <f>TEXT(Kickstarter[[#This Row],[Date Created Conversion]], "mmm")</f>
        <v>Mar</v>
      </c>
      <c r="W1120" s="6">
        <f>DATEDIF(Kickstarter[[#This Row],[Date Created Conversion]],Kickstarter[[#This Row],[Date Ended Conversion]],"m")</f>
        <v>0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Kickstarter[[#This Row],[pledged]]/Kickstarter[[#This Row],[goal]]</f>
        <v>2.3809523809523812E-3</v>
      </c>
      <c r="P1121" s="13">
        <f>IF(Kickstarter[[#This Row],[backers_count]], Kickstarter[[#This Row],[pledged]]/Kickstarter[[#This Row],[backers_count]], 0)</f>
        <v>5</v>
      </c>
      <c r="Q1121" t="str">
        <f>LEFT(Kickstarter[[#This Row],[Category and Sub-Category]], SEARCH("/", Kickstarter[[#This Row],[Category and Sub-Category]])-1)</f>
        <v>games</v>
      </c>
      <c r="R1121" t="str">
        <f>RIGHT(Kickstarter[[#This Row],[Category and Sub-Category]], LEN(Kickstarter[[#This Row],[Category and Sub-Category]])-SEARCH("/",Kickstarter[[#This Row],[Category and Sub-Category]]))</f>
        <v>video games</v>
      </c>
      <c r="S1121" s="10">
        <f>(Kickstarter[[#This Row],[launched_at]]/86400) + 25569 + (-6/24)</f>
        <v>41722.542407407411</v>
      </c>
      <c r="T1121" s="10">
        <f>(Kickstarter[[#This Row],[deadline]]/86400) + 25569 + (-6/24)</f>
        <v>41735.542407407411</v>
      </c>
      <c r="U1121" s="6">
        <f>YEAR(Kickstarter[[#This Row],[Date Created Conversion]])</f>
        <v>2014</v>
      </c>
      <c r="V1121" s="6" t="str">
        <f>TEXT(Kickstarter[[#This Row],[Date Created Conversion]], "mmm")</f>
        <v>Mar</v>
      </c>
      <c r="W1121" s="6">
        <f>DATEDIF(Kickstarter[[#This Row],[Date Created Conversion]],Kickstarter[[#This Row],[Date Ended Conversion]],"m")</f>
        <v>0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Kickstarter[[#This Row],[pledged]]/Kickstarter[[#This Row],[goal]]</f>
        <v>0</v>
      </c>
      <c r="P1122" s="13">
        <f>IF(Kickstarter[[#This Row],[backers_count]], Kickstarter[[#This Row],[pledged]]/Kickstarter[[#This Row],[backers_count]], 0)</f>
        <v>0</v>
      </c>
      <c r="Q1122" t="str">
        <f>LEFT(Kickstarter[[#This Row],[Category and Sub-Category]], SEARCH("/", Kickstarter[[#This Row],[Category and Sub-Category]])-1)</f>
        <v>games</v>
      </c>
      <c r="R1122" t="str">
        <f>RIGHT(Kickstarter[[#This Row],[Category and Sub-Category]], LEN(Kickstarter[[#This Row],[Category and Sub-Category]])-SEARCH("/",Kickstarter[[#This Row],[Category and Sub-Category]]))</f>
        <v>video games</v>
      </c>
      <c r="S1122" s="10">
        <f>(Kickstarter[[#This Row],[launched_at]]/86400) + 25569 + (-6/24)</f>
        <v>40799.622685185182</v>
      </c>
      <c r="T1122" s="10">
        <f>(Kickstarter[[#This Row],[deadline]]/86400) + 25569 + (-6/24)</f>
        <v>40844.622685185182</v>
      </c>
      <c r="U1122" s="6">
        <f>YEAR(Kickstarter[[#This Row],[Date Created Conversion]])</f>
        <v>2011</v>
      </c>
      <c r="V1122" s="6" t="str">
        <f>TEXT(Kickstarter[[#This Row],[Date Created Conversion]], "mmm")</f>
        <v>Sep</v>
      </c>
      <c r="W1122" s="6">
        <f>DATEDIF(Kickstarter[[#This Row],[Date Created Conversion]],Kickstarter[[#This Row],[Date Ended Conversion]],"m")</f>
        <v>1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Kickstarter[[#This Row],[pledged]]/Kickstarter[[#This Row],[goal]]</f>
        <v>1.16E-4</v>
      </c>
      <c r="P1123" s="13">
        <f>IF(Kickstarter[[#This Row],[backers_count]], Kickstarter[[#This Row],[pledged]]/Kickstarter[[#This Row],[backers_count]], 0)</f>
        <v>5.8</v>
      </c>
      <c r="Q1123" t="str">
        <f>LEFT(Kickstarter[[#This Row],[Category and Sub-Category]], SEARCH("/", Kickstarter[[#This Row],[Category and Sub-Category]])-1)</f>
        <v>games</v>
      </c>
      <c r="R1123" t="str">
        <f>RIGHT(Kickstarter[[#This Row],[Category and Sub-Category]], LEN(Kickstarter[[#This Row],[Category and Sub-Category]])-SEARCH("/",Kickstarter[[#This Row],[Category and Sub-Category]]))</f>
        <v>video games</v>
      </c>
      <c r="S1123" s="10">
        <f>(Kickstarter[[#This Row],[launched_at]]/86400) + 25569 + (-6/24)</f>
        <v>42412.684212962966</v>
      </c>
      <c r="T1123" s="10">
        <f>(Kickstarter[[#This Row],[deadline]]/86400) + 25569 + (-6/24)</f>
        <v>42442.642546296294</v>
      </c>
      <c r="U1123" s="6">
        <f>YEAR(Kickstarter[[#This Row],[Date Created Conversion]])</f>
        <v>2016</v>
      </c>
      <c r="V1123" s="6" t="str">
        <f>TEXT(Kickstarter[[#This Row],[Date Created Conversion]], "mmm")</f>
        <v>Feb</v>
      </c>
      <c r="W1123" s="6">
        <f>DATEDIF(Kickstarter[[#This Row],[Date Created Conversion]],Kickstarter[[#This Row],[Date Ended Conversion]],"m")</f>
        <v>1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Kickstarter[[#This Row],[pledged]]/Kickstarter[[#This Row],[goal]]</f>
        <v>0</v>
      </c>
      <c r="P1124" s="13">
        <f>IF(Kickstarter[[#This Row],[backers_count]], Kickstarter[[#This Row],[pledged]]/Kickstarter[[#This Row],[backers_count]], 0)</f>
        <v>0</v>
      </c>
      <c r="Q1124" t="str">
        <f>LEFT(Kickstarter[[#This Row],[Category and Sub-Category]], SEARCH("/", Kickstarter[[#This Row],[Category and Sub-Category]])-1)</f>
        <v>games</v>
      </c>
      <c r="R1124" t="str">
        <f>RIGHT(Kickstarter[[#This Row],[Category and Sub-Category]], LEN(Kickstarter[[#This Row],[Category and Sub-Category]])-SEARCH("/",Kickstarter[[#This Row],[Category and Sub-Category]]))</f>
        <v>video games</v>
      </c>
      <c r="S1124" s="10">
        <f>(Kickstarter[[#This Row],[launched_at]]/86400) + 25569 + (-6/24)</f>
        <v>41410.453993055555</v>
      </c>
      <c r="T1124" s="10">
        <f>(Kickstarter[[#This Row],[deadline]]/86400) + 25569 + (-6/24)</f>
        <v>41424.453993055555</v>
      </c>
      <c r="U1124" s="6">
        <f>YEAR(Kickstarter[[#This Row],[Date Created Conversion]])</f>
        <v>2013</v>
      </c>
      <c r="V1124" s="6" t="str">
        <f>TEXT(Kickstarter[[#This Row],[Date Created Conversion]], "mmm")</f>
        <v>May</v>
      </c>
      <c r="W1124" s="6">
        <f>DATEDIF(Kickstarter[[#This Row],[Date Created Conversion]],Kickstarter[[#This Row],[Date Ended Conversion]],"m")</f>
        <v>0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Kickstarter[[#This Row],[pledged]]/Kickstarter[[#This Row],[goal]]</f>
        <v>2.2000000000000001E-3</v>
      </c>
      <c r="P1125" s="13">
        <f>IF(Kickstarter[[#This Row],[backers_count]], Kickstarter[[#This Row],[pledged]]/Kickstarter[[#This Row],[backers_count]], 0)</f>
        <v>3.6666666666666665</v>
      </c>
      <c r="Q1125" t="str">
        <f>LEFT(Kickstarter[[#This Row],[Category and Sub-Category]], SEARCH("/", Kickstarter[[#This Row],[Category and Sub-Category]])-1)</f>
        <v>games</v>
      </c>
      <c r="R1125" t="str">
        <f>RIGHT(Kickstarter[[#This Row],[Category and Sub-Category]], LEN(Kickstarter[[#This Row],[Category and Sub-Category]])-SEARCH("/",Kickstarter[[#This Row],[Category and Sub-Category]]))</f>
        <v>video games</v>
      </c>
      <c r="S1125" s="10">
        <f>(Kickstarter[[#This Row],[launched_at]]/86400) + 25569 + (-6/24)</f>
        <v>41718.2737037037</v>
      </c>
      <c r="T1125" s="10">
        <f>(Kickstarter[[#This Row],[deadline]]/86400) + 25569 + (-6/24)</f>
        <v>41748.2737037037</v>
      </c>
      <c r="U1125" s="6">
        <f>YEAR(Kickstarter[[#This Row],[Date Created Conversion]])</f>
        <v>2014</v>
      </c>
      <c r="V1125" s="6" t="str">
        <f>TEXT(Kickstarter[[#This Row],[Date Created Conversion]], "mmm")</f>
        <v>Mar</v>
      </c>
      <c r="W1125" s="6">
        <f>DATEDIF(Kickstarter[[#This Row],[Date Created Conversion]],Kickstarter[[#This Row],[Date Ended Conversion]],"m")</f>
        <v>0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Kickstarter[[#This Row],[pledged]]/Kickstarter[[#This Row],[goal]]</f>
        <v>4.7222222222222223E-3</v>
      </c>
      <c r="P1126" s="13">
        <f>IF(Kickstarter[[#This Row],[backers_count]], Kickstarter[[#This Row],[pledged]]/Kickstarter[[#This Row],[backers_count]], 0)</f>
        <v>60.714285714285715</v>
      </c>
      <c r="Q1126" t="str">
        <f>LEFT(Kickstarter[[#This Row],[Category and Sub-Category]], SEARCH("/", Kickstarter[[#This Row],[Category and Sub-Category]])-1)</f>
        <v>games</v>
      </c>
      <c r="R1126" t="str">
        <f>RIGHT(Kickstarter[[#This Row],[Category and Sub-Category]], LEN(Kickstarter[[#This Row],[Category and Sub-Category]])-SEARCH("/",Kickstarter[[#This Row],[Category and Sub-Category]]))</f>
        <v>mobile games</v>
      </c>
      <c r="S1126" s="10">
        <f>(Kickstarter[[#This Row],[launched_at]]/86400) + 25569 + (-6/24)</f>
        <v>42094.417256944449</v>
      </c>
      <c r="T1126" s="10">
        <f>(Kickstarter[[#This Row],[deadline]]/86400) + 25569 + (-6/24)</f>
        <v>42124.417256944449</v>
      </c>
      <c r="U1126" s="6">
        <f>YEAR(Kickstarter[[#This Row],[Date Created Conversion]])</f>
        <v>2015</v>
      </c>
      <c r="V1126" s="6" t="str">
        <f>TEXT(Kickstarter[[#This Row],[Date Created Conversion]], "mmm")</f>
        <v>Mar</v>
      </c>
      <c r="W1126" s="6">
        <f>DATEDIF(Kickstarter[[#This Row],[Date Created Conversion]],Kickstarter[[#This Row],[Date Ended Conversion]],"m")</f>
        <v>0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Kickstarter[[#This Row],[pledged]]/Kickstarter[[#This Row],[goal]]</f>
        <v>0</v>
      </c>
      <c r="P1127" s="13">
        <f>IF(Kickstarter[[#This Row],[backers_count]], Kickstarter[[#This Row],[pledged]]/Kickstarter[[#This Row],[backers_count]], 0)</f>
        <v>0</v>
      </c>
      <c r="Q1127" t="str">
        <f>LEFT(Kickstarter[[#This Row],[Category and Sub-Category]], SEARCH("/", Kickstarter[[#This Row],[Category and Sub-Category]])-1)</f>
        <v>games</v>
      </c>
      <c r="R1127" t="str">
        <f>RIGHT(Kickstarter[[#This Row],[Category and Sub-Category]], LEN(Kickstarter[[#This Row],[Category and Sub-Category]])-SEARCH("/",Kickstarter[[#This Row],[Category and Sub-Category]]))</f>
        <v>mobile games</v>
      </c>
      <c r="S1127" s="10">
        <f>(Kickstarter[[#This Row],[launched_at]]/86400) + 25569 + (-6/24)</f>
        <v>42212.374189814815</v>
      </c>
      <c r="T1127" s="10">
        <f>(Kickstarter[[#This Row],[deadline]]/86400) + 25569 + (-6/24)</f>
        <v>42272.374189814815</v>
      </c>
      <c r="U1127" s="6">
        <f>YEAR(Kickstarter[[#This Row],[Date Created Conversion]])</f>
        <v>2015</v>
      </c>
      <c r="V1127" s="6" t="str">
        <f>TEXT(Kickstarter[[#This Row],[Date Created Conversion]], "mmm")</f>
        <v>Jul</v>
      </c>
      <c r="W1127" s="6">
        <f>DATEDIF(Kickstarter[[#This Row],[Date Created Conversion]],Kickstarter[[#This Row],[Date Ended Conversion]],"m")</f>
        <v>1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Kickstarter[[#This Row],[pledged]]/Kickstarter[[#This Row],[goal]]</f>
        <v>5.0000000000000001E-3</v>
      </c>
      <c r="P1128" s="13">
        <f>IF(Kickstarter[[#This Row],[backers_count]], Kickstarter[[#This Row],[pledged]]/Kickstarter[[#This Row],[backers_count]], 0)</f>
        <v>5</v>
      </c>
      <c r="Q1128" t="str">
        <f>LEFT(Kickstarter[[#This Row],[Category and Sub-Category]], SEARCH("/", Kickstarter[[#This Row],[Category and Sub-Category]])-1)</f>
        <v>games</v>
      </c>
      <c r="R1128" t="str">
        <f>RIGHT(Kickstarter[[#This Row],[Category and Sub-Category]], LEN(Kickstarter[[#This Row],[Category and Sub-Category]])-SEARCH("/",Kickstarter[[#This Row],[Category and Sub-Category]]))</f>
        <v>mobile games</v>
      </c>
      <c r="S1128" s="10">
        <f>(Kickstarter[[#This Row],[launched_at]]/86400) + 25569 + (-6/24)</f>
        <v>42535.077476851853</v>
      </c>
      <c r="T1128" s="10">
        <f>(Kickstarter[[#This Row],[deadline]]/86400) + 25569 + (-6/24)</f>
        <v>42565.077476851853</v>
      </c>
      <c r="U1128" s="6">
        <f>YEAR(Kickstarter[[#This Row],[Date Created Conversion]])</f>
        <v>2016</v>
      </c>
      <c r="V1128" s="6" t="str">
        <f>TEXT(Kickstarter[[#This Row],[Date Created Conversion]], "mmm")</f>
        <v>Jun</v>
      </c>
      <c r="W1128" s="6">
        <f>DATEDIF(Kickstarter[[#This Row],[Date Created Conversion]],Kickstarter[[#This Row],[Date Ended Conversion]],"m")</f>
        <v>1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Kickstarter[[#This Row],[pledged]]/Kickstarter[[#This Row],[goal]]</f>
        <v>1.6714285714285713E-2</v>
      </c>
      <c r="P1129" s="13">
        <f>IF(Kickstarter[[#This Row],[backers_count]], Kickstarter[[#This Row],[pledged]]/Kickstarter[[#This Row],[backers_count]], 0)</f>
        <v>25.434782608695652</v>
      </c>
      <c r="Q1129" t="str">
        <f>LEFT(Kickstarter[[#This Row],[Category and Sub-Category]], SEARCH("/", Kickstarter[[#This Row],[Category and Sub-Category]])-1)</f>
        <v>games</v>
      </c>
      <c r="R1129" t="str">
        <f>RIGHT(Kickstarter[[#This Row],[Category and Sub-Category]], LEN(Kickstarter[[#This Row],[Category and Sub-Category]])-SEARCH("/",Kickstarter[[#This Row],[Category and Sub-Category]]))</f>
        <v>mobile games</v>
      </c>
      <c r="S1129" s="10">
        <f>(Kickstarter[[#This Row],[launched_at]]/86400) + 25569 + (-6/24)</f>
        <v>41926.604166666664</v>
      </c>
      <c r="T1129" s="10">
        <f>(Kickstarter[[#This Row],[deadline]]/86400) + 25569 + (-6/24)</f>
        <v>41957.645833333328</v>
      </c>
      <c r="U1129" s="6">
        <f>YEAR(Kickstarter[[#This Row],[Date Created Conversion]])</f>
        <v>2014</v>
      </c>
      <c r="V1129" s="6" t="str">
        <f>TEXT(Kickstarter[[#This Row],[Date Created Conversion]], "mmm")</f>
        <v>Oct</v>
      </c>
      <c r="W1129" s="6">
        <f>DATEDIF(Kickstarter[[#This Row],[Date Created Conversion]],Kickstarter[[#This Row],[Date Ended Conversion]],"m")</f>
        <v>1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Kickstarter[[#This Row],[pledged]]/Kickstarter[[#This Row],[goal]]</f>
        <v>1E-3</v>
      </c>
      <c r="P1130" s="13">
        <f>IF(Kickstarter[[#This Row],[backers_count]], Kickstarter[[#This Row],[pledged]]/Kickstarter[[#This Row],[backers_count]], 0)</f>
        <v>1</v>
      </c>
      <c r="Q1130" t="str">
        <f>LEFT(Kickstarter[[#This Row],[Category and Sub-Category]], SEARCH("/", Kickstarter[[#This Row],[Category and Sub-Category]])-1)</f>
        <v>games</v>
      </c>
      <c r="R1130" t="str">
        <f>RIGHT(Kickstarter[[#This Row],[Category and Sub-Category]], LEN(Kickstarter[[#This Row],[Category and Sub-Category]])-SEARCH("/",Kickstarter[[#This Row],[Category and Sub-Category]]))</f>
        <v>mobile games</v>
      </c>
      <c r="S1130" s="10">
        <f>(Kickstarter[[#This Row],[launched_at]]/86400) + 25569 + (-6/24)</f>
        <v>41828.399502314816</v>
      </c>
      <c r="T1130" s="10">
        <f>(Kickstarter[[#This Row],[deadline]]/86400) + 25569 + (-6/24)</f>
        <v>41858.399502314816</v>
      </c>
      <c r="U1130" s="6">
        <f>YEAR(Kickstarter[[#This Row],[Date Created Conversion]])</f>
        <v>2014</v>
      </c>
      <c r="V1130" s="6" t="str">
        <f>TEXT(Kickstarter[[#This Row],[Date Created Conversion]], "mmm")</f>
        <v>Jul</v>
      </c>
      <c r="W1130" s="6">
        <f>DATEDIF(Kickstarter[[#This Row],[Date Created Conversion]],Kickstarter[[#This Row],[Date Ended Conversion]],"m")</f>
        <v>0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Kickstarter[[#This Row],[pledged]]/Kickstarter[[#This Row],[goal]]</f>
        <v>1.0499999999999999E-3</v>
      </c>
      <c r="P1131" s="13">
        <f>IF(Kickstarter[[#This Row],[backers_count]], Kickstarter[[#This Row],[pledged]]/Kickstarter[[#This Row],[backers_count]], 0)</f>
        <v>10.5</v>
      </c>
      <c r="Q1131" t="str">
        <f>LEFT(Kickstarter[[#This Row],[Category and Sub-Category]], SEARCH("/", Kickstarter[[#This Row],[Category and Sub-Category]])-1)</f>
        <v>games</v>
      </c>
      <c r="R1131" t="str">
        <f>RIGHT(Kickstarter[[#This Row],[Category and Sub-Category]], LEN(Kickstarter[[#This Row],[Category and Sub-Category]])-SEARCH("/",Kickstarter[[#This Row],[Category and Sub-Category]]))</f>
        <v>mobile games</v>
      </c>
      <c r="S1131" s="10">
        <f>(Kickstarter[[#This Row],[launched_at]]/86400) + 25569 + (-6/24)</f>
        <v>42496.014965277776</v>
      </c>
      <c r="T1131" s="10">
        <f>(Kickstarter[[#This Row],[deadline]]/86400) + 25569 + (-6/24)</f>
        <v>42526.014965277776</v>
      </c>
      <c r="U1131" s="6">
        <f>YEAR(Kickstarter[[#This Row],[Date Created Conversion]])</f>
        <v>2016</v>
      </c>
      <c r="V1131" s="6" t="str">
        <f>TEXT(Kickstarter[[#This Row],[Date Created Conversion]], "mmm")</f>
        <v>May</v>
      </c>
      <c r="W1131" s="6">
        <f>DATEDIF(Kickstarter[[#This Row],[Date Created Conversion]],Kickstarter[[#This Row],[Date Ended Conversion]],"m")</f>
        <v>0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Kickstarter[[#This Row],[pledged]]/Kickstarter[[#This Row],[goal]]</f>
        <v>2.2000000000000001E-3</v>
      </c>
      <c r="P1132" s="13">
        <f>IF(Kickstarter[[#This Row],[backers_count]], Kickstarter[[#This Row],[pledged]]/Kickstarter[[#This Row],[backers_count]], 0)</f>
        <v>3.6666666666666665</v>
      </c>
      <c r="Q1132" t="str">
        <f>LEFT(Kickstarter[[#This Row],[Category and Sub-Category]], SEARCH("/", Kickstarter[[#This Row],[Category and Sub-Category]])-1)</f>
        <v>games</v>
      </c>
      <c r="R1132" t="str">
        <f>RIGHT(Kickstarter[[#This Row],[Category and Sub-Category]], LEN(Kickstarter[[#This Row],[Category and Sub-Category]])-SEARCH("/",Kickstarter[[#This Row],[Category and Sub-Category]]))</f>
        <v>mobile games</v>
      </c>
      <c r="S1132" s="10">
        <f>(Kickstarter[[#This Row],[launched_at]]/86400) + 25569 + (-6/24)</f>
        <v>41908.746527777781</v>
      </c>
      <c r="T1132" s="10">
        <f>(Kickstarter[[#This Row],[deadline]]/86400) + 25569 + (-6/24)</f>
        <v>41968.788194444445</v>
      </c>
      <c r="U1132" s="6">
        <f>YEAR(Kickstarter[[#This Row],[Date Created Conversion]])</f>
        <v>2014</v>
      </c>
      <c r="V1132" s="6" t="str">
        <f>TEXT(Kickstarter[[#This Row],[Date Created Conversion]], "mmm")</f>
        <v>Sep</v>
      </c>
      <c r="W1132" s="6">
        <f>DATEDIF(Kickstarter[[#This Row],[Date Created Conversion]],Kickstarter[[#This Row],[Date Ended Conversion]],"m")</f>
        <v>1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Kickstarter[[#This Row],[pledged]]/Kickstarter[[#This Row],[goal]]</f>
        <v>0</v>
      </c>
      <c r="P1133" s="13">
        <f>IF(Kickstarter[[#This Row],[backers_count]], Kickstarter[[#This Row],[pledged]]/Kickstarter[[#This Row],[backers_count]], 0)</f>
        <v>0</v>
      </c>
      <c r="Q1133" t="str">
        <f>LEFT(Kickstarter[[#This Row],[Category and Sub-Category]], SEARCH("/", Kickstarter[[#This Row],[Category and Sub-Category]])-1)</f>
        <v>games</v>
      </c>
      <c r="R1133" t="str">
        <f>RIGHT(Kickstarter[[#This Row],[Category and Sub-Category]], LEN(Kickstarter[[#This Row],[Category and Sub-Category]])-SEARCH("/",Kickstarter[[#This Row],[Category and Sub-Category]]))</f>
        <v>mobile games</v>
      </c>
      <c r="S1133" s="10">
        <f>(Kickstarter[[#This Row],[launched_at]]/86400) + 25569 + (-6/24)</f>
        <v>42332.658194444448</v>
      </c>
      <c r="T1133" s="10">
        <f>(Kickstarter[[#This Row],[deadline]]/86400) + 25569 + (-6/24)</f>
        <v>42362.658194444448</v>
      </c>
      <c r="U1133" s="6">
        <f>YEAR(Kickstarter[[#This Row],[Date Created Conversion]])</f>
        <v>2015</v>
      </c>
      <c r="V1133" s="6" t="str">
        <f>TEXT(Kickstarter[[#This Row],[Date Created Conversion]], "mmm")</f>
        <v>Nov</v>
      </c>
      <c r="W1133" s="6">
        <f>DATEDIF(Kickstarter[[#This Row],[Date Created Conversion]],Kickstarter[[#This Row],[Date Ended Conversion]],"m")</f>
        <v>1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Kickstarter[[#This Row],[pledged]]/Kickstarter[[#This Row],[goal]]</f>
        <v>0.14380000000000001</v>
      </c>
      <c r="P1134" s="13">
        <f>IF(Kickstarter[[#This Row],[backers_count]], Kickstarter[[#This Row],[pledged]]/Kickstarter[[#This Row],[backers_count]], 0)</f>
        <v>110.61538461538461</v>
      </c>
      <c r="Q1134" t="str">
        <f>LEFT(Kickstarter[[#This Row],[Category and Sub-Category]], SEARCH("/", Kickstarter[[#This Row],[Category and Sub-Category]])-1)</f>
        <v>games</v>
      </c>
      <c r="R1134" t="str">
        <f>RIGHT(Kickstarter[[#This Row],[Category and Sub-Category]], LEN(Kickstarter[[#This Row],[Category and Sub-Category]])-SEARCH("/",Kickstarter[[#This Row],[Category and Sub-Category]]))</f>
        <v>mobile games</v>
      </c>
      <c r="S1134" s="10">
        <f>(Kickstarter[[#This Row],[launched_at]]/86400) + 25569 + (-6/24)</f>
        <v>42705.865405092598</v>
      </c>
      <c r="T1134" s="10">
        <f>(Kickstarter[[#This Row],[deadline]]/86400) + 25569 + (-6/24)</f>
        <v>42735.865405092598</v>
      </c>
      <c r="U1134" s="6">
        <f>YEAR(Kickstarter[[#This Row],[Date Created Conversion]])</f>
        <v>2016</v>
      </c>
      <c r="V1134" s="6" t="str">
        <f>TEXT(Kickstarter[[#This Row],[Date Created Conversion]], "mmm")</f>
        <v>Dec</v>
      </c>
      <c r="W1134" s="6">
        <f>DATEDIF(Kickstarter[[#This Row],[Date Created Conversion]],Kickstarter[[#This Row],[Date Ended Conversion]],"m")</f>
        <v>0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Kickstarter[[#This Row],[pledged]]/Kickstarter[[#This Row],[goal]]</f>
        <v>6.6666666666666671E-3</v>
      </c>
      <c r="P1135" s="13">
        <f>IF(Kickstarter[[#This Row],[backers_count]], Kickstarter[[#This Row],[pledged]]/Kickstarter[[#This Row],[backers_count]], 0)</f>
        <v>20</v>
      </c>
      <c r="Q1135" t="str">
        <f>LEFT(Kickstarter[[#This Row],[Category and Sub-Category]], SEARCH("/", Kickstarter[[#This Row],[Category and Sub-Category]])-1)</f>
        <v>games</v>
      </c>
      <c r="R1135" t="str">
        <f>RIGHT(Kickstarter[[#This Row],[Category and Sub-Category]], LEN(Kickstarter[[#This Row],[Category and Sub-Category]])-SEARCH("/",Kickstarter[[#This Row],[Category and Sub-Category]]))</f>
        <v>mobile games</v>
      </c>
      <c r="S1135" s="10">
        <f>(Kickstarter[[#This Row],[launched_at]]/86400) + 25569 + (-6/24)</f>
        <v>41821.157187500001</v>
      </c>
      <c r="T1135" s="10">
        <f>(Kickstarter[[#This Row],[deadline]]/86400) + 25569 + (-6/24)</f>
        <v>41851.157187500001</v>
      </c>
      <c r="U1135" s="6">
        <f>YEAR(Kickstarter[[#This Row],[Date Created Conversion]])</f>
        <v>2014</v>
      </c>
      <c r="V1135" s="6" t="str">
        <f>TEXT(Kickstarter[[#This Row],[Date Created Conversion]], "mmm")</f>
        <v>Jul</v>
      </c>
      <c r="W1135" s="6">
        <f>DATEDIF(Kickstarter[[#This Row],[Date Created Conversion]],Kickstarter[[#This Row],[Date Ended Conversion]],"m")</f>
        <v>0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Kickstarter[[#This Row],[pledged]]/Kickstarter[[#This Row],[goal]]</f>
        <v>4.0000000000000003E-5</v>
      </c>
      <c r="P1136" s="13">
        <f>IF(Kickstarter[[#This Row],[backers_count]], Kickstarter[[#This Row],[pledged]]/Kickstarter[[#This Row],[backers_count]], 0)</f>
        <v>1</v>
      </c>
      <c r="Q1136" t="str">
        <f>LEFT(Kickstarter[[#This Row],[Category and Sub-Category]], SEARCH("/", Kickstarter[[#This Row],[Category and Sub-Category]])-1)</f>
        <v>games</v>
      </c>
      <c r="R1136" t="str">
        <f>RIGHT(Kickstarter[[#This Row],[Category and Sub-Category]], LEN(Kickstarter[[#This Row],[Category and Sub-Category]])-SEARCH("/",Kickstarter[[#This Row],[Category and Sub-Category]]))</f>
        <v>mobile games</v>
      </c>
      <c r="S1136" s="10">
        <f>(Kickstarter[[#This Row],[launched_at]]/86400) + 25569 + (-6/24)</f>
        <v>41958.035046296296</v>
      </c>
      <c r="T1136" s="10">
        <f>(Kickstarter[[#This Row],[deadline]]/86400) + 25569 + (-6/24)</f>
        <v>41971.939583333333</v>
      </c>
      <c r="U1136" s="6">
        <f>YEAR(Kickstarter[[#This Row],[Date Created Conversion]])</f>
        <v>2014</v>
      </c>
      <c r="V1136" s="6" t="str">
        <f>TEXT(Kickstarter[[#This Row],[Date Created Conversion]], "mmm")</f>
        <v>Nov</v>
      </c>
      <c r="W1136" s="6">
        <f>DATEDIF(Kickstarter[[#This Row],[Date Created Conversion]],Kickstarter[[#This Row],[Date Ended Conversion]],"m")</f>
        <v>0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Kickstarter[[#This Row],[pledged]]/Kickstarter[[#This Row],[goal]]</f>
        <v>0.05</v>
      </c>
      <c r="P1137" s="13">
        <f>IF(Kickstarter[[#This Row],[backers_count]], Kickstarter[[#This Row],[pledged]]/Kickstarter[[#This Row],[backers_count]], 0)</f>
        <v>50</v>
      </c>
      <c r="Q1137" t="str">
        <f>LEFT(Kickstarter[[#This Row],[Category and Sub-Category]], SEARCH("/", Kickstarter[[#This Row],[Category and Sub-Category]])-1)</f>
        <v>games</v>
      </c>
      <c r="R1137" t="str">
        <f>RIGHT(Kickstarter[[#This Row],[Category and Sub-Category]], LEN(Kickstarter[[#This Row],[Category and Sub-Category]])-SEARCH("/",Kickstarter[[#This Row],[Category and Sub-Category]]))</f>
        <v>mobile games</v>
      </c>
      <c r="S1137" s="10">
        <f>(Kickstarter[[#This Row],[launched_at]]/86400) + 25569 + (-6/24)</f>
        <v>42558.73951388889</v>
      </c>
      <c r="T1137" s="10">
        <f>(Kickstarter[[#This Row],[deadline]]/86400) + 25569 + (-6/24)</f>
        <v>42588.73951388889</v>
      </c>
      <c r="U1137" s="6">
        <f>YEAR(Kickstarter[[#This Row],[Date Created Conversion]])</f>
        <v>2016</v>
      </c>
      <c r="V1137" s="6" t="str">
        <f>TEXT(Kickstarter[[#This Row],[Date Created Conversion]], "mmm")</f>
        <v>Jul</v>
      </c>
      <c r="W1137" s="6">
        <f>DATEDIF(Kickstarter[[#This Row],[Date Created Conversion]],Kickstarter[[#This Row],[Date Ended Conversion]],"m")</f>
        <v>0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Kickstarter[[#This Row],[pledged]]/Kickstarter[[#This Row],[goal]]</f>
        <v>6.4439140811455853E-2</v>
      </c>
      <c r="P1138" s="13">
        <f>IF(Kickstarter[[#This Row],[backers_count]], Kickstarter[[#This Row],[pledged]]/Kickstarter[[#This Row],[backers_count]], 0)</f>
        <v>45</v>
      </c>
      <c r="Q1138" t="str">
        <f>LEFT(Kickstarter[[#This Row],[Category and Sub-Category]], SEARCH("/", Kickstarter[[#This Row],[Category and Sub-Category]])-1)</f>
        <v>games</v>
      </c>
      <c r="R1138" t="str">
        <f>RIGHT(Kickstarter[[#This Row],[Category and Sub-Category]], LEN(Kickstarter[[#This Row],[Category and Sub-Category]])-SEARCH("/",Kickstarter[[#This Row],[Category and Sub-Category]]))</f>
        <v>mobile games</v>
      </c>
      <c r="S1138" s="10">
        <f>(Kickstarter[[#This Row],[launched_at]]/86400) + 25569 + (-6/24)</f>
        <v>42327.421631944446</v>
      </c>
      <c r="T1138" s="10">
        <f>(Kickstarter[[#This Row],[deadline]]/86400) + 25569 + (-6/24)</f>
        <v>42357.421631944446</v>
      </c>
      <c r="U1138" s="6">
        <f>YEAR(Kickstarter[[#This Row],[Date Created Conversion]])</f>
        <v>2015</v>
      </c>
      <c r="V1138" s="6" t="str">
        <f>TEXT(Kickstarter[[#This Row],[Date Created Conversion]], "mmm")</f>
        <v>Nov</v>
      </c>
      <c r="W1138" s="6">
        <f>DATEDIF(Kickstarter[[#This Row],[Date Created Conversion]],Kickstarter[[#This Row],[Date Ended Conversion]],"m")</f>
        <v>1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Kickstarter[[#This Row],[pledged]]/Kickstarter[[#This Row],[goal]]</f>
        <v>0.39500000000000002</v>
      </c>
      <c r="P1139" s="13">
        <f>IF(Kickstarter[[#This Row],[backers_count]], Kickstarter[[#This Row],[pledged]]/Kickstarter[[#This Row],[backers_count]], 0)</f>
        <v>253.2051282051282</v>
      </c>
      <c r="Q1139" t="str">
        <f>LEFT(Kickstarter[[#This Row],[Category and Sub-Category]], SEARCH("/", Kickstarter[[#This Row],[Category and Sub-Category]])-1)</f>
        <v>games</v>
      </c>
      <c r="R1139" t="str">
        <f>RIGHT(Kickstarter[[#This Row],[Category and Sub-Category]], LEN(Kickstarter[[#This Row],[Category and Sub-Category]])-SEARCH("/",Kickstarter[[#This Row],[Category and Sub-Category]]))</f>
        <v>mobile games</v>
      </c>
      <c r="S1139" s="10">
        <f>(Kickstarter[[#This Row],[launched_at]]/86400) + 25569 + (-6/24)</f>
        <v>42453.569687499999</v>
      </c>
      <c r="T1139" s="10">
        <f>(Kickstarter[[#This Row],[deadline]]/86400) + 25569 + (-6/24)</f>
        <v>42483.569687499999</v>
      </c>
      <c r="U1139" s="6">
        <f>YEAR(Kickstarter[[#This Row],[Date Created Conversion]])</f>
        <v>2016</v>
      </c>
      <c r="V1139" s="6" t="str">
        <f>TEXT(Kickstarter[[#This Row],[Date Created Conversion]], "mmm")</f>
        <v>Mar</v>
      </c>
      <c r="W1139" s="6">
        <f>DATEDIF(Kickstarter[[#This Row],[Date Created Conversion]],Kickstarter[[#This Row],[Date Ended Conversion]],"m")</f>
        <v>0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Kickstarter[[#This Row],[pledged]]/Kickstarter[[#This Row],[goal]]</f>
        <v>3.5714285714285713E-3</v>
      </c>
      <c r="P1140" s="13">
        <f>IF(Kickstarter[[#This Row],[backers_count]], Kickstarter[[#This Row],[pledged]]/Kickstarter[[#This Row],[backers_count]], 0)</f>
        <v>31.25</v>
      </c>
      <c r="Q1140" t="str">
        <f>LEFT(Kickstarter[[#This Row],[Category and Sub-Category]], SEARCH("/", Kickstarter[[#This Row],[Category and Sub-Category]])-1)</f>
        <v>games</v>
      </c>
      <c r="R1140" t="str">
        <f>RIGHT(Kickstarter[[#This Row],[Category and Sub-Category]], LEN(Kickstarter[[#This Row],[Category and Sub-Category]])-SEARCH("/",Kickstarter[[#This Row],[Category and Sub-Category]]))</f>
        <v>mobile games</v>
      </c>
      <c r="S1140" s="10">
        <f>(Kickstarter[[#This Row],[launched_at]]/86400) + 25569 + (-6/24)</f>
        <v>42736.6566087963</v>
      </c>
      <c r="T1140" s="10">
        <f>(Kickstarter[[#This Row],[deadline]]/86400) + 25569 + (-6/24)</f>
        <v>42756.6566087963</v>
      </c>
      <c r="U1140" s="6">
        <f>YEAR(Kickstarter[[#This Row],[Date Created Conversion]])</f>
        <v>2017</v>
      </c>
      <c r="V1140" s="6" t="str">
        <f>TEXT(Kickstarter[[#This Row],[Date Created Conversion]], "mmm")</f>
        <v>Jan</v>
      </c>
      <c r="W1140" s="6">
        <f>DATEDIF(Kickstarter[[#This Row],[Date Created Conversion]],Kickstarter[[#This Row],[Date Ended Conversion]],"m")</f>
        <v>0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Kickstarter[[#This Row],[pledged]]/Kickstarter[[#This Row],[goal]]</f>
        <v>6.2500000000000001E-4</v>
      </c>
      <c r="P1141" s="13">
        <f>IF(Kickstarter[[#This Row],[backers_count]], Kickstarter[[#This Row],[pledged]]/Kickstarter[[#This Row],[backers_count]], 0)</f>
        <v>5</v>
      </c>
      <c r="Q1141" t="str">
        <f>LEFT(Kickstarter[[#This Row],[Category and Sub-Category]], SEARCH("/", Kickstarter[[#This Row],[Category and Sub-Category]])-1)</f>
        <v>games</v>
      </c>
      <c r="R1141" t="str">
        <f>RIGHT(Kickstarter[[#This Row],[Category and Sub-Category]], LEN(Kickstarter[[#This Row],[Category and Sub-Category]])-SEARCH("/",Kickstarter[[#This Row],[Category and Sub-Category]]))</f>
        <v>mobile games</v>
      </c>
      <c r="S1141" s="10">
        <f>(Kickstarter[[#This Row],[launched_at]]/86400) + 25569 + (-6/24)</f>
        <v>41975.09752314815</v>
      </c>
      <c r="T1141" s="10">
        <f>(Kickstarter[[#This Row],[deadline]]/86400) + 25569 + (-6/24)</f>
        <v>42005.09752314815</v>
      </c>
      <c r="U1141" s="6">
        <f>YEAR(Kickstarter[[#This Row],[Date Created Conversion]])</f>
        <v>2014</v>
      </c>
      <c r="V1141" s="6" t="str">
        <f>TEXT(Kickstarter[[#This Row],[Date Created Conversion]], "mmm")</f>
        <v>Dec</v>
      </c>
      <c r="W1141" s="6">
        <f>DATEDIF(Kickstarter[[#This Row],[Date Created Conversion]],Kickstarter[[#This Row],[Date Ended Conversion]],"m")</f>
        <v>0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Kickstarter[[#This Row],[pledged]]/Kickstarter[[#This Row],[goal]]</f>
        <v>0</v>
      </c>
      <c r="P1142" s="13">
        <f>IF(Kickstarter[[#This Row],[backers_count]], Kickstarter[[#This Row],[pledged]]/Kickstarter[[#This Row],[backers_count]], 0)</f>
        <v>0</v>
      </c>
      <c r="Q1142" t="str">
        <f>LEFT(Kickstarter[[#This Row],[Category and Sub-Category]], SEARCH("/", Kickstarter[[#This Row],[Category and Sub-Category]])-1)</f>
        <v>games</v>
      </c>
      <c r="R1142" t="str">
        <f>RIGHT(Kickstarter[[#This Row],[Category and Sub-Category]], LEN(Kickstarter[[#This Row],[Category and Sub-Category]])-SEARCH("/",Kickstarter[[#This Row],[Category and Sub-Category]]))</f>
        <v>mobile games</v>
      </c>
      <c r="S1142" s="10">
        <f>(Kickstarter[[#This Row],[launched_at]]/86400) + 25569 + (-6/24)</f>
        <v>42192.212048611109</v>
      </c>
      <c r="T1142" s="10">
        <f>(Kickstarter[[#This Row],[deadline]]/86400) + 25569 + (-6/24)</f>
        <v>42222.212048611109</v>
      </c>
      <c r="U1142" s="6">
        <f>YEAR(Kickstarter[[#This Row],[Date Created Conversion]])</f>
        <v>2015</v>
      </c>
      <c r="V1142" s="6" t="str">
        <f>TEXT(Kickstarter[[#This Row],[Date Created Conversion]], "mmm")</f>
        <v>Jul</v>
      </c>
      <c r="W1142" s="6">
        <f>DATEDIF(Kickstarter[[#This Row],[Date Created Conversion]],Kickstarter[[#This Row],[Date Ended Conversion]],"m")</f>
        <v>0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Kickstarter[[#This Row],[pledged]]/Kickstarter[[#This Row],[goal]]</f>
        <v>0</v>
      </c>
      <c r="P1143" s="13">
        <f>IF(Kickstarter[[#This Row],[backers_count]], Kickstarter[[#This Row],[pledged]]/Kickstarter[[#This Row],[backers_count]], 0)</f>
        <v>0</v>
      </c>
      <c r="Q1143" t="str">
        <f>LEFT(Kickstarter[[#This Row],[Category and Sub-Category]], SEARCH("/", Kickstarter[[#This Row],[Category and Sub-Category]])-1)</f>
        <v>games</v>
      </c>
      <c r="R1143" t="str">
        <f>RIGHT(Kickstarter[[#This Row],[Category and Sub-Category]], LEN(Kickstarter[[#This Row],[Category and Sub-Category]])-SEARCH("/",Kickstarter[[#This Row],[Category and Sub-Category]]))</f>
        <v>mobile games</v>
      </c>
      <c r="S1143" s="10">
        <f>(Kickstarter[[#This Row],[launched_at]]/86400) + 25569 + (-6/24)</f>
        <v>42164.449652777781</v>
      </c>
      <c r="T1143" s="10">
        <f>(Kickstarter[[#This Row],[deadline]]/86400) + 25569 + (-6/24)</f>
        <v>42194.449652777781</v>
      </c>
      <c r="U1143" s="6">
        <f>YEAR(Kickstarter[[#This Row],[Date Created Conversion]])</f>
        <v>2015</v>
      </c>
      <c r="V1143" s="6" t="str">
        <f>TEXT(Kickstarter[[#This Row],[Date Created Conversion]], "mmm")</f>
        <v>Jun</v>
      </c>
      <c r="W1143" s="6">
        <f>DATEDIF(Kickstarter[[#This Row],[Date Created Conversion]],Kickstarter[[#This Row],[Date Ended Conversion]],"m")</f>
        <v>1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Kickstarter[[#This Row],[pledged]]/Kickstarter[[#This Row],[goal]]</f>
        <v>0</v>
      </c>
      <c r="P1144" s="13">
        <f>IF(Kickstarter[[#This Row],[backers_count]], Kickstarter[[#This Row],[pledged]]/Kickstarter[[#This Row],[backers_count]], 0)</f>
        <v>0</v>
      </c>
      <c r="Q1144" t="str">
        <f>LEFT(Kickstarter[[#This Row],[Category and Sub-Category]], SEARCH("/", Kickstarter[[#This Row],[Category and Sub-Category]])-1)</f>
        <v>games</v>
      </c>
      <c r="R1144" t="str">
        <f>RIGHT(Kickstarter[[#This Row],[Category and Sub-Category]], LEN(Kickstarter[[#This Row],[Category and Sub-Category]])-SEARCH("/",Kickstarter[[#This Row],[Category and Sub-Category]]))</f>
        <v>mobile games</v>
      </c>
      <c r="S1144" s="10">
        <f>(Kickstarter[[#This Row],[launched_at]]/86400) + 25569 + (-6/24)</f>
        <v>42021.756099537037</v>
      </c>
      <c r="T1144" s="10">
        <f>(Kickstarter[[#This Row],[deadline]]/86400) + 25569 + (-6/24)</f>
        <v>42051.756099537037</v>
      </c>
      <c r="U1144" s="6">
        <f>YEAR(Kickstarter[[#This Row],[Date Created Conversion]])</f>
        <v>2015</v>
      </c>
      <c r="V1144" s="6" t="str">
        <f>TEXT(Kickstarter[[#This Row],[Date Created Conversion]], "mmm")</f>
        <v>Jan</v>
      </c>
      <c r="W1144" s="6">
        <f>DATEDIF(Kickstarter[[#This Row],[Date Created Conversion]],Kickstarter[[#This Row],[Date Ended Conversion]],"m")</f>
        <v>0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Kickstarter[[#This Row],[pledged]]/Kickstarter[[#This Row],[goal]]</f>
        <v>4.1333333333333335E-3</v>
      </c>
      <c r="P1145" s="13">
        <f>IF(Kickstarter[[#This Row],[backers_count]], Kickstarter[[#This Row],[pledged]]/Kickstarter[[#This Row],[backers_count]], 0)</f>
        <v>23.25</v>
      </c>
      <c r="Q1145" t="str">
        <f>LEFT(Kickstarter[[#This Row],[Category and Sub-Category]], SEARCH("/", Kickstarter[[#This Row],[Category and Sub-Category]])-1)</f>
        <v>games</v>
      </c>
      <c r="R1145" t="str">
        <f>RIGHT(Kickstarter[[#This Row],[Category and Sub-Category]], LEN(Kickstarter[[#This Row],[Category and Sub-Category]])-SEARCH("/",Kickstarter[[#This Row],[Category and Sub-Category]]))</f>
        <v>mobile games</v>
      </c>
      <c r="S1145" s="10">
        <f>(Kickstarter[[#This Row],[launched_at]]/86400) + 25569 + (-6/24)</f>
        <v>42324.94358796296</v>
      </c>
      <c r="T1145" s="10">
        <f>(Kickstarter[[#This Row],[deadline]]/86400) + 25569 + (-6/24)</f>
        <v>42354.94358796296</v>
      </c>
      <c r="U1145" s="6">
        <f>YEAR(Kickstarter[[#This Row],[Date Created Conversion]])</f>
        <v>2015</v>
      </c>
      <c r="V1145" s="6" t="str">
        <f>TEXT(Kickstarter[[#This Row],[Date Created Conversion]], "mmm")</f>
        <v>Nov</v>
      </c>
      <c r="W1145" s="6">
        <f>DATEDIF(Kickstarter[[#This Row],[Date Created Conversion]],Kickstarter[[#This Row],[Date Ended Conversion]],"m")</f>
        <v>1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Kickstarter[[#This Row],[pledged]]/Kickstarter[[#This Row],[goal]]</f>
        <v>0</v>
      </c>
      <c r="P1146" s="13">
        <f>IF(Kickstarter[[#This Row],[backers_count]], Kickstarter[[#This Row],[pledged]]/Kickstarter[[#This Row],[backers_count]], 0)</f>
        <v>0</v>
      </c>
      <c r="Q1146" t="str">
        <f>LEFT(Kickstarter[[#This Row],[Category and Sub-Category]], SEARCH("/", Kickstarter[[#This Row],[Category and Sub-Category]])-1)</f>
        <v>food</v>
      </c>
      <c r="R1146" t="str">
        <f>RIGHT(Kickstarter[[#This Row],[Category and Sub-Category]], LEN(Kickstarter[[#This Row],[Category and Sub-Category]])-SEARCH("/",Kickstarter[[#This Row],[Category and Sub-Category]]))</f>
        <v>food trucks</v>
      </c>
      <c r="S1146" s="10">
        <f>(Kickstarter[[#This Row],[launched_at]]/86400) + 25569 + (-6/24)</f>
        <v>42092.931944444441</v>
      </c>
      <c r="T1146" s="10">
        <f>(Kickstarter[[#This Row],[deadline]]/86400) + 25569 + (-6/24)</f>
        <v>42122.931944444441</v>
      </c>
      <c r="U1146" s="6">
        <f>YEAR(Kickstarter[[#This Row],[Date Created Conversion]])</f>
        <v>2015</v>
      </c>
      <c r="V1146" s="6" t="str">
        <f>TEXT(Kickstarter[[#This Row],[Date Created Conversion]], "mmm")</f>
        <v>Mar</v>
      </c>
      <c r="W1146" s="6">
        <f>DATEDIF(Kickstarter[[#This Row],[Date Created Conversion]],Kickstarter[[#This Row],[Date Ended Conversion]],"m")</f>
        <v>0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Kickstarter[[#This Row],[pledged]]/Kickstarter[[#This Row],[goal]]</f>
        <v>1.25E-3</v>
      </c>
      <c r="P1147" s="13">
        <f>IF(Kickstarter[[#This Row],[backers_count]], Kickstarter[[#This Row],[pledged]]/Kickstarter[[#This Row],[backers_count]], 0)</f>
        <v>100</v>
      </c>
      <c r="Q1147" t="str">
        <f>LEFT(Kickstarter[[#This Row],[Category and Sub-Category]], SEARCH("/", Kickstarter[[#This Row],[Category and Sub-Category]])-1)</f>
        <v>food</v>
      </c>
      <c r="R1147" t="str">
        <f>RIGHT(Kickstarter[[#This Row],[Category and Sub-Category]], LEN(Kickstarter[[#This Row],[Category and Sub-Category]])-SEARCH("/",Kickstarter[[#This Row],[Category and Sub-Category]]))</f>
        <v>food trucks</v>
      </c>
      <c r="S1147" s="10">
        <f>(Kickstarter[[#This Row],[launched_at]]/86400) + 25569 + (-6/24)</f>
        <v>41854.49759259259</v>
      </c>
      <c r="T1147" s="10">
        <f>(Kickstarter[[#This Row],[deadline]]/86400) + 25569 + (-6/24)</f>
        <v>41914.49759259259</v>
      </c>
      <c r="U1147" s="6">
        <f>YEAR(Kickstarter[[#This Row],[Date Created Conversion]])</f>
        <v>2014</v>
      </c>
      <c r="V1147" s="6" t="str">
        <f>TEXT(Kickstarter[[#This Row],[Date Created Conversion]], "mmm")</f>
        <v>Aug</v>
      </c>
      <c r="W1147" s="6">
        <f>DATEDIF(Kickstarter[[#This Row],[Date Created Conversion]],Kickstarter[[#This Row],[Date Ended Conversion]],"m")</f>
        <v>1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Kickstarter[[#This Row],[pledged]]/Kickstarter[[#This Row],[goal]]</f>
        <v>8.8333333333333333E-2</v>
      </c>
      <c r="P1148" s="13">
        <f>IF(Kickstarter[[#This Row],[backers_count]], Kickstarter[[#This Row],[pledged]]/Kickstarter[[#This Row],[backers_count]], 0)</f>
        <v>44.166666666666664</v>
      </c>
      <c r="Q1148" t="str">
        <f>LEFT(Kickstarter[[#This Row],[Category and Sub-Category]], SEARCH("/", Kickstarter[[#This Row],[Category and Sub-Category]])-1)</f>
        <v>food</v>
      </c>
      <c r="R1148" t="str">
        <f>RIGHT(Kickstarter[[#This Row],[Category and Sub-Category]], LEN(Kickstarter[[#This Row],[Category and Sub-Category]])-SEARCH("/",Kickstarter[[#This Row],[Category and Sub-Category]]))</f>
        <v>food trucks</v>
      </c>
      <c r="S1148" s="10">
        <f>(Kickstarter[[#This Row],[launched_at]]/86400) + 25569 + (-6/24)</f>
        <v>41723.7033912037</v>
      </c>
      <c r="T1148" s="10">
        <f>(Kickstarter[[#This Row],[deadline]]/86400) + 25569 + (-6/24)</f>
        <v>41761.7033912037</v>
      </c>
      <c r="U1148" s="6">
        <f>YEAR(Kickstarter[[#This Row],[Date Created Conversion]])</f>
        <v>2014</v>
      </c>
      <c r="V1148" s="6" t="str">
        <f>TEXT(Kickstarter[[#This Row],[Date Created Conversion]], "mmm")</f>
        <v>Mar</v>
      </c>
      <c r="W1148" s="6">
        <f>DATEDIF(Kickstarter[[#This Row],[Date Created Conversion]],Kickstarter[[#This Row],[Date Ended Conversion]],"m")</f>
        <v>1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Kickstarter[[#This Row],[pledged]]/Kickstarter[[#This Row],[goal]]</f>
        <v>0</v>
      </c>
      <c r="P1149" s="13">
        <f>IF(Kickstarter[[#This Row],[backers_count]], Kickstarter[[#This Row],[pledged]]/Kickstarter[[#This Row],[backers_count]], 0)</f>
        <v>0</v>
      </c>
      <c r="Q1149" t="str">
        <f>LEFT(Kickstarter[[#This Row],[Category and Sub-Category]], SEARCH("/", Kickstarter[[#This Row],[Category and Sub-Category]])-1)</f>
        <v>food</v>
      </c>
      <c r="R1149" t="str">
        <f>RIGHT(Kickstarter[[#This Row],[Category and Sub-Category]], LEN(Kickstarter[[#This Row],[Category and Sub-Category]])-SEARCH("/",Kickstarter[[#This Row],[Category and Sub-Category]]))</f>
        <v>food trucks</v>
      </c>
      <c r="S1149" s="10">
        <f>(Kickstarter[[#This Row],[launched_at]]/86400) + 25569 + (-6/24)</f>
        <v>41871.722025462965</v>
      </c>
      <c r="T1149" s="10">
        <f>(Kickstarter[[#This Row],[deadline]]/86400) + 25569 + (-6/24)</f>
        <v>41931.722025462965</v>
      </c>
      <c r="U1149" s="6">
        <f>YEAR(Kickstarter[[#This Row],[Date Created Conversion]])</f>
        <v>2014</v>
      </c>
      <c r="V1149" s="6" t="str">
        <f>TEXT(Kickstarter[[#This Row],[Date Created Conversion]], "mmm")</f>
        <v>Aug</v>
      </c>
      <c r="W1149" s="6">
        <f>DATEDIF(Kickstarter[[#This Row],[Date Created Conversion]],Kickstarter[[#This Row],[Date Ended Conversion]],"m")</f>
        <v>1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Kickstarter[[#This Row],[pledged]]/Kickstarter[[#This Row],[goal]]</f>
        <v>4.8666666666666667E-3</v>
      </c>
      <c r="P1150" s="13">
        <f>IF(Kickstarter[[#This Row],[backers_count]], Kickstarter[[#This Row],[pledged]]/Kickstarter[[#This Row],[backers_count]], 0)</f>
        <v>24.333333333333332</v>
      </c>
      <c r="Q1150" t="str">
        <f>LEFT(Kickstarter[[#This Row],[Category and Sub-Category]], SEARCH("/", Kickstarter[[#This Row],[Category and Sub-Category]])-1)</f>
        <v>food</v>
      </c>
      <c r="R1150" t="str">
        <f>RIGHT(Kickstarter[[#This Row],[Category and Sub-Category]], LEN(Kickstarter[[#This Row],[Category and Sub-Category]])-SEARCH("/",Kickstarter[[#This Row],[Category and Sub-Category]]))</f>
        <v>food trucks</v>
      </c>
      <c r="S1150" s="10">
        <f>(Kickstarter[[#This Row],[launched_at]]/86400) + 25569 + (-6/24)</f>
        <v>42674.921076388884</v>
      </c>
      <c r="T1150" s="10">
        <f>(Kickstarter[[#This Row],[deadline]]/86400) + 25569 + (-6/24)</f>
        <v>42704.962743055556</v>
      </c>
      <c r="U1150" s="6">
        <f>YEAR(Kickstarter[[#This Row],[Date Created Conversion]])</f>
        <v>2016</v>
      </c>
      <c r="V1150" s="6" t="str">
        <f>TEXT(Kickstarter[[#This Row],[Date Created Conversion]], "mmm")</f>
        <v>Oct</v>
      </c>
      <c r="W1150" s="6">
        <f>DATEDIF(Kickstarter[[#This Row],[Date Created Conversion]],Kickstarter[[#This Row],[Date Ended Conversion]],"m")</f>
        <v>0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Kickstarter[[#This Row],[pledged]]/Kickstarter[[#This Row],[goal]]</f>
        <v>1.5E-3</v>
      </c>
      <c r="P1151" s="13">
        <f>IF(Kickstarter[[#This Row],[backers_count]], Kickstarter[[#This Row],[pledged]]/Kickstarter[[#This Row],[backers_count]], 0)</f>
        <v>37.5</v>
      </c>
      <c r="Q1151" t="str">
        <f>LEFT(Kickstarter[[#This Row],[Category and Sub-Category]], SEARCH("/", Kickstarter[[#This Row],[Category and Sub-Category]])-1)</f>
        <v>food</v>
      </c>
      <c r="R1151" t="str">
        <f>RIGHT(Kickstarter[[#This Row],[Category and Sub-Category]], LEN(Kickstarter[[#This Row],[Category and Sub-Category]])-SEARCH("/",Kickstarter[[#This Row],[Category and Sub-Category]]))</f>
        <v>food trucks</v>
      </c>
      <c r="S1151" s="10">
        <f>(Kickstarter[[#This Row],[launched_at]]/86400) + 25569 + (-6/24)</f>
        <v>42507.46025462963</v>
      </c>
      <c r="T1151" s="10">
        <f>(Kickstarter[[#This Row],[deadline]]/86400) + 25569 + (-6/24)</f>
        <v>42537.46025462963</v>
      </c>
      <c r="U1151" s="6">
        <f>YEAR(Kickstarter[[#This Row],[Date Created Conversion]])</f>
        <v>2016</v>
      </c>
      <c r="V1151" s="6" t="str">
        <f>TEXT(Kickstarter[[#This Row],[Date Created Conversion]], "mmm")</f>
        <v>May</v>
      </c>
      <c r="W1151" s="6">
        <f>DATEDIF(Kickstarter[[#This Row],[Date Created Conversion]],Kickstarter[[#This Row],[Date Ended Conversion]],"m")</f>
        <v>0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Kickstarter[[#This Row],[pledged]]/Kickstarter[[#This Row],[goal]]</f>
        <v>0.1008</v>
      </c>
      <c r="P1152" s="13">
        <f>IF(Kickstarter[[#This Row],[backers_count]], Kickstarter[[#This Row],[pledged]]/Kickstarter[[#This Row],[backers_count]], 0)</f>
        <v>42</v>
      </c>
      <c r="Q1152" t="str">
        <f>LEFT(Kickstarter[[#This Row],[Category and Sub-Category]], SEARCH("/", Kickstarter[[#This Row],[Category and Sub-Category]])-1)</f>
        <v>food</v>
      </c>
      <c r="R1152" t="str">
        <f>RIGHT(Kickstarter[[#This Row],[Category and Sub-Category]], LEN(Kickstarter[[#This Row],[Category and Sub-Category]])-SEARCH("/",Kickstarter[[#This Row],[Category and Sub-Category]]))</f>
        <v>food trucks</v>
      </c>
      <c r="S1152" s="10">
        <f>(Kickstarter[[#This Row],[launched_at]]/86400) + 25569 + (-6/24)</f>
        <v>42317.704571759255</v>
      </c>
      <c r="T1152" s="10">
        <f>(Kickstarter[[#This Row],[deadline]]/86400) + 25569 + (-6/24)</f>
        <v>42377.704571759255</v>
      </c>
      <c r="U1152" s="6">
        <f>YEAR(Kickstarter[[#This Row],[Date Created Conversion]])</f>
        <v>2015</v>
      </c>
      <c r="V1152" s="6" t="str">
        <f>TEXT(Kickstarter[[#This Row],[Date Created Conversion]], "mmm")</f>
        <v>Nov</v>
      </c>
      <c r="W1152" s="6">
        <f>DATEDIF(Kickstarter[[#This Row],[Date Created Conversion]],Kickstarter[[#This Row],[Date Ended Conversion]],"m")</f>
        <v>1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Kickstarter[[#This Row],[pledged]]/Kickstarter[[#This Row],[goal]]</f>
        <v>0</v>
      </c>
      <c r="P1153" s="13">
        <f>IF(Kickstarter[[#This Row],[backers_count]], Kickstarter[[#This Row],[pledged]]/Kickstarter[[#This Row],[backers_count]], 0)</f>
        <v>0</v>
      </c>
      <c r="Q1153" t="str">
        <f>LEFT(Kickstarter[[#This Row],[Category and Sub-Category]], SEARCH("/", Kickstarter[[#This Row],[Category and Sub-Category]])-1)</f>
        <v>food</v>
      </c>
      <c r="R1153" t="str">
        <f>RIGHT(Kickstarter[[#This Row],[Category and Sub-Category]], LEN(Kickstarter[[#This Row],[Category and Sub-Category]])-SEARCH("/",Kickstarter[[#This Row],[Category and Sub-Category]]))</f>
        <v>food trucks</v>
      </c>
      <c r="S1153" s="10">
        <f>(Kickstarter[[#This Row],[launched_at]]/86400) + 25569 + (-6/24)</f>
        <v>42223.852581018524</v>
      </c>
      <c r="T1153" s="10">
        <f>(Kickstarter[[#This Row],[deadline]]/86400) + 25569 + (-6/24)</f>
        <v>42253.852581018524</v>
      </c>
      <c r="U1153" s="6">
        <f>YEAR(Kickstarter[[#This Row],[Date Created Conversion]])</f>
        <v>2015</v>
      </c>
      <c r="V1153" s="6" t="str">
        <f>TEXT(Kickstarter[[#This Row],[Date Created Conversion]], "mmm")</f>
        <v>Aug</v>
      </c>
      <c r="W1153" s="6">
        <f>DATEDIF(Kickstarter[[#This Row],[Date Created Conversion]],Kickstarter[[#This Row],[Date Ended Conversion]],"m")</f>
        <v>0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Kickstarter[[#This Row],[pledged]]/Kickstarter[[#This Row],[goal]]</f>
        <v>5.6937500000000002E-2</v>
      </c>
      <c r="P1154" s="13">
        <f>IF(Kickstarter[[#This Row],[backers_count]], Kickstarter[[#This Row],[pledged]]/Kickstarter[[#This Row],[backers_count]], 0)</f>
        <v>60.733333333333334</v>
      </c>
      <c r="Q1154" t="str">
        <f>LEFT(Kickstarter[[#This Row],[Category and Sub-Category]], SEARCH("/", Kickstarter[[#This Row],[Category and Sub-Category]])-1)</f>
        <v>food</v>
      </c>
      <c r="R1154" t="str">
        <f>RIGHT(Kickstarter[[#This Row],[Category and Sub-Category]], LEN(Kickstarter[[#This Row],[Category and Sub-Category]])-SEARCH("/",Kickstarter[[#This Row],[Category and Sub-Category]]))</f>
        <v>food trucks</v>
      </c>
      <c r="S1154" s="10">
        <f>(Kickstarter[[#This Row],[launched_at]]/86400) + 25569 + (-6/24)</f>
        <v>42109.459629629629</v>
      </c>
      <c r="T1154" s="10">
        <f>(Kickstarter[[#This Row],[deadline]]/86400) + 25569 + (-6/24)</f>
        <v>42139.459629629629</v>
      </c>
      <c r="U1154" s="6">
        <f>YEAR(Kickstarter[[#This Row],[Date Created Conversion]])</f>
        <v>2015</v>
      </c>
      <c r="V1154" s="6" t="str">
        <f>TEXT(Kickstarter[[#This Row],[Date Created Conversion]], "mmm")</f>
        <v>Apr</v>
      </c>
      <c r="W1154" s="6">
        <f>DATEDIF(Kickstarter[[#This Row],[Date Created Conversion]],Kickstarter[[#This Row],[Date Ended Conversion]],"m")</f>
        <v>1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Kickstarter[[#This Row],[pledged]]/Kickstarter[[#This Row],[goal]]</f>
        <v>6.2500000000000003E-3</v>
      </c>
      <c r="P1155" s="13">
        <f>IF(Kickstarter[[#This Row],[backers_count]], Kickstarter[[#This Row],[pledged]]/Kickstarter[[#This Row],[backers_count]], 0)</f>
        <v>50</v>
      </c>
      <c r="Q1155" t="str">
        <f>LEFT(Kickstarter[[#This Row],[Category and Sub-Category]], SEARCH("/", Kickstarter[[#This Row],[Category and Sub-Category]])-1)</f>
        <v>food</v>
      </c>
      <c r="R1155" t="str">
        <f>RIGHT(Kickstarter[[#This Row],[Category and Sub-Category]], LEN(Kickstarter[[#This Row],[Category and Sub-Category]])-SEARCH("/",Kickstarter[[#This Row],[Category and Sub-Category]]))</f>
        <v>food trucks</v>
      </c>
      <c r="S1155" s="10">
        <f>(Kickstarter[[#This Row],[launched_at]]/86400) + 25569 + (-6/24)</f>
        <v>42143.464178240742</v>
      </c>
      <c r="T1155" s="10">
        <f>(Kickstarter[[#This Row],[deadline]]/86400) + 25569 + (-6/24)</f>
        <v>42173.464178240742</v>
      </c>
      <c r="U1155" s="6">
        <f>YEAR(Kickstarter[[#This Row],[Date Created Conversion]])</f>
        <v>2015</v>
      </c>
      <c r="V1155" s="6" t="str">
        <f>TEXT(Kickstarter[[#This Row],[Date Created Conversion]], "mmm")</f>
        <v>May</v>
      </c>
      <c r="W1155" s="6">
        <f>DATEDIF(Kickstarter[[#This Row],[Date Created Conversion]],Kickstarter[[#This Row],[Date Ended Conversion]],"m")</f>
        <v>0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Kickstarter[[#This Row],[pledged]]/Kickstarter[[#This Row],[goal]]</f>
        <v>6.5000000000000002E-2</v>
      </c>
      <c r="P1156" s="13">
        <f>IF(Kickstarter[[#This Row],[backers_count]], Kickstarter[[#This Row],[pledged]]/Kickstarter[[#This Row],[backers_count]], 0)</f>
        <v>108.33333333333333</v>
      </c>
      <c r="Q1156" t="str">
        <f>LEFT(Kickstarter[[#This Row],[Category and Sub-Category]], SEARCH("/", Kickstarter[[#This Row],[Category and Sub-Category]])-1)</f>
        <v>food</v>
      </c>
      <c r="R1156" t="str">
        <f>RIGHT(Kickstarter[[#This Row],[Category and Sub-Category]], LEN(Kickstarter[[#This Row],[Category and Sub-Category]])-SEARCH("/",Kickstarter[[#This Row],[Category and Sub-Category]]))</f>
        <v>food trucks</v>
      </c>
      <c r="S1156" s="10">
        <f>(Kickstarter[[#This Row],[launched_at]]/86400) + 25569 + (-6/24)</f>
        <v>42222.858865740738</v>
      </c>
      <c r="T1156" s="10">
        <f>(Kickstarter[[#This Row],[deadline]]/86400) + 25569 + (-6/24)</f>
        <v>42252.858865740738</v>
      </c>
      <c r="U1156" s="6">
        <f>YEAR(Kickstarter[[#This Row],[Date Created Conversion]])</f>
        <v>2015</v>
      </c>
      <c r="V1156" s="6" t="str">
        <f>TEXT(Kickstarter[[#This Row],[Date Created Conversion]], "mmm")</f>
        <v>Aug</v>
      </c>
      <c r="W1156" s="6">
        <f>DATEDIF(Kickstarter[[#This Row],[Date Created Conversion]],Kickstarter[[#This Row],[Date Ended Conversion]],"m")</f>
        <v>0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Kickstarter[[#This Row],[pledged]]/Kickstarter[[#This Row],[goal]]</f>
        <v>7.5199999999999998E-3</v>
      </c>
      <c r="P1157" s="13">
        <f>IF(Kickstarter[[#This Row],[backers_count]], Kickstarter[[#This Row],[pledged]]/Kickstarter[[#This Row],[backers_count]], 0)</f>
        <v>23.5</v>
      </c>
      <c r="Q1157" t="str">
        <f>LEFT(Kickstarter[[#This Row],[Category and Sub-Category]], SEARCH("/", Kickstarter[[#This Row],[Category and Sub-Category]])-1)</f>
        <v>food</v>
      </c>
      <c r="R1157" t="str">
        <f>RIGHT(Kickstarter[[#This Row],[Category and Sub-Category]], LEN(Kickstarter[[#This Row],[Category and Sub-Category]])-SEARCH("/",Kickstarter[[#This Row],[Category and Sub-Category]]))</f>
        <v>food trucks</v>
      </c>
      <c r="S1157" s="10">
        <f>(Kickstarter[[#This Row],[launched_at]]/86400) + 25569 + (-6/24)</f>
        <v>41835.513981481483</v>
      </c>
      <c r="T1157" s="10">
        <f>(Kickstarter[[#This Row],[deadline]]/86400) + 25569 + (-6/24)</f>
        <v>41865.513981481483</v>
      </c>
      <c r="U1157" s="6">
        <f>YEAR(Kickstarter[[#This Row],[Date Created Conversion]])</f>
        <v>2014</v>
      </c>
      <c r="V1157" s="6" t="str">
        <f>TEXT(Kickstarter[[#This Row],[Date Created Conversion]], "mmm")</f>
        <v>Jul</v>
      </c>
      <c r="W1157" s="6">
        <f>DATEDIF(Kickstarter[[#This Row],[Date Created Conversion]],Kickstarter[[#This Row],[Date Ended Conversion]],"m")</f>
        <v>0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Kickstarter[[#This Row],[pledged]]/Kickstarter[[#This Row],[goal]]</f>
        <v>0</v>
      </c>
      <c r="P1158" s="13">
        <f>IF(Kickstarter[[#This Row],[backers_count]], Kickstarter[[#This Row],[pledged]]/Kickstarter[[#This Row],[backers_count]], 0)</f>
        <v>0</v>
      </c>
      <c r="Q1158" t="str">
        <f>LEFT(Kickstarter[[#This Row],[Category and Sub-Category]], SEARCH("/", Kickstarter[[#This Row],[Category and Sub-Category]])-1)</f>
        <v>food</v>
      </c>
      <c r="R1158" t="str">
        <f>RIGHT(Kickstarter[[#This Row],[Category and Sub-Category]], LEN(Kickstarter[[#This Row],[Category and Sub-Category]])-SEARCH("/",Kickstarter[[#This Row],[Category and Sub-Category]]))</f>
        <v>food trucks</v>
      </c>
      <c r="S1158" s="10">
        <f>(Kickstarter[[#This Row],[launched_at]]/86400) + 25569 + (-6/24)</f>
        <v>42028.82131944444</v>
      </c>
      <c r="T1158" s="10">
        <f>(Kickstarter[[#This Row],[deadline]]/86400) + 25569 + (-6/24)</f>
        <v>42058.82131944444</v>
      </c>
      <c r="U1158" s="6">
        <f>YEAR(Kickstarter[[#This Row],[Date Created Conversion]])</f>
        <v>2015</v>
      </c>
      <c r="V1158" s="6" t="str">
        <f>TEXT(Kickstarter[[#This Row],[Date Created Conversion]], "mmm")</f>
        <v>Jan</v>
      </c>
      <c r="W1158" s="6">
        <f>DATEDIF(Kickstarter[[#This Row],[Date Created Conversion]],Kickstarter[[#This Row],[Date Ended Conversion]],"m")</f>
        <v>0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Kickstarter[[#This Row],[pledged]]/Kickstarter[[#This Row],[goal]]</f>
        <v>1.5100000000000001E-2</v>
      </c>
      <c r="P1159" s="13">
        <f>IF(Kickstarter[[#This Row],[backers_count]], Kickstarter[[#This Row],[pledged]]/Kickstarter[[#This Row],[backers_count]], 0)</f>
        <v>50.333333333333336</v>
      </c>
      <c r="Q1159" t="str">
        <f>LEFT(Kickstarter[[#This Row],[Category and Sub-Category]], SEARCH("/", Kickstarter[[#This Row],[Category and Sub-Category]])-1)</f>
        <v>food</v>
      </c>
      <c r="R1159" t="str">
        <f>RIGHT(Kickstarter[[#This Row],[Category and Sub-Category]], LEN(Kickstarter[[#This Row],[Category and Sub-Category]])-SEARCH("/",Kickstarter[[#This Row],[Category and Sub-Category]]))</f>
        <v>food trucks</v>
      </c>
      <c r="S1159" s="10">
        <f>(Kickstarter[[#This Row],[launched_at]]/86400) + 25569 + (-6/24)</f>
        <v>41918.378240740742</v>
      </c>
      <c r="T1159" s="10">
        <f>(Kickstarter[[#This Row],[deadline]]/86400) + 25569 + (-6/24)</f>
        <v>41978.419907407406</v>
      </c>
      <c r="U1159" s="6">
        <f>YEAR(Kickstarter[[#This Row],[Date Created Conversion]])</f>
        <v>2014</v>
      </c>
      <c r="V1159" s="6" t="str">
        <f>TEXT(Kickstarter[[#This Row],[Date Created Conversion]], "mmm")</f>
        <v>Oct</v>
      </c>
      <c r="W1159" s="6">
        <f>DATEDIF(Kickstarter[[#This Row],[Date Created Conversion]],Kickstarter[[#This Row],[Date Ended Conversion]],"m")</f>
        <v>1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Kickstarter[[#This Row],[pledged]]/Kickstarter[[#This Row],[goal]]</f>
        <v>4.6666666666666671E-3</v>
      </c>
      <c r="P1160" s="13">
        <f>IF(Kickstarter[[#This Row],[backers_count]], Kickstarter[[#This Row],[pledged]]/Kickstarter[[#This Row],[backers_count]], 0)</f>
        <v>11.666666666666666</v>
      </c>
      <c r="Q1160" t="str">
        <f>LEFT(Kickstarter[[#This Row],[Category and Sub-Category]], SEARCH("/", Kickstarter[[#This Row],[Category and Sub-Category]])-1)</f>
        <v>food</v>
      </c>
      <c r="R1160" t="str">
        <f>RIGHT(Kickstarter[[#This Row],[Category and Sub-Category]], LEN(Kickstarter[[#This Row],[Category and Sub-Category]])-SEARCH("/",Kickstarter[[#This Row],[Category and Sub-Category]]))</f>
        <v>food trucks</v>
      </c>
      <c r="S1160" s="10">
        <f>(Kickstarter[[#This Row],[launched_at]]/86400) + 25569 + (-6/24)</f>
        <v>41951.84175925926</v>
      </c>
      <c r="T1160" s="10">
        <f>(Kickstarter[[#This Row],[deadline]]/86400) + 25569 + (-6/24)</f>
        <v>41981.84175925926</v>
      </c>
      <c r="U1160" s="6">
        <f>YEAR(Kickstarter[[#This Row],[Date Created Conversion]])</f>
        <v>2014</v>
      </c>
      <c r="V1160" s="6" t="str">
        <f>TEXT(Kickstarter[[#This Row],[Date Created Conversion]], "mmm")</f>
        <v>Nov</v>
      </c>
      <c r="W1160" s="6">
        <f>DATEDIF(Kickstarter[[#This Row],[Date Created Conversion]],Kickstarter[[#This Row],[Date Ended Conversion]],"m")</f>
        <v>1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Kickstarter[[#This Row],[pledged]]/Kickstarter[[#This Row],[goal]]</f>
        <v>0</v>
      </c>
      <c r="P1161" s="13">
        <f>IF(Kickstarter[[#This Row],[backers_count]], Kickstarter[[#This Row],[pledged]]/Kickstarter[[#This Row],[backers_count]], 0)</f>
        <v>0</v>
      </c>
      <c r="Q1161" t="str">
        <f>LEFT(Kickstarter[[#This Row],[Category and Sub-Category]], SEARCH("/", Kickstarter[[#This Row],[Category and Sub-Category]])-1)</f>
        <v>food</v>
      </c>
      <c r="R1161" t="str">
        <f>RIGHT(Kickstarter[[#This Row],[Category and Sub-Category]], LEN(Kickstarter[[#This Row],[Category and Sub-Category]])-SEARCH("/",Kickstarter[[#This Row],[Category and Sub-Category]]))</f>
        <v>food trucks</v>
      </c>
      <c r="S1161" s="10">
        <f>(Kickstarter[[#This Row],[launched_at]]/86400) + 25569 + (-6/24)</f>
        <v>42154.476446759261</v>
      </c>
      <c r="T1161" s="10">
        <f>(Kickstarter[[#This Row],[deadline]]/86400) + 25569 + (-6/24)</f>
        <v>42185.40625</v>
      </c>
      <c r="U1161" s="6">
        <f>YEAR(Kickstarter[[#This Row],[Date Created Conversion]])</f>
        <v>2015</v>
      </c>
      <c r="V1161" s="6" t="str">
        <f>TEXT(Kickstarter[[#This Row],[Date Created Conversion]], "mmm")</f>
        <v>May</v>
      </c>
      <c r="W1161" s="6">
        <f>DATEDIF(Kickstarter[[#This Row],[Date Created Conversion]],Kickstarter[[#This Row],[Date Ended Conversion]],"m")</f>
        <v>1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Kickstarter[[#This Row],[pledged]]/Kickstarter[[#This Row],[goal]]</f>
        <v>3.85E-2</v>
      </c>
      <c r="P1162" s="13">
        <f>IF(Kickstarter[[#This Row],[backers_count]], Kickstarter[[#This Row],[pledged]]/Kickstarter[[#This Row],[backers_count]], 0)</f>
        <v>60.789473684210527</v>
      </c>
      <c r="Q1162" t="str">
        <f>LEFT(Kickstarter[[#This Row],[Category and Sub-Category]], SEARCH("/", Kickstarter[[#This Row],[Category and Sub-Category]])-1)</f>
        <v>food</v>
      </c>
      <c r="R1162" t="str">
        <f>RIGHT(Kickstarter[[#This Row],[Category and Sub-Category]], LEN(Kickstarter[[#This Row],[Category and Sub-Category]])-SEARCH("/",Kickstarter[[#This Row],[Category and Sub-Category]]))</f>
        <v>food trucks</v>
      </c>
      <c r="S1162" s="10">
        <f>(Kickstarter[[#This Row],[launched_at]]/86400) + 25569 + (-6/24)</f>
        <v>42060.904930555553</v>
      </c>
      <c r="T1162" s="10">
        <f>(Kickstarter[[#This Row],[deadline]]/86400) + 25569 + (-6/24)</f>
        <v>42090.863263888888</v>
      </c>
      <c r="U1162" s="6">
        <f>YEAR(Kickstarter[[#This Row],[Date Created Conversion]])</f>
        <v>2015</v>
      </c>
      <c r="V1162" s="6" t="str">
        <f>TEXT(Kickstarter[[#This Row],[Date Created Conversion]], "mmm")</f>
        <v>Feb</v>
      </c>
      <c r="W1162" s="6">
        <f>DATEDIF(Kickstarter[[#This Row],[Date Created Conversion]],Kickstarter[[#This Row],[Date Ended Conversion]],"m")</f>
        <v>1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Kickstarter[[#This Row],[pledged]]/Kickstarter[[#This Row],[goal]]</f>
        <v>0</v>
      </c>
      <c r="P1163" s="13">
        <f>IF(Kickstarter[[#This Row],[backers_count]], Kickstarter[[#This Row],[pledged]]/Kickstarter[[#This Row],[backers_count]], 0)</f>
        <v>0</v>
      </c>
      <c r="Q1163" t="str">
        <f>LEFT(Kickstarter[[#This Row],[Category and Sub-Category]], SEARCH("/", Kickstarter[[#This Row],[Category and Sub-Category]])-1)</f>
        <v>food</v>
      </c>
      <c r="R1163" t="str">
        <f>RIGHT(Kickstarter[[#This Row],[Category and Sub-Category]], LEN(Kickstarter[[#This Row],[Category and Sub-Category]])-SEARCH("/",Kickstarter[[#This Row],[Category and Sub-Category]]))</f>
        <v>food trucks</v>
      </c>
      <c r="S1163" s="10">
        <f>(Kickstarter[[#This Row],[launched_at]]/86400) + 25569 + (-6/24)</f>
        <v>42122.379502314812</v>
      </c>
      <c r="T1163" s="10">
        <f>(Kickstarter[[#This Row],[deadline]]/86400) + 25569 + (-6/24)</f>
        <v>42143.379502314812</v>
      </c>
      <c r="U1163" s="6">
        <f>YEAR(Kickstarter[[#This Row],[Date Created Conversion]])</f>
        <v>2015</v>
      </c>
      <c r="V1163" s="6" t="str">
        <f>TEXT(Kickstarter[[#This Row],[Date Created Conversion]], "mmm")</f>
        <v>Apr</v>
      </c>
      <c r="W1163" s="6">
        <f>DATEDIF(Kickstarter[[#This Row],[Date Created Conversion]],Kickstarter[[#This Row],[Date Ended Conversion]],"m")</f>
        <v>0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Kickstarter[[#This Row],[pledged]]/Kickstarter[[#This Row],[goal]]</f>
        <v>5.8333333333333338E-4</v>
      </c>
      <c r="P1164" s="13">
        <f>IF(Kickstarter[[#This Row],[backers_count]], Kickstarter[[#This Row],[pledged]]/Kickstarter[[#This Row],[backers_count]], 0)</f>
        <v>17.5</v>
      </c>
      <c r="Q1164" t="str">
        <f>LEFT(Kickstarter[[#This Row],[Category and Sub-Category]], SEARCH("/", Kickstarter[[#This Row],[Category and Sub-Category]])-1)</f>
        <v>food</v>
      </c>
      <c r="R1164" t="str">
        <f>RIGHT(Kickstarter[[#This Row],[Category and Sub-Category]], LEN(Kickstarter[[#This Row],[Category and Sub-Category]])-SEARCH("/",Kickstarter[[#This Row],[Category and Sub-Category]]))</f>
        <v>food trucks</v>
      </c>
      <c r="S1164" s="10">
        <f>(Kickstarter[[#This Row],[launched_at]]/86400) + 25569 + (-6/24)</f>
        <v>41876.433611111112</v>
      </c>
      <c r="T1164" s="10">
        <f>(Kickstarter[[#This Row],[deadline]]/86400) + 25569 + (-6/24)</f>
        <v>41907.433611111112</v>
      </c>
      <c r="U1164" s="6">
        <f>YEAR(Kickstarter[[#This Row],[Date Created Conversion]])</f>
        <v>2014</v>
      </c>
      <c r="V1164" s="6" t="str">
        <f>TEXT(Kickstarter[[#This Row],[Date Created Conversion]], "mmm")</f>
        <v>Aug</v>
      </c>
      <c r="W1164" s="6">
        <f>DATEDIF(Kickstarter[[#This Row],[Date Created Conversion]],Kickstarter[[#This Row],[Date Ended Conversion]],"m")</f>
        <v>1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Kickstarter[[#This Row],[pledged]]/Kickstarter[[#This Row],[goal]]</f>
        <v>0</v>
      </c>
      <c r="P1165" s="13">
        <f>IF(Kickstarter[[#This Row],[backers_count]], Kickstarter[[#This Row],[pledged]]/Kickstarter[[#This Row],[backers_count]], 0)</f>
        <v>0</v>
      </c>
      <c r="Q1165" t="str">
        <f>LEFT(Kickstarter[[#This Row],[Category and Sub-Category]], SEARCH("/", Kickstarter[[#This Row],[Category and Sub-Category]])-1)</f>
        <v>food</v>
      </c>
      <c r="R1165" t="str">
        <f>RIGHT(Kickstarter[[#This Row],[Category and Sub-Category]], LEN(Kickstarter[[#This Row],[Category and Sub-Category]])-SEARCH("/",Kickstarter[[#This Row],[Category and Sub-Category]]))</f>
        <v>food trucks</v>
      </c>
      <c r="S1165" s="10">
        <f>(Kickstarter[[#This Row],[launched_at]]/86400) + 25569 + (-6/24)</f>
        <v>41830.473611111112</v>
      </c>
      <c r="T1165" s="10">
        <f>(Kickstarter[[#This Row],[deadline]]/86400) + 25569 + (-6/24)</f>
        <v>41860.473611111112</v>
      </c>
      <c r="U1165" s="6">
        <f>YEAR(Kickstarter[[#This Row],[Date Created Conversion]])</f>
        <v>2014</v>
      </c>
      <c r="V1165" s="6" t="str">
        <f>TEXT(Kickstarter[[#This Row],[Date Created Conversion]], "mmm")</f>
        <v>Jul</v>
      </c>
      <c r="W1165" s="6">
        <f>DATEDIF(Kickstarter[[#This Row],[Date Created Conversion]],Kickstarter[[#This Row],[Date Ended Conversion]],"m")</f>
        <v>0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Kickstarter[[#This Row],[pledged]]/Kickstarter[[#This Row],[goal]]</f>
        <v>0</v>
      </c>
      <c r="P1166" s="13">
        <f>IF(Kickstarter[[#This Row],[backers_count]], Kickstarter[[#This Row],[pledged]]/Kickstarter[[#This Row],[backers_count]], 0)</f>
        <v>0</v>
      </c>
      <c r="Q1166" t="str">
        <f>LEFT(Kickstarter[[#This Row],[Category and Sub-Category]], SEARCH("/", Kickstarter[[#This Row],[Category and Sub-Category]])-1)</f>
        <v>food</v>
      </c>
      <c r="R1166" t="str">
        <f>RIGHT(Kickstarter[[#This Row],[Category and Sub-Category]], LEN(Kickstarter[[#This Row],[Category and Sub-Category]])-SEARCH("/",Kickstarter[[#This Row],[Category and Sub-Category]]))</f>
        <v>food trucks</v>
      </c>
      <c r="S1166" s="10">
        <f>(Kickstarter[[#This Row],[launched_at]]/86400) + 25569 + (-6/24)</f>
        <v>42509.474328703705</v>
      </c>
      <c r="T1166" s="10">
        <f>(Kickstarter[[#This Row],[deadline]]/86400) + 25569 + (-6/24)</f>
        <v>42539.474328703705</v>
      </c>
      <c r="U1166" s="6">
        <f>YEAR(Kickstarter[[#This Row],[Date Created Conversion]])</f>
        <v>2016</v>
      </c>
      <c r="V1166" s="6" t="str">
        <f>TEXT(Kickstarter[[#This Row],[Date Created Conversion]], "mmm")</f>
        <v>May</v>
      </c>
      <c r="W1166" s="6">
        <f>DATEDIF(Kickstarter[[#This Row],[Date Created Conversion]],Kickstarter[[#This Row],[Date Ended Conversion]],"m")</f>
        <v>0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Kickstarter[[#This Row],[pledged]]/Kickstarter[[#This Row],[goal]]</f>
        <v>0.20705000000000001</v>
      </c>
      <c r="P1167" s="13">
        <f>IF(Kickstarter[[#This Row],[backers_count]], Kickstarter[[#This Row],[pledged]]/Kickstarter[[#This Row],[backers_count]], 0)</f>
        <v>82.82</v>
      </c>
      <c r="Q1167" t="str">
        <f>LEFT(Kickstarter[[#This Row],[Category and Sub-Category]], SEARCH("/", Kickstarter[[#This Row],[Category and Sub-Category]])-1)</f>
        <v>food</v>
      </c>
      <c r="R1167" t="str">
        <f>RIGHT(Kickstarter[[#This Row],[Category and Sub-Category]], LEN(Kickstarter[[#This Row],[Category and Sub-Category]])-SEARCH("/",Kickstarter[[#This Row],[Category and Sub-Category]]))</f>
        <v>food trucks</v>
      </c>
      <c r="S1167" s="10">
        <f>(Kickstarter[[#This Row],[launched_at]]/86400) + 25569 + (-6/24)</f>
        <v>41791.964467592596</v>
      </c>
      <c r="T1167" s="10">
        <f>(Kickstarter[[#This Row],[deadline]]/86400) + 25569 + (-6/24)</f>
        <v>41825.964467592596</v>
      </c>
      <c r="U1167" s="6">
        <f>YEAR(Kickstarter[[#This Row],[Date Created Conversion]])</f>
        <v>2014</v>
      </c>
      <c r="V1167" s="6" t="str">
        <f>TEXT(Kickstarter[[#This Row],[Date Created Conversion]], "mmm")</f>
        <v>Jun</v>
      </c>
      <c r="W1167" s="6">
        <f>DATEDIF(Kickstarter[[#This Row],[Date Created Conversion]],Kickstarter[[#This Row],[Date Ended Conversion]],"m")</f>
        <v>1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Kickstarter[[#This Row],[pledged]]/Kickstarter[[#This Row],[goal]]</f>
        <v>0.19139999999999999</v>
      </c>
      <c r="P1168" s="13">
        <f>IF(Kickstarter[[#This Row],[backers_count]], Kickstarter[[#This Row],[pledged]]/Kickstarter[[#This Row],[backers_count]], 0)</f>
        <v>358.875</v>
      </c>
      <c r="Q1168" t="str">
        <f>LEFT(Kickstarter[[#This Row],[Category and Sub-Category]], SEARCH("/", Kickstarter[[#This Row],[Category and Sub-Category]])-1)</f>
        <v>food</v>
      </c>
      <c r="R1168" t="str">
        <f>RIGHT(Kickstarter[[#This Row],[Category and Sub-Category]], LEN(Kickstarter[[#This Row],[Category and Sub-Category]])-SEARCH("/",Kickstarter[[#This Row],[Category and Sub-Category]]))</f>
        <v>food trucks</v>
      </c>
      <c r="S1168" s="10">
        <f>(Kickstarter[[#This Row],[launched_at]]/86400) + 25569 + (-6/24)</f>
        <v>42150.235439814816</v>
      </c>
      <c r="T1168" s="10">
        <f>(Kickstarter[[#This Row],[deadline]]/86400) + 25569 + (-6/24)</f>
        <v>42180.916666666672</v>
      </c>
      <c r="U1168" s="6">
        <f>YEAR(Kickstarter[[#This Row],[Date Created Conversion]])</f>
        <v>2015</v>
      </c>
      <c r="V1168" s="6" t="str">
        <f>TEXT(Kickstarter[[#This Row],[Date Created Conversion]], "mmm")</f>
        <v>May</v>
      </c>
      <c r="W1168" s="6">
        <f>DATEDIF(Kickstarter[[#This Row],[Date Created Conversion]],Kickstarter[[#This Row],[Date Ended Conversion]],"m")</f>
        <v>0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Kickstarter[[#This Row],[pledged]]/Kickstarter[[#This Row],[goal]]</f>
        <v>1.6316666666666667E-2</v>
      </c>
      <c r="P1169" s="13">
        <f>IF(Kickstarter[[#This Row],[backers_count]], Kickstarter[[#This Row],[pledged]]/Kickstarter[[#This Row],[backers_count]], 0)</f>
        <v>61.1875</v>
      </c>
      <c r="Q1169" t="str">
        <f>LEFT(Kickstarter[[#This Row],[Category and Sub-Category]], SEARCH("/", Kickstarter[[#This Row],[Category and Sub-Category]])-1)</f>
        <v>food</v>
      </c>
      <c r="R1169" t="str">
        <f>RIGHT(Kickstarter[[#This Row],[Category and Sub-Category]], LEN(Kickstarter[[#This Row],[Category and Sub-Category]])-SEARCH("/",Kickstarter[[#This Row],[Category and Sub-Category]]))</f>
        <v>food trucks</v>
      </c>
      <c r="S1169" s="10">
        <f>(Kickstarter[[#This Row],[launched_at]]/86400) + 25569 + (-6/24)</f>
        <v>41863.484895833331</v>
      </c>
      <c r="T1169" s="10">
        <f>(Kickstarter[[#This Row],[deadline]]/86400) + 25569 + (-6/24)</f>
        <v>41894.484895833331</v>
      </c>
      <c r="U1169" s="6">
        <f>YEAR(Kickstarter[[#This Row],[Date Created Conversion]])</f>
        <v>2014</v>
      </c>
      <c r="V1169" s="6" t="str">
        <f>TEXT(Kickstarter[[#This Row],[Date Created Conversion]], "mmm")</f>
        <v>Aug</v>
      </c>
      <c r="W1169" s="6">
        <f>DATEDIF(Kickstarter[[#This Row],[Date Created Conversion]],Kickstarter[[#This Row],[Date Ended Conversion]],"m")</f>
        <v>1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Kickstarter[[#This Row],[pledged]]/Kickstarter[[#This Row],[goal]]</f>
        <v>5.6666666666666664E-2</v>
      </c>
      <c r="P1170" s="13">
        <f>IF(Kickstarter[[#This Row],[backers_count]], Kickstarter[[#This Row],[pledged]]/Kickstarter[[#This Row],[backers_count]], 0)</f>
        <v>340</v>
      </c>
      <c r="Q1170" t="str">
        <f>LEFT(Kickstarter[[#This Row],[Category and Sub-Category]], SEARCH("/", Kickstarter[[#This Row],[Category and Sub-Category]])-1)</f>
        <v>food</v>
      </c>
      <c r="R1170" t="str">
        <f>RIGHT(Kickstarter[[#This Row],[Category and Sub-Category]], LEN(Kickstarter[[#This Row],[Category and Sub-Category]])-SEARCH("/",Kickstarter[[#This Row],[Category and Sub-Category]]))</f>
        <v>food trucks</v>
      </c>
      <c r="S1170" s="10">
        <f>(Kickstarter[[#This Row],[launched_at]]/86400) + 25569 + (-6/24)</f>
        <v>42604.803993055553</v>
      </c>
      <c r="T1170" s="10">
        <f>(Kickstarter[[#This Row],[deadline]]/86400) + 25569 + (-6/24)</f>
        <v>42634.803993055553</v>
      </c>
      <c r="U1170" s="6">
        <f>YEAR(Kickstarter[[#This Row],[Date Created Conversion]])</f>
        <v>2016</v>
      </c>
      <c r="V1170" s="6" t="str">
        <f>TEXT(Kickstarter[[#This Row],[Date Created Conversion]], "mmm")</f>
        <v>Aug</v>
      </c>
      <c r="W1170" s="6">
        <f>DATEDIF(Kickstarter[[#This Row],[Date Created Conversion]],Kickstarter[[#This Row],[Date Ended Conversion]],"m")</f>
        <v>0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Kickstarter[[#This Row],[pledged]]/Kickstarter[[#This Row],[goal]]</f>
        <v>1.6999999999999999E-3</v>
      </c>
      <c r="P1171" s="13">
        <f>IF(Kickstarter[[#This Row],[backers_count]], Kickstarter[[#This Row],[pledged]]/Kickstarter[[#This Row],[backers_count]], 0)</f>
        <v>5.666666666666667</v>
      </c>
      <c r="Q1171" t="str">
        <f>LEFT(Kickstarter[[#This Row],[Category and Sub-Category]], SEARCH("/", Kickstarter[[#This Row],[Category and Sub-Category]])-1)</f>
        <v>food</v>
      </c>
      <c r="R1171" t="str">
        <f>RIGHT(Kickstarter[[#This Row],[Category and Sub-Category]], LEN(Kickstarter[[#This Row],[Category and Sub-Category]])-SEARCH("/",Kickstarter[[#This Row],[Category and Sub-Category]]))</f>
        <v>food trucks</v>
      </c>
      <c r="S1171" s="10">
        <f>(Kickstarter[[#This Row],[launched_at]]/86400) + 25569 + (-6/24)</f>
        <v>42027.103738425925</v>
      </c>
      <c r="T1171" s="10">
        <f>(Kickstarter[[#This Row],[deadline]]/86400) + 25569 + (-6/24)</f>
        <v>42057.103738425925</v>
      </c>
      <c r="U1171" s="6">
        <f>YEAR(Kickstarter[[#This Row],[Date Created Conversion]])</f>
        <v>2015</v>
      </c>
      <c r="V1171" s="6" t="str">
        <f>TEXT(Kickstarter[[#This Row],[Date Created Conversion]], "mmm")</f>
        <v>Jan</v>
      </c>
      <c r="W1171" s="6">
        <f>DATEDIF(Kickstarter[[#This Row],[Date Created Conversion]],Kickstarter[[#This Row],[Date Ended Conversion]],"m")</f>
        <v>0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Kickstarter[[#This Row],[pledged]]/Kickstarter[[#This Row],[goal]]</f>
        <v>4.0000000000000001E-3</v>
      </c>
      <c r="P1172" s="13">
        <f>IF(Kickstarter[[#This Row],[backers_count]], Kickstarter[[#This Row],[pledged]]/Kickstarter[[#This Row],[backers_count]], 0)</f>
        <v>50</v>
      </c>
      <c r="Q1172" t="str">
        <f>LEFT(Kickstarter[[#This Row],[Category and Sub-Category]], SEARCH("/", Kickstarter[[#This Row],[Category and Sub-Category]])-1)</f>
        <v>food</v>
      </c>
      <c r="R1172" t="str">
        <f>RIGHT(Kickstarter[[#This Row],[Category and Sub-Category]], LEN(Kickstarter[[#This Row],[Category and Sub-Category]])-SEARCH("/",Kickstarter[[#This Row],[Category and Sub-Category]]))</f>
        <v>food trucks</v>
      </c>
      <c r="S1172" s="10">
        <f>(Kickstarter[[#This Row],[launched_at]]/86400) + 25569 + (-6/24)</f>
        <v>42124.643182870372</v>
      </c>
      <c r="T1172" s="10">
        <f>(Kickstarter[[#This Row],[deadline]]/86400) + 25569 + (-6/24)</f>
        <v>42154.643182870372</v>
      </c>
      <c r="U1172" s="6">
        <f>YEAR(Kickstarter[[#This Row],[Date Created Conversion]])</f>
        <v>2015</v>
      </c>
      <c r="V1172" s="6" t="str">
        <f>TEXT(Kickstarter[[#This Row],[Date Created Conversion]], "mmm")</f>
        <v>Apr</v>
      </c>
      <c r="W1172" s="6">
        <f>DATEDIF(Kickstarter[[#This Row],[Date Created Conversion]],Kickstarter[[#This Row],[Date Ended Conversion]],"m")</f>
        <v>1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Kickstarter[[#This Row],[pledged]]/Kickstarter[[#This Row],[goal]]</f>
        <v>1E-3</v>
      </c>
      <c r="P1173" s="13">
        <f>IF(Kickstarter[[#This Row],[backers_count]], Kickstarter[[#This Row],[pledged]]/Kickstarter[[#This Row],[backers_count]], 0)</f>
        <v>25</v>
      </c>
      <c r="Q1173" t="str">
        <f>LEFT(Kickstarter[[#This Row],[Category and Sub-Category]], SEARCH("/", Kickstarter[[#This Row],[Category and Sub-Category]])-1)</f>
        <v>food</v>
      </c>
      <c r="R1173" t="str">
        <f>RIGHT(Kickstarter[[#This Row],[Category and Sub-Category]], LEN(Kickstarter[[#This Row],[Category and Sub-Category]])-SEARCH("/",Kickstarter[[#This Row],[Category and Sub-Category]]))</f>
        <v>food trucks</v>
      </c>
      <c r="S1173" s="10">
        <f>(Kickstarter[[#This Row],[launched_at]]/86400) + 25569 + (-6/24)</f>
        <v>41938.554710648146</v>
      </c>
      <c r="T1173" s="10">
        <f>(Kickstarter[[#This Row],[deadline]]/86400) + 25569 + (-6/24)</f>
        <v>41956.596377314811</v>
      </c>
      <c r="U1173" s="6">
        <f>YEAR(Kickstarter[[#This Row],[Date Created Conversion]])</f>
        <v>2014</v>
      </c>
      <c r="V1173" s="6" t="str">
        <f>TEXT(Kickstarter[[#This Row],[Date Created Conversion]], "mmm")</f>
        <v>Oct</v>
      </c>
      <c r="W1173" s="6">
        <f>DATEDIF(Kickstarter[[#This Row],[Date Created Conversion]],Kickstarter[[#This Row],[Date Ended Conversion]],"m")</f>
        <v>0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Kickstarter[[#This Row],[pledged]]/Kickstarter[[#This Row],[goal]]</f>
        <v>0</v>
      </c>
      <c r="P1174" s="13">
        <f>IF(Kickstarter[[#This Row],[backers_count]], Kickstarter[[#This Row],[pledged]]/Kickstarter[[#This Row],[backers_count]], 0)</f>
        <v>0</v>
      </c>
      <c r="Q1174" t="str">
        <f>LEFT(Kickstarter[[#This Row],[Category and Sub-Category]], SEARCH("/", Kickstarter[[#This Row],[Category and Sub-Category]])-1)</f>
        <v>food</v>
      </c>
      <c r="R1174" t="str">
        <f>RIGHT(Kickstarter[[#This Row],[Category and Sub-Category]], LEN(Kickstarter[[#This Row],[Category and Sub-Category]])-SEARCH("/",Kickstarter[[#This Row],[Category and Sub-Category]]))</f>
        <v>food trucks</v>
      </c>
      <c r="S1174" s="10">
        <f>(Kickstarter[[#This Row],[launched_at]]/86400) + 25569 + (-6/24)</f>
        <v>41841.432314814811</v>
      </c>
      <c r="T1174" s="10">
        <f>(Kickstarter[[#This Row],[deadline]]/86400) + 25569 + (-6/24)</f>
        <v>41871.432314814811</v>
      </c>
      <c r="U1174" s="6">
        <f>YEAR(Kickstarter[[#This Row],[Date Created Conversion]])</f>
        <v>2014</v>
      </c>
      <c r="V1174" s="6" t="str">
        <f>TEXT(Kickstarter[[#This Row],[Date Created Conversion]], "mmm")</f>
        <v>Jul</v>
      </c>
      <c r="W1174" s="6">
        <f>DATEDIF(Kickstarter[[#This Row],[Date Created Conversion]],Kickstarter[[#This Row],[Date Ended Conversion]],"m")</f>
        <v>0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Kickstarter[[#This Row],[pledged]]/Kickstarter[[#This Row],[goal]]</f>
        <v>2.4000000000000001E-4</v>
      </c>
      <c r="P1175" s="13">
        <f>IF(Kickstarter[[#This Row],[backers_count]], Kickstarter[[#This Row],[pledged]]/Kickstarter[[#This Row],[backers_count]], 0)</f>
        <v>30</v>
      </c>
      <c r="Q1175" t="str">
        <f>LEFT(Kickstarter[[#This Row],[Category and Sub-Category]], SEARCH("/", Kickstarter[[#This Row],[Category and Sub-Category]])-1)</f>
        <v>food</v>
      </c>
      <c r="R1175" t="str">
        <f>RIGHT(Kickstarter[[#This Row],[Category and Sub-Category]], LEN(Kickstarter[[#This Row],[Category and Sub-Category]])-SEARCH("/",Kickstarter[[#This Row],[Category and Sub-Category]]))</f>
        <v>food trucks</v>
      </c>
      <c r="S1175" s="10">
        <f>(Kickstarter[[#This Row],[launched_at]]/86400) + 25569 + (-6/24)</f>
        <v>42183.935844907406</v>
      </c>
      <c r="T1175" s="10">
        <f>(Kickstarter[[#This Row],[deadline]]/86400) + 25569 + (-6/24)</f>
        <v>42218.935844907406</v>
      </c>
      <c r="U1175" s="6">
        <f>YEAR(Kickstarter[[#This Row],[Date Created Conversion]])</f>
        <v>2015</v>
      </c>
      <c r="V1175" s="6" t="str">
        <f>TEXT(Kickstarter[[#This Row],[Date Created Conversion]], "mmm")</f>
        <v>Jun</v>
      </c>
      <c r="W1175" s="6">
        <f>DATEDIF(Kickstarter[[#This Row],[Date Created Conversion]],Kickstarter[[#This Row],[Date Ended Conversion]],"m")</f>
        <v>1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Kickstarter[[#This Row],[pledged]]/Kickstarter[[#This Row],[goal]]</f>
        <v>5.906666666666667E-2</v>
      </c>
      <c r="P1176" s="13">
        <f>IF(Kickstarter[[#This Row],[backers_count]], Kickstarter[[#This Row],[pledged]]/Kickstarter[[#This Row],[backers_count]], 0)</f>
        <v>46.631578947368418</v>
      </c>
      <c r="Q1176" t="str">
        <f>LEFT(Kickstarter[[#This Row],[Category and Sub-Category]], SEARCH("/", Kickstarter[[#This Row],[Category and Sub-Category]])-1)</f>
        <v>food</v>
      </c>
      <c r="R1176" t="str">
        <f>RIGHT(Kickstarter[[#This Row],[Category and Sub-Category]], LEN(Kickstarter[[#This Row],[Category and Sub-Category]])-SEARCH("/",Kickstarter[[#This Row],[Category and Sub-Category]]))</f>
        <v>food trucks</v>
      </c>
      <c r="S1176" s="10">
        <f>(Kickstarter[[#This Row],[launched_at]]/86400) + 25569 + (-6/24)</f>
        <v>42468.59174768519</v>
      </c>
      <c r="T1176" s="10">
        <f>(Kickstarter[[#This Row],[deadline]]/86400) + 25569 + (-6/24)</f>
        <v>42498.59174768519</v>
      </c>
      <c r="U1176" s="6">
        <f>YEAR(Kickstarter[[#This Row],[Date Created Conversion]])</f>
        <v>2016</v>
      </c>
      <c r="V1176" s="6" t="str">
        <f>TEXT(Kickstarter[[#This Row],[Date Created Conversion]], "mmm")</f>
        <v>Apr</v>
      </c>
      <c r="W1176" s="6">
        <f>DATEDIF(Kickstarter[[#This Row],[Date Created Conversion]],Kickstarter[[#This Row],[Date Ended Conversion]],"m")</f>
        <v>1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Kickstarter[[#This Row],[pledged]]/Kickstarter[[#This Row],[goal]]</f>
        <v>2.9250000000000002E-2</v>
      </c>
      <c r="P1177" s="13">
        <f>IF(Kickstarter[[#This Row],[backers_count]], Kickstarter[[#This Row],[pledged]]/Kickstarter[[#This Row],[backers_count]], 0)</f>
        <v>65</v>
      </c>
      <c r="Q1177" t="str">
        <f>LEFT(Kickstarter[[#This Row],[Category and Sub-Category]], SEARCH("/", Kickstarter[[#This Row],[Category and Sub-Category]])-1)</f>
        <v>food</v>
      </c>
      <c r="R1177" t="str">
        <f>RIGHT(Kickstarter[[#This Row],[Category and Sub-Category]], LEN(Kickstarter[[#This Row],[Category and Sub-Category]])-SEARCH("/",Kickstarter[[#This Row],[Category and Sub-Category]]))</f>
        <v>food trucks</v>
      </c>
      <c r="S1177" s="10">
        <f>(Kickstarter[[#This Row],[launched_at]]/86400) + 25569 + (-6/24)</f>
        <v>42170.478460648148</v>
      </c>
      <c r="T1177" s="10">
        <f>(Kickstarter[[#This Row],[deadline]]/86400) + 25569 + (-6/24)</f>
        <v>42200.478460648148</v>
      </c>
      <c r="U1177" s="6">
        <f>YEAR(Kickstarter[[#This Row],[Date Created Conversion]])</f>
        <v>2015</v>
      </c>
      <c r="V1177" s="6" t="str">
        <f>TEXT(Kickstarter[[#This Row],[Date Created Conversion]], "mmm")</f>
        <v>Jun</v>
      </c>
      <c r="W1177" s="6">
        <f>DATEDIF(Kickstarter[[#This Row],[Date Created Conversion]],Kickstarter[[#This Row],[Date Ended Conversion]],"m")</f>
        <v>1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Kickstarter[[#This Row],[pledged]]/Kickstarter[[#This Row],[goal]]</f>
        <v>5.7142857142857142E-5</v>
      </c>
      <c r="P1178" s="13">
        <f>IF(Kickstarter[[#This Row],[backers_count]], Kickstarter[[#This Row],[pledged]]/Kickstarter[[#This Row],[backers_count]], 0)</f>
        <v>10</v>
      </c>
      <c r="Q1178" t="str">
        <f>LEFT(Kickstarter[[#This Row],[Category and Sub-Category]], SEARCH("/", Kickstarter[[#This Row],[Category and Sub-Category]])-1)</f>
        <v>food</v>
      </c>
      <c r="R1178" t="str">
        <f>RIGHT(Kickstarter[[#This Row],[Category and Sub-Category]], LEN(Kickstarter[[#This Row],[Category and Sub-Category]])-SEARCH("/",Kickstarter[[#This Row],[Category and Sub-Category]]))</f>
        <v>food trucks</v>
      </c>
      <c r="S1178" s="10">
        <f>(Kickstarter[[#This Row],[launched_at]]/86400) + 25569 + (-6/24)</f>
        <v>42745.769652777773</v>
      </c>
      <c r="T1178" s="10">
        <f>(Kickstarter[[#This Row],[deadline]]/86400) + 25569 + (-6/24)</f>
        <v>42800.291666666672</v>
      </c>
      <c r="U1178" s="6">
        <f>YEAR(Kickstarter[[#This Row],[Date Created Conversion]])</f>
        <v>2017</v>
      </c>
      <c r="V1178" s="6" t="str">
        <f>TEXT(Kickstarter[[#This Row],[Date Created Conversion]], "mmm")</f>
        <v>Jan</v>
      </c>
      <c r="W1178" s="6">
        <f>DATEDIF(Kickstarter[[#This Row],[Date Created Conversion]],Kickstarter[[#This Row],[Date Ended Conversion]],"m")</f>
        <v>1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Kickstarter[[#This Row],[pledged]]/Kickstarter[[#This Row],[goal]]</f>
        <v>0</v>
      </c>
      <c r="P1179" s="13">
        <f>IF(Kickstarter[[#This Row],[backers_count]], Kickstarter[[#This Row],[pledged]]/Kickstarter[[#This Row],[backers_count]], 0)</f>
        <v>0</v>
      </c>
      <c r="Q1179" t="str">
        <f>LEFT(Kickstarter[[#This Row],[Category and Sub-Category]], SEARCH("/", Kickstarter[[#This Row],[Category and Sub-Category]])-1)</f>
        <v>food</v>
      </c>
      <c r="R1179" t="str">
        <f>RIGHT(Kickstarter[[#This Row],[Category and Sub-Category]], LEN(Kickstarter[[#This Row],[Category and Sub-Category]])-SEARCH("/",Kickstarter[[#This Row],[Category and Sub-Category]]))</f>
        <v>food trucks</v>
      </c>
      <c r="S1179" s="10">
        <f>(Kickstarter[[#This Row],[launched_at]]/86400) + 25569 + (-6/24)</f>
        <v>41897.410833333335</v>
      </c>
      <c r="T1179" s="10">
        <f>(Kickstarter[[#This Row],[deadline]]/86400) + 25569 + (-6/24)</f>
        <v>41927.410833333335</v>
      </c>
      <c r="U1179" s="6">
        <f>YEAR(Kickstarter[[#This Row],[Date Created Conversion]])</f>
        <v>2014</v>
      </c>
      <c r="V1179" s="6" t="str">
        <f>TEXT(Kickstarter[[#This Row],[Date Created Conversion]], "mmm")</f>
        <v>Sep</v>
      </c>
      <c r="W1179" s="6">
        <f>DATEDIF(Kickstarter[[#This Row],[Date Created Conversion]],Kickstarter[[#This Row],[Date Ended Conversion]],"m")</f>
        <v>1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Kickstarter[[#This Row],[pledged]]/Kickstarter[[#This Row],[goal]]</f>
        <v>6.666666666666667E-5</v>
      </c>
      <c r="P1180" s="13">
        <f>IF(Kickstarter[[#This Row],[backers_count]], Kickstarter[[#This Row],[pledged]]/Kickstarter[[#This Row],[backers_count]], 0)</f>
        <v>5</v>
      </c>
      <c r="Q1180" t="str">
        <f>LEFT(Kickstarter[[#This Row],[Category and Sub-Category]], SEARCH("/", Kickstarter[[#This Row],[Category and Sub-Category]])-1)</f>
        <v>food</v>
      </c>
      <c r="R1180" t="str">
        <f>RIGHT(Kickstarter[[#This Row],[Category and Sub-Category]], LEN(Kickstarter[[#This Row],[Category and Sub-Category]])-SEARCH("/",Kickstarter[[#This Row],[Category and Sub-Category]]))</f>
        <v>food trucks</v>
      </c>
      <c r="S1180" s="10">
        <f>(Kickstarter[[#This Row],[launched_at]]/86400) + 25569 + (-6/24)</f>
        <v>41837.655694444446</v>
      </c>
      <c r="T1180" s="10">
        <f>(Kickstarter[[#This Row],[deadline]]/86400) + 25569 + (-6/24)</f>
        <v>41867.655694444446</v>
      </c>
      <c r="U1180" s="6">
        <f>YEAR(Kickstarter[[#This Row],[Date Created Conversion]])</f>
        <v>2014</v>
      </c>
      <c r="V1180" s="6" t="str">
        <f>TEXT(Kickstarter[[#This Row],[Date Created Conversion]], "mmm")</f>
        <v>Jul</v>
      </c>
      <c r="W1180" s="6">
        <f>DATEDIF(Kickstarter[[#This Row],[Date Created Conversion]],Kickstarter[[#This Row],[Date Ended Conversion]],"m")</f>
        <v>0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Kickstarter[[#This Row],[pledged]]/Kickstarter[[#This Row],[goal]]</f>
        <v>5.3333333333333337E-2</v>
      </c>
      <c r="P1181" s="13">
        <f>IF(Kickstarter[[#This Row],[backers_count]], Kickstarter[[#This Row],[pledged]]/Kickstarter[[#This Row],[backers_count]], 0)</f>
        <v>640</v>
      </c>
      <c r="Q1181" t="str">
        <f>LEFT(Kickstarter[[#This Row],[Category and Sub-Category]], SEARCH("/", Kickstarter[[#This Row],[Category and Sub-Category]])-1)</f>
        <v>food</v>
      </c>
      <c r="R1181" t="str">
        <f>RIGHT(Kickstarter[[#This Row],[Category and Sub-Category]], LEN(Kickstarter[[#This Row],[Category and Sub-Category]])-SEARCH("/",Kickstarter[[#This Row],[Category and Sub-Category]]))</f>
        <v>food trucks</v>
      </c>
      <c r="S1181" s="10">
        <f>(Kickstarter[[#This Row],[launched_at]]/86400) + 25569 + (-6/24)</f>
        <v>42275.470219907409</v>
      </c>
      <c r="T1181" s="10">
        <f>(Kickstarter[[#This Row],[deadline]]/86400) + 25569 + (-6/24)</f>
        <v>42305.470219907409</v>
      </c>
      <c r="U1181" s="6">
        <f>YEAR(Kickstarter[[#This Row],[Date Created Conversion]])</f>
        <v>2015</v>
      </c>
      <c r="V1181" s="6" t="str">
        <f>TEXT(Kickstarter[[#This Row],[Date Created Conversion]], "mmm")</f>
        <v>Sep</v>
      </c>
      <c r="W1181" s="6">
        <f>DATEDIF(Kickstarter[[#This Row],[Date Created Conversion]],Kickstarter[[#This Row],[Date Ended Conversion]],"m")</f>
        <v>1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Kickstarter[[#This Row],[pledged]]/Kickstarter[[#This Row],[goal]]</f>
        <v>0.11749999999999999</v>
      </c>
      <c r="P1182" s="13">
        <f>IF(Kickstarter[[#This Row],[backers_count]], Kickstarter[[#This Row],[pledged]]/Kickstarter[[#This Row],[backers_count]], 0)</f>
        <v>69.117647058823536</v>
      </c>
      <c r="Q1182" t="str">
        <f>LEFT(Kickstarter[[#This Row],[Category and Sub-Category]], SEARCH("/", Kickstarter[[#This Row],[Category and Sub-Category]])-1)</f>
        <v>food</v>
      </c>
      <c r="R1182" t="str">
        <f>RIGHT(Kickstarter[[#This Row],[Category and Sub-Category]], LEN(Kickstarter[[#This Row],[Category and Sub-Category]])-SEARCH("/",Kickstarter[[#This Row],[Category and Sub-Category]]))</f>
        <v>food trucks</v>
      </c>
      <c r="S1182" s="10">
        <f>(Kickstarter[[#This Row],[launched_at]]/86400) + 25569 + (-6/24)</f>
        <v>41781.556875000002</v>
      </c>
      <c r="T1182" s="10">
        <f>(Kickstarter[[#This Row],[deadline]]/86400) + 25569 + (-6/24)</f>
        <v>41818.556875000002</v>
      </c>
      <c r="U1182" s="6">
        <f>YEAR(Kickstarter[[#This Row],[Date Created Conversion]])</f>
        <v>2014</v>
      </c>
      <c r="V1182" s="6" t="str">
        <f>TEXT(Kickstarter[[#This Row],[Date Created Conversion]], "mmm")</f>
        <v>May</v>
      </c>
      <c r="W1182" s="6">
        <f>DATEDIF(Kickstarter[[#This Row],[Date Created Conversion]],Kickstarter[[#This Row],[Date Ended Conversion]],"m")</f>
        <v>1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Kickstarter[[#This Row],[pledged]]/Kickstarter[[#This Row],[goal]]</f>
        <v>8.0000000000000007E-5</v>
      </c>
      <c r="P1183" s="13">
        <f>IF(Kickstarter[[#This Row],[backers_count]], Kickstarter[[#This Row],[pledged]]/Kickstarter[[#This Row],[backers_count]], 0)</f>
        <v>1.3333333333333333</v>
      </c>
      <c r="Q1183" t="str">
        <f>LEFT(Kickstarter[[#This Row],[Category and Sub-Category]], SEARCH("/", Kickstarter[[#This Row],[Category and Sub-Category]])-1)</f>
        <v>food</v>
      </c>
      <c r="R1183" t="str">
        <f>RIGHT(Kickstarter[[#This Row],[Category and Sub-Category]], LEN(Kickstarter[[#This Row],[Category and Sub-Category]])-SEARCH("/",Kickstarter[[#This Row],[Category and Sub-Category]]))</f>
        <v>food trucks</v>
      </c>
      <c r="S1183" s="10">
        <f>(Kickstarter[[#This Row],[launched_at]]/86400) + 25569 + (-6/24)</f>
        <v>42034.089363425926</v>
      </c>
      <c r="T1183" s="10">
        <f>(Kickstarter[[#This Row],[deadline]]/86400) + 25569 + (-6/24)</f>
        <v>42064.089363425926</v>
      </c>
      <c r="U1183" s="6">
        <f>YEAR(Kickstarter[[#This Row],[Date Created Conversion]])</f>
        <v>2015</v>
      </c>
      <c r="V1183" s="6" t="str">
        <f>TEXT(Kickstarter[[#This Row],[Date Created Conversion]], "mmm")</f>
        <v>Jan</v>
      </c>
      <c r="W1183" s="6">
        <f>DATEDIF(Kickstarter[[#This Row],[Date Created Conversion]],Kickstarter[[#This Row],[Date Ended Conversion]],"m")</f>
        <v>1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Kickstarter[[#This Row],[pledged]]/Kickstarter[[#This Row],[goal]]</f>
        <v>4.2000000000000003E-2</v>
      </c>
      <c r="P1184" s="13">
        <f>IF(Kickstarter[[#This Row],[backers_count]], Kickstarter[[#This Row],[pledged]]/Kickstarter[[#This Row],[backers_count]], 0)</f>
        <v>10.5</v>
      </c>
      <c r="Q1184" t="str">
        <f>LEFT(Kickstarter[[#This Row],[Category and Sub-Category]], SEARCH("/", Kickstarter[[#This Row],[Category and Sub-Category]])-1)</f>
        <v>food</v>
      </c>
      <c r="R1184" t="str">
        <f>RIGHT(Kickstarter[[#This Row],[Category and Sub-Category]], LEN(Kickstarter[[#This Row],[Category and Sub-Category]])-SEARCH("/",Kickstarter[[#This Row],[Category and Sub-Category]]))</f>
        <v>food trucks</v>
      </c>
      <c r="S1184" s="10">
        <f>(Kickstarter[[#This Row],[launched_at]]/86400) + 25569 + (-6/24)</f>
        <v>42728.577407407407</v>
      </c>
      <c r="T1184" s="10">
        <f>(Kickstarter[[#This Row],[deadline]]/86400) + 25569 + (-6/24)</f>
        <v>42747.445833333331</v>
      </c>
      <c r="U1184" s="6">
        <f>YEAR(Kickstarter[[#This Row],[Date Created Conversion]])</f>
        <v>2016</v>
      </c>
      <c r="V1184" s="6" t="str">
        <f>TEXT(Kickstarter[[#This Row],[Date Created Conversion]], "mmm")</f>
        <v>Dec</v>
      </c>
      <c r="W1184" s="6">
        <f>DATEDIF(Kickstarter[[#This Row],[Date Created Conversion]],Kickstarter[[#This Row],[Date Ended Conversion]],"m")</f>
        <v>0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Kickstarter[[#This Row],[pledged]]/Kickstarter[[#This Row],[goal]]</f>
        <v>0.04</v>
      </c>
      <c r="P1185" s="13">
        <f>IF(Kickstarter[[#This Row],[backers_count]], Kickstarter[[#This Row],[pledged]]/Kickstarter[[#This Row],[backers_count]], 0)</f>
        <v>33.333333333333336</v>
      </c>
      <c r="Q1185" t="str">
        <f>LEFT(Kickstarter[[#This Row],[Category and Sub-Category]], SEARCH("/", Kickstarter[[#This Row],[Category and Sub-Category]])-1)</f>
        <v>food</v>
      </c>
      <c r="R1185" t="str">
        <f>RIGHT(Kickstarter[[#This Row],[Category and Sub-Category]], LEN(Kickstarter[[#This Row],[Category and Sub-Category]])-SEARCH("/",Kickstarter[[#This Row],[Category and Sub-Category]]))</f>
        <v>food trucks</v>
      </c>
      <c r="S1185" s="10">
        <f>(Kickstarter[[#This Row],[launched_at]]/86400) + 25569 + (-6/24)</f>
        <v>42656.61137731481</v>
      </c>
      <c r="T1185" s="10">
        <f>(Kickstarter[[#This Row],[deadline]]/86400) + 25569 + (-6/24)</f>
        <v>42675.915972222225</v>
      </c>
      <c r="U1185" s="6">
        <f>YEAR(Kickstarter[[#This Row],[Date Created Conversion]])</f>
        <v>2016</v>
      </c>
      <c r="V1185" s="6" t="str">
        <f>TEXT(Kickstarter[[#This Row],[Date Created Conversion]], "mmm")</f>
        <v>Oct</v>
      </c>
      <c r="W1185" s="6">
        <f>DATEDIF(Kickstarter[[#This Row],[Date Created Conversion]],Kickstarter[[#This Row],[Date Ended Conversion]],"m")</f>
        <v>0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Kickstarter[[#This Row],[pledged]]/Kickstarter[[#This Row],[goal]]</f>
        <v>1.0493636363636363</v>
      </c>
      <c r="P1186" s="13">
        <f>IF(Kickstarter[[#This Row],[backers_count]], Kickstarter[[#This Row],[pledged]]/Kickstarter[[#This Row],[backers_count]], 0)</f>
        <v>61.562666666666665</v>
      </c>
      <c r="Q1186" t="str">
        <f>LEFT(Kickstarter[[#This Row],[Category and Sub-Category]], SEARCH("/", Kickstarter[[#This Row],[Category and Sub-Category]])-1)</f>
        <v>photography</v>
      </c>
      <c r="R1186" t="str">
        <f>RIGHT(Kickstarter[[#This Row],[Category and Sub-Category]], LEN(Kickstarter[[#This Row],[Category and Sub-Category]])-SEARCH("/",Kickstarter[[#This Row],[Category and Sub-Category]]))</f>
        <v>photobooks</v>
      </c>
      <c r="S1186" s="10">
        <f>(Kickstarter[[#This Row],[launched_at]]/86400) + 25569 + (-6/24)</f>
        <v>42741.349664351852</v>
      </c>
      <c r="T1186" s="10">
        <f>(Kickstarter[[#This Row],[deadline]]/86400) + 25569 + (-6/24)</f>
        <v>42772.349664351852</v>
      </c>
      <c r="U1186" s="6">
        <f>YEAR(Kickstarter[[#This Row],[Date Created Conversion]])</f>
        <v>2017</v>
      </c>
      <c r="V1186" s="6" t="str">
        <f>TEXT(Kickstarter[[#This Row],[Date Created Conversion]], "mmm")</f>
        <v>Jan</v>
      </c>
      <c r="W1186" s="6">
        <f>DATEDIF(Kickstarter[[#This Row],[Date Created Conversion]],Kickstarter[[#This Row],[Date Ended Conversion]],"m")</f>
        <v>1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Kickstarter[[#This Row],[pledged]]/Kickstarter[[#This Row],[goal]]</f>
        <v>1.0544</v>
      </c>
      <c r="P1187" s="13">
        <f>IF(Kickstarter[[#This Row],[backers_count]], Kickstarter[[#This Row],[pledged]]/Kickstarter[[#This Row],[backers_count]], 0)</f>
        <v>118.73873873873873</v>
      </c>
      <c r="Q1187" t="str">
        <f>LEFT(Kickstarter[[#This Row],[Category and Sub-Category]], SEARCH("/", Kickstarter[[#This Row],[Category and Sub-Category]])-1)</f>
        <v>photography</v>
      </c>
      <c r="R1187" t="str">
        <f>RIGHT(Kickstarter[[#This Row],[Category and Sub-Category]], LEN(Kickstarter[[#This Row],[Category and Sub-Category]])-SEARCH("/",Kickstarter[[#This Row],[Category and Sub-Category]]))</f>
        <v>photobooks</v>
      </c>
      <c r="S1187" s="10">
        <f>(Kickstarter[[#This Row],[launched_at]]/86400) + 25569 + (-6/24)</f>
        <v>42130.615150462967</v>
      </c>
      <c r="T1187" s="10">
        <f>(Kickstarter[[#This Row],[deadline]]/86400) + 25569 + (-6/24)</f>
        <v>42162.916666666672</v>
      </c>
      <c r="U1187" s="6">
        <f>YEAR(Kickstarter[[#This Row],[Date Created Conversion]])</f>
        <v>2015</v>
      </c>
      <c r="V1187" s="6" t="str">
        <f>TEXT(Kickstarter[[#This Row],[Date Created Conversion]], "mmm")</f>
        <v>May</v>
      </c>
      <c r="W1187" s="6">
        <f>DATEDIF(Kickstarter[[#This Row],[Date Created Conversion]],Kickstarter[[#This Row],[Date Ended Conversion]],"m")</f>
        <v>1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Kickstarter[[#This Row],[pledged]]/Kickstarter[[#This Row],[goal]]</f>
        <v>1.0673333333333332</v>
      </c>
      <c r="P1188" s="13">
        <f>IF(Kickstarter[[#This Row],[backers_count]], Kickstarter[[#This Row],[pledged]]/Kickstarter[[#This Row],[backers_count]], 0)</f>
        <v>65.081300813008127</v>
      </c>
      <c r="Q1188" t="str">
        <f>LEFT(Kickstarter[[#This Row],[Category and Sub-Category]], SEARCH("/", Kickstarter[[#This Row],[Category and Sub-Category]])-1)</f>
        <v>photography</v>
      </c>
      <c r="R1188" t="str">
        <f>RIGHT(Kickstarter[[#This Row],[Category and Sub-Category]], LEN(Kickstarter[[#This Row],[Category and Sub-Category]])-SEARCH("/",Kickstarter[[#This Row],[Category and Sub-Category]]))</f>
        <v>photobooks</v>
      </c>
      <c r="S1188" s="10">
        <f>(Kickstarter[[#This Row],[launched_at]]/86400) + 25569 + (-6/24)</f>
        <v>42123.61336805555</v>
      </c>
      <c r="T1188" s="10">
        <f>(Kickstarter[[#This Row],[deadline]]/86400) + 25569 + (-6/24)</f>
        <v>42156.695833333331</v>
      </c>
      <c r="U1188" s="6">
        <f>YEAR(Kickstarter[[#This Row],[Date Created Conversion]])</f>
        <v>2015</v>
      </c>
      <c r="V1188" s="6" t="str">
        <f>TEXT(Kickstarter[[#This Row],[Date Created Conversion]], "mmm")</f>
        <v>Apr</v>
      </c>
      <c r="W1188" s="6">
        <f>DATEDIF(Kickstarter[[#This Row],[Date Created Conversion]],Kickstarter[[#This Row],[Date Ended Conversion]],"m")</f>
        <v>1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Kickstarter[[#This Row],[pledged]]/Kickstarter[[#This Row],[goal]]</f>
        <v>1.0412571428571429</v>
      </c>
      <c r="P1189" s="13">
        <f>IF(Kickstarter[[#This Row],[backers_count]], Kickstarter[[#This Row],[pledged]]/Kickstarter[[#This Row],[backers_count]], 0)</f>
        <v>130.15714285714284</v>
      </c>
      <c r="Q1189" t="str">
        <f>LEFT(Kickstarter[[#This Row],[Category and Sub-Category]], SEARCH("/", Kickstarter[[#This Row],[Category and Sub-Category]])-1)</f>
        <v>photography</v>
      </c>
      <c r="R1189" t="str">
        <f>RIGHT(Kickstarter[[#This Row],[Category and Sub-Category]], LEN(Kickstarter[[#This Row],[Category and Sub-Category]])-SEARCH("/",Kickstarter[[#This Row],[Category and Sub-Category]]))</f>
        <v>photobooks</v>
      </c>
      <c r="S1189" s="10">
        <f>(Kickstarter[[#This Row],[launched_at]]/86400) + 25569 + (-6/24)</f>
        <v>42109.644942129627</v>
      </c>
      <c r="T1189" s="10">
        <f>(Kickstarter[[#This Row],[deadline]]/86400) + 25569 + (-6/24)</f>
        <v>42141.5</v>
      </c>
      <c r="U1189" s="6">
        <f>YEAR(Kickstarter[[#This Row],[Date Created Conversion]])</f>
        <v>2015</v>
      </c>
      <c r="V1189" s="6" t="str">
        <f>TEXT(Kickstarter[[#This Row],[Date Created Conversion]], "mmm")</f>
        <v>Apr</v>
      </c>
      <c r="W1189" s="6">
        <f>DATEDIF(Kickstarter[[#This Row],[Date Created Conversion]],Kickstarter[[#This Row],[Date Ended Conversion]],"m")</f>
        <v>1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Kickstarter[[#This Row],[pledged]]/Kickstarter[[#This Row],[goal]]</f>
        <v>1.6054999999999999</v>
      </c>
      <c r="P1190" s="13">
        <f>IF(Kickstarter[[#This Row],[backers_count]], Kickstarter[[#This Row],[pledged]]/Kickstarter[[#This Row],[backers_count]], 0)</f>
        <v>37.776470588235291</v>
      </c>
      <c r="Q1190" t="str">
        <f>LEFT(Kickstarter[[#This Row],[Category and Sub-Category]], SEARCH("/", Kickstarter[[#This Row],[Category and Sub-Category]])-1)</f>
        <v>photography</v>
      </c>
      <c r="R1190" t="str">
        <f>RIGHT(Kickstarter[[#This Row],[Category and Sub-Category]], LEN(Kickstarter[[#This Row],[Category and Sub-Category]])-SEARCH("/",Kickstarter[[#This Row],[Category and Sub-Category]]))</f>
        <v>photobooks</v>
      </c>
      <c r="S1190" s="10">
        <f>(Kickstarter[[#This Row],[launched_at]]/86400) + 25569 + (-6/24)</f>
        <v>42711.450694444444</v>
      </c>
      <c r="T1190" s="10">
        <f>(Kickstarter[[#This Row],[deadline]]/86400) + 25569 + (-6/24)</f>
        <v>42732.450694444444</v>
      </c>
      <c r="U1190" s="6">
        <f>YEAR(Kickstarter[[#This Row],[Date Created Conversion]])</f>
        <v>2016</v>
      </c>
      <c r="V1190" s="6" t="str">
        <f>TEXT(Kickstarter[[#This Row],[Date Created Conversion]], "mmm")</f>
        <v>Dec</v>
      </c>
      <c r="W1190" s="6">
        <f>DATEDIF(Kickstarter[[#This Row],[Date Created Conversion]],Kickstarter[[#This Row],[Date Ended Conversion]],"m")</f>
        <v>0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Kickstarter[[#This Row],[pledged]]/Kickstarter[[#This Row],[goal]]</f>
        <v>1.0777777777777777</v>
      </c>
      <c r="P1191" s="13">
        <f>IF(Kickstarter[[#This Row],[backers_count]], Kickstarter[[#This Row],[pledged]]/Kickstarter[[#This Row],[backers_count]], 0)</f>
        <v>112.79069767441861</v>
      </c>
      <c r="Q1191" t="str">
        <f>LEFT(Kickstarter[[#This Row],[Category and Sub-Category]], SEARCH("/", Kickstarter[[#This Row],[Category and Sub-Category]])-1)</f>
        <v>photography</v>
      </c>
      <c r="R1191" t="str">
        <f>RIGHT(Kickstarter[[#This Row],[Category and Sub-Category]], LEN(Kickstarter[[#This Row],[Category and Sub-Category]])-SEARCH("/",Kickstarter[[#This Row],[Category and Sub-Category]]))</f>
        <v>photobooks</v>
      </c>
      <c r="S1191" s="10">
        <f>(Kickstarter[[#This Row],[launched_at]]/86400) + 25569 + (-6/24)</f>
        <v>42529.729108796295</v>
      </c>
      <c r="T1191" s="10">
        <f>(Kickstarter[[#This Row],[deadline]]/86400) + 25569 + (-6/24)</f>
        <v>42550.729108796295</v>
      </c>
      <c r="U1191" s="6">
        <f>YEAR(Kickstarter[[#This Row],[Date Created Conversion]])</f>
        <v>2016</v>
      </c>
      <c r="V1191" s="6" t="str">
        <f>TEXT(Kickstarter[[#This Row],[Date Created Conversion]], "mmm")</f>
        <v>Jun</v>
      </c>
      <c r="W1191" s="6">
        <f>DATEDIF(Kickstarter[[#This Row],[Date Created Conversion]],Kickstarter[[#This Row],[Date Ended Conversion]],"m")</f>
        <v>0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Kickstarter[[#This Row],[pledged]]/Kickstarter[[#This Row],[goal]]</f>
        <v>1.35</v>
      </c>
      <c r="P1192" s="13">
        <f>IF(Kickstarter[[#This Row],[backers_count]], Kickstarter[[#This Row],[pledged]]/Kickstarter[[#This Row],[backers_count]], 0)</f>
        <v>51.92307692307692</v>
      </c>
      <c r="Q1192" t="str">
        <f>LEFT(Kickstarter[[#This Row],[Category and Sub-Category]], SEARCH("/", Kickstarter[[#This Row],[Category and Sub-Category]])-1)</f>
        <v>photography</v>
      </c>
      <c r="R1192" t="str">
        <f>RIGHT(Kickstarter[[#This Row],[Category and Sub-Category]], LEN(Kickstarter[[#This Row],[Category and Sub-Category]])-SEARCH("/",Kickstarter[[#This Row],[Category and Sub-Category]]))</f>
        <v>photobooks</v>
      </c>
      <c r="S1192" s="10">
        <f>(Kickstarter[[#This Row],[launched_at]]/86400) + 25569 + (-6/24)</f>
        <v>41852.415798611109</v>
      </c>
      <c r="T1192" s="10">
        <f>(Kickstarter[[#This Row],[deadline]]/86400) + 25569 + (-6/24)</f>
        <v>41882.415798611109</v>
      </c>
      <c r="U1192" s="6">
        <f>YEAR(Kickstarter[[#This Row],[Date Created Conversion]])</f>
        <v>2014</v>
      </c>
      <c r="V1192" s="6" t="str">
        <f>TEXT(Kickstarter[[#This Row],[Date Created Conversion]], "mmm")</f>
        <v>Aug</v>
      </c>
      <c r="W1192" s="6">
        <f>DATEDIF(Kickstarter[[#This Row],[Date Created Conversion]],Kickstarter[[#This Row],[Date Ended Conversion]],"m")</f>
        <v>0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Kickstarter[[#This Row],[pledged]]/Kickstarter[[#This Row],[goal]]</f>
        <v>1.0907407407407408</v>
      </c>
      <c r="P1193" s="13">
        <f>IF(Kickstarter[[#This Row],[backers_count]], Kickstarter[[#This Row],[pledged]]/Kickstarter[[#This Row],[backers_count]], 0)</f>
        <v>89.242424242424249</v>
      </c>
      <c r="Q1193" t="str">
        <f>LEFT(Kickstarter[[#This Row],[Category and Sub-Category]], SEARCH("/", Kickstarter[[#This Row],[Category and Sub-Category]])-1)</f>
        <v>photography</v>
      </c>
      <c r="R1193" t="str">
        <f>RIGHT(Kickstarter[[#This Row],[Category and Sub-Category]], LEN(Kickstarter[[#This Row],[Category and Sub-Category]])-SEARCH("/",Kickstarter[[#This Row],[Category and Sub-Category]]))</f>
        <v>photobooks</v>
      </c>
      <c r="S1193" s="10">
        <f>(Kickstarter[[#This Row],[launched_at]]/86400) + 25569 + (-6/24)</f>
        <v>42419.353703703702</v>
      </c>
      <c r="T1193" s="10">
        <f>(Kickstarter[[#This Row],[deadline]]/86400) + 25569 + (-6/24)</f>
        <v>42449.312037037038</v>
      </c>
      <c r="U1193" s="6">
        <f>YEAR(Kickstarter[[#This Row],[Date Created Conversion]])</f>
        <v>2016</v>
      </c>
      <c r="V1193" s="6" t="str">
        <f>TEXT(Kickstarter[[#This Row],[Date Created Conversion]], "mmm")</f>
        <v>Feb</v>
      </c>
      <c r="W1193" s="6">
        <f>DATEDIF(Kickstarter[[#This Row],[Date Created Conversion]],Kickstarter[[#This Row],[Date Ended Conversion]],"m")</f>
        <v>1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Kickstarter[[#This Row],[pledged]]/Kickstarter[[#This Row],[goal]]</f>
        <v>2.9</v>
      </c>
      <c r="P1194" s="13">
        <f>IF(Kickstarter[[#This Row],[backers_count]], Kickstarter[[#This Row],[pledged]]/Kickstarter[[#This Row],[backers_count]], 0)</f>
        <v>19.333333333333332</v>
      </c>
      <c r="Q1194" t="str">
        <f>LEFT(Kickstarter[[#This Row],[Category and Sub-Category]], SEARCH("/", Kickstarter[[#This Row],[Category and Sub-Category]])-1)</f>
        <v>photography</v>
      </c>
      <c r="R1194" t="str">
        <f>RIGHT(Kickstarter[[#This Row],[Category and Sub-Category]], LEN(Kickstarter[[#This Row],[Category and Sub-Category]])-SEARCH("/",Kickstarter[[#This Row],[Category and Sub-Category]]))</f>
        <v>photobooks</v>
      </c>
      <c r="S1194" s="10">
        <f>(Kickstarter[[#This Row],[launched_at]]/86400) + 25569 + (-6/24)</f>
        <v>42747.256689814814</v>
      </c>
      <c r="T1194" s="10">
        <f>(Kickstarter[[#This Row],[deadline]]/86400) + 25569 + (-6/24)</f>
        <v>42777.256689814814</v>
      </c>
      <c r="U1194" s="6">
        <f>YEAR(Kickstarter[[#This Row],[Date Created Conversion]])</f>
        <v>2017</v>
      </c>
      <c r="V1194" s="6" t="str">
        <f>TEXT(Kickstarter[[#This Row],[Date Created Conversion]], "mmm")</f>
        <v>Jan</v>
      </c>
      <c r="W1194" s="6">
        <f>DATEDIF(Kickstarter[[#This Row],[Date Created Conversion]],Kickstarter[[#This Row],[Date Ended Conversion]],"m")</f>
        <v>0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Kickstarter[[#This Row],[pledged]]/Kickstarter[[#This Row],[goal]]</f>
        <v>1.0395714285714286</v>
      </c>
      <c r="P1195" s="13">
        <f>IF(Kickstarter[[#This Row],[backers_count]], Kickstarter[[#This Row],[pledged]]/Kickstarter[[#This Row],[backers_count]], 0)</f>
        <v>79.967032967032964</v>
      </c>
      <c r="Q1195" t="str">
        <f>LEFT(Kickstarter[[#This Row],[Category and Sub-Category]], SEARCH("/", Kickstarter[[#This Row],[Category and Sub-Category]])-1)</f>
        <v>photography</v>
      </c>
      <c r="R1195" t="str">
        <f>RIGHT(Kickstarter[[#This Row],[Category and Sub-Category]], LEN(Kickstarter[[#This Row],[Category and Sub-Category]])-SEARCH("/",Kickstarter[[#This Row],[Category and Sub-Category]]))</f>
        <v>photobooks</v>
      </c>
      <c r="S1195" s="10">
        <f>(Kickstarter[[#This Row],[launched_at]]/86400) + 25569 + (-6/24)</f>
        <v>42409.526076388887</v>
      </c>
      <c r="T1195" s="10">
        <f>(Kickstarter[[#This Row],[deadline]]/86400) + 25569 + (-6/24)</f>
        <v>42469.484409722223</v>
      </c>
      <c r="U1195" s="6">
        <f>YEAR(Kickstarter[[#This Row],[Date Created Conversion]])</f>
        <v>2016</v>
      </c>
      <c r="V1195" s="6" t="str">
        <f>TEXT(Kickstarter[[#This Row],[Date Created Conversion]], "mmm")</f>
        <v>Feb</v>
      </c>
      <c r="W1195" s="6">
        <f>DATEDIF(Kickstarter[[#This Row],[Date Created Conversion]],Kickstarter[[#This Row],[Date Ended Conversion]],"m")</f>
        <v>2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Kickstarter[[#This Row],[pledged]]/Kickstarter[[#This Row],[goal]]</f>
        <v>3.2223999999999999</v>
      </c>
      <c r="P1196" s="13">
        <f>IF(Kickstarter[[#This Row],[backers_count]], Kickstarter[[#This Row],[pledged]]/Kickstarter[[#This Row],[backers_count]], 0)</f>
        <v>56.414565826330531</v>
      </c>
      <c r="Q1196" t="str">
        <f>LEFT(Kickstarter[[#This Row],[Category and Sub-Category]], SEARCH("/", Kickstarter[[#This Row],[Category and Sub-Category]])-1)</f>
        <v>photography</v>
      </c>
      <c r="R1196" t="str">
        <f>RIGHT(Kickstarter[[#This Row],[Category and Sub-Category]], LEN(Kickstarter[[#This Row],[Category and Sub-Category]])-SEARCH("/",Kickstarter[[#This Row],[Category and Sub-Category]]))</f>
        <v>photobooks</v>
      </c>
      <c r="S1196" s="10">
        <f>(Kickstarter[[#This Row],[launched_at]]/86400) + 25569 + (-6/24)</f>
        <v>42072.238182870366</v>
      </c>
      <c r="T1196" s="10">
        <f>(Kickstarter[[#This Row],[deadline]]/86400) + 25569 + (-6/24)</f>
        <v>42102.238182870366</v>
      </c>
      <c r="U1196" s="6">
        <f>YEAR(Kickstarter[[#This Row],[Date Created Conversion]])</f>
        <v>2015</v>
      </c>
      <c r="V1196" s="6" t="str">
        <f>TEXT(Kickstarter[[#This Row],[Date Created Conversion]], "mmm")</f>
        <v>Mar</v>
      </c>
      <c r="W1196" s="6">
        <f>DATEDIF(Kickstarter[[#This Row],[Date Created Conversion]],Kickstarter[[#This Row],[Date Ended Conversion]],"m")</f>
        <v>0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Kickstarter[[#This Row],[pledged]]/Kickstarter[[#This Row],[goal]]</f>
        <v>1.35</v>
      </c>
      <c r="P1197" s="13">
        <f>IF(Kickstarter[[#This Row],[backers_count]], Kickstarter[[#This Row],[pledged]]/Kickstarter[[#This Row],[backers_count]], 0)</f>
        <v>79.411764705882348</v>
      </c>
      <c r="Q1197" t="str">
        <f>LEFT(Kickstarter[[#This Row],[Category and Sub-Category]], SEARCH("/", Kickstarter[[#This Row],[Category and Sub-Category]])-1)</f>
        <v>photography</v>
      </c>
      <c r="R1197" t="str">
        <f>RIGHT(Kickstarter[[#This Row],[Category and Sub-Category]], LEN(Kickstarter[[#This Row],[Category and Sub-Category]])-SEARCH("/",Kickstarter[[#This Row],[Category and Sub-Category]]))</f>
        <v>photobooks</v>
      </c>
      <c r="S1197" s="10">
        <f>(Kickstarter[[#This Row],[launched_at]]/86400) + 25569 + (-6/24)</f>
        <v>42298.09783564815</v>
      </c>
      <c r="T1197" s="10">
        <f>(Kickstarter[[#This Row],[deadline]]/86400) + 25569 + (-6/24)</f>
        <v>42358.125</v>
      </c>
      <c r="U1197" s="6">
        <f>YEAR(Kickstarter[[#This Row],[Date Created Conversion]])</f>
        <v>2015</v>
      </c>
      <c r="V1197" s="6" t="str">
        <f>TEXT(Kickstarter[[#This Row],[Date Created Conversion]], "mmm")</f>
        <v>Oct</v>
      </c>
      <c r="W1197" s="6">
        <f>DATEDIF(Kickstarter[[#This Row],[Date Created Conversion]],Kickstarter[[#This Row],[Date Ended Conversion]],"m")</f>
        <v>1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Kickstarter[[#This Row],[pledged]]/Kickstarter[[#This Row],[goal]]</f>
        <v>2.6991034482758622</v>
      </c>
      <c r="P1198" s="13">
        <f>IF(Kickstarter[[#This Row],[backers_count]], Kickstarter[[#This Row],[pledged]]/Kickstarter[[#This Row],[backers_count]], 0)</f>
        <v>76.439453125</v>
      </c>
      <c r="Q1198" t="str">
        <f>LEFT(Kickstarter[[#This Row],[Category and Sub-Category]], SEARCH("/", Kickstarter[[#This Row],[Category and Sub-Category]])-1)</f>
        <v>photography</v>
      </c>
      <c r="R1198" t="str">
        <f>RIGHT(Kickstarter[[#This Row],[Category and Sub-Category]], LEN(Kickstarter[[#This Row],[Category and Sub-Category]])-SEARCH("/",Kickstarter[[#This Row],[Category and Sub-Category]]))</f>
        <v>photobooks</v>
      </c>
      <c r="S1198" s="10">
        <f>(Kickstarter[[#This Row],[launched_at]]/86400) + 25569 + (-6/24)</f>
        <v>42326.568738425922</v>
      </c>
      <c r="T1198" s="10">
        <f>(Kickstarter[[#This Row],[deadline]]/86400) + 25569 + (-6/24)</f>
        <v>42356.568738425922</v>
      </c>
      <c r="U1198" s="6">
        <f>YEAR(Kickstarter[[#This Row],[Date Created Conversion]])</f>
        <v>2015</v>
      </c>
      <c r="V1198" s="6" t="str">
        <f>TEXT(Kickstarter[[#This Row],[Date Created Conversion]], "mmm")</f>
        <v>Nov</v>
      </c>
      <c r="W1198" s="6">
        <f>DATEDIF(Kickstarter[[#This Row],[Date Created Conversion]],Kickstarter[[#This Row],[Date Ended Conversion]],"m")</f>
        <v>1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Kickstarter[[#This Row],[pledged]]/Kickstarter[[#This Row],[goal]]</f>
        <v>2.5329333333333333</v>
      </c>
      <c r="P1199" s="13">
        <f>IF(Kickstarter[[#This Row],[backers_count]], Kickstarter[[#This Row],[pledged]]/Kickstarter[[#This Row],[backers_count]], 0)</f>
        <v>121</v>
      </c>
      <c r="Q1199" t="str">
        <f>LEFT(Kickstarter[[#This Row],[Category and Sub-Category]], SEARCH("/", Kickstarter[[#This Row],[Category and Sub-Category]])-1)</f>
        <v>photography</v>
      </c>
      <c r="R1199" t="str">
        <f>RIGHT(Kickstarter[[#This Row],[Category and Sub-Category]], LEN(Kickstarter[[#This Row],[Category and Sub-Category]])-SEARCH("/",Kickstarter[[#This Row],[Category and Sub-Category]]))</f>
        <v>photobooks</v>
      </c>
      <c r="S1199" s="10">
        <f>(Kickstarter[[#This Row],[launched_at]]/86400) + 25569 + (-6/24)</f>
        <v>42503.41474537037</v>
      </c>
      <c r="T1199" s="10">
        <f>(Kickstarter[[#This Row],[deadline]]/86400) + 25569 + (-6/24)</f>
        <v>42533.999305555553</v>
      </c>
      <c r="U1199" s="6">
        <f>YEAR(Kickstarter[[#This Row],[Date Created Conversion]])</f>
        <v>2016</v>
      </c>
      <c r="V1199" s="6" t="str">
        <f>TEXT(Kickstarter[[#This Row],[Date Created Conversion]], "mmm")</f>
        <v>May</v>
      </c>
      <c r="W1199" s="6">
        <f>DATEDIF(Kickstarter[[#This Row],[Date Created Conversion]],Kickstarter[[#This Row],[Date Ended Conversion]],"m")</f>
        <v>0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Kickstarter[[#This Row],[pledged]]/Kickstarter[[#This Row],[goal]]</f>
        <v>2.6059999999999999</v>
      </c>
      <c r="P1200" s="13">
        <f>IF(Kickstarter[[#This Row],[backers_count]], Kickstarter[[#This Row],[pledged]]/Kickstarter[[#This Row],[backers_count]], 0)</f>
        <v>54.616766467065865</v>
      </c>
      <c r="Q1200" t="str">
        <f>LEFT(Kickstarter[[#This Row],[Category and Sub-Category]], SEARCH("/", Kickstarter[[#This Row],[Category and Sub-Category]])-1)</f>
        <v>photography</v>
      </c>
      <c r="R1200" t="str">
        <f>RIGHT(Kickstarter[[#This Row],[Category and Sub-Category]], LEN(Kickstarter[[#This Row],[Category and Sub-Category]])-SEARCH("/",Kickstarter[[#This Row],[Category and Sub-Category]]))</f>
        <v>photobooks</v>
      </c>
      <c r="S1200" s="10">
        <f>(Kickstarter[[#This Row],[launched_at]]/86400) + 25569 + (-6/24)</f>
        <v>42333.369050925925</v>
      </c>
      <c r="T1200" s="10">
        <f>(Kickstarter[[#This Row],[deadline]]/86400) + 25569 + (-6/24)</f>
        <v>42368.875</v>
      </c>
      <c r="U1200" s="6">
        <f>YEAR(Kickstarter[[#This Row],[Date Created Conversion]])</f>
        <v>2015</v>
      </c>
      <c r="V1200" s="6" t="str">
        <f>TEXT(Kickstarter[[#This Row],[Date Created Conversion]], "mmm")</f>
        <v>Nov</v>
      </c>
      <c r="W1200" s="6">
        <f>DATEDIF(Kickstarter[[#This Row],[Date Created Conversion]],Kickstarter[[#This Row],[Date Ended Conversion]],"m")</f>
        <v>1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Kickstarter[[#This Row],[pledged]]/Kickstarter[[#This Row],[goal]]</f>
        <v>1.0131677953348381</v>
      </c>
      <c r="P1201" s="13">
        <f>IF(Kickstarter[[#This Row],[backers_count]], Kickstarter[[#This Row],[pledged]]/Kickstarter[[#This Row],[backers_count]], 0)</f>
        <v>299.22222222222223</v>
      </c>
      <c r="Q1201" t="str">
        <f>LEFT(Kickstarter[[#This Row],[Category and Sub-Category]], SEARCH("/", Kickstarter[[#This Row],[Category and Sub-Category]])-1)</f>
        <v>photography</v>
      </c>
      <c r="R1201" t="str">
        <f>RIGHT(Kickstarter[[#This Row],[Category and Sub-Category]], LEN(Kickstarter[[#This Row],[Category and Sub-Category]])-SEARCH("/",Kickstarter[[#This Row],[Category and Sub-Category]]))</f>
        <v>photobooks</v>
      </c>
      <c r="S1201" s="10">
        <f>(Kickstarter[[#This Row],[launched_at]]/86400) + 25569 + (-6/24)</f>
        <v>42161.520833333328</v>
      </c>
      <c r="T1201" s="10">
        <f>(Kickstarter[[#This Row],[deadline]]/86400) + 25569 + (-6/24)</f>
        <v>42193.520833333328</v>
      </c>
      <c r="U1201" s="6">
        <f>YEAR(Kickstarter[[#This Row],[Date Created Conversion]])</f>
        <v>2015</v>
      </c>
      <c r="V1201" s="6" t="str">
        <f>TEXT(Kickstarter[[#This Row],[Date Created Conversion]], "mmm")</f>
        <v>Jun</v>
      </c>
      <c r="W1201" s="6">
        <f>DATEDIF(Kickstarter[[#This Row],[Date Created Conversion]],Kickstarter[[#This Row],[Date Ended Conversion]],"m")</f>
        <v>1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Kickstarter[[#This Row],[pledged]]/Kickstarter[[#This Row],[goal]]</f>
        <v>1.2560416666666667</v>
      </c>
      <c r="P1202" s="13">
        <f>IF(Kickstarter[[#This Row],[backers_count]], Kickstarter[[#This Row],[pledged]]/Kickstarter[[#This Row],[backers_count]], 0)</f>
        <v>58.533980582524272</v>
      </c>
      <c r="Q1202" t="str">
        <f>LEFT(Kickstarter[[#This Row],[Category and Sub-Category]], SEARCH("/", Kickstarter[[#This Row],[Category and Sub-Category]])-1)</f>
        <v>photography</v>
      </c>
      <c r="R1202" t="str">
        <f>RIGHT(Kickstarter[[#This Row],[Category and Sub-Category]], LEN(Kickstarter[[#This Row],[Category and Sub-Category]])-SEARCH("/",Kickstarter[[#This Row],[Category and Sub-Category]]))</f>
        <v>photobooks</v>
      </c>
      <c r="S1202" s="10">
        <f>(Kickstarter[[#This Row],[launched_at]]/86400) + 25569 + (-6/24)</f>
        <v>42089.227500000001</v>
      </c>
      <c r="T1202" s="10">
        <f>(Kickstarter[[#This Row],[deadline]]/86400) + 25569 + (-6/24)</f>
        <v>42110.227500000001</v>
      </c>
      <c r="U1202" s="6">
        <f>YEAR(Kickstarter[[#This Row],[Date Created Conversion]])</f>
        <v>2015</v>
      </c>
      <c r="V1202" s="6" t="str">
        <f>TEXT(Kickstarter[[#This Row],[Date Created Conversion]], "mmm")</f>
        <v>Mar</v>
      </c>
      <c r="W1202" s="6">
        <f>DATEDIF(Kickstarter[[#This Row],[Date Created Conversion]],Kickstarter[[#This Row],[Date Ended Conversion]],"m")</f>
        <v>0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Kickstarter[[#This Row],[pledged]]/Kickstarter[[#This Row],[goal]]</f>
        <v>1.0243783333333334</v>
      </c>
      <c r="P1203" s="13">
        <f>IF(Kickstarter[[#This Row],[backers_count]], Kickstarter[[#This Row],[pledged]]/Kickstarter[[#This Row],[backers_count]], 0)</f>
        <v>55.371801801801809</v>
      </c>
      <c r="Q1203" t="str">
        <f>LEFT(Kickstarter[[#This Row],[Category and Sub-Category]], SEARCH("/", Kickstarter[[#This Row],[Category and Sub-Category]])-1)</f>
        <v>photography</v>
      </c>
      <c r="R1203" t="str">
        <f>RIGHT(Kickstarter[[#This Row],[Category and Sub-Category]], LEN(Kickstarter[[#This Row],[Category and Sub-Category]])-SEARCH("/",Kickstarter[[#This Row],[Category and Sub-Category]]))</f>
        <v>photobooks</v>
      </c>
      <c r="S1203" s="10">
        <f>(Kickstarter[[#This Row],[launched_at]]/86400) + 25569 + (-6/24)</f>
        <v>42536.35701388889</v>
      </c>
      <c r="T1203" s="10">
        <f>(Kickstarter[[#This Row],[deadline]]/86400) + 25569 + (-6/24)</f>
        <v>42566.35701388889</v>
      </c>
      <c r="U1203" s="6">
        <f>YEAR(Kickstarter[[#This Row],[Date Created Conversion]])</f>
        <v>2016</v>
      </c>
      <c r="V1203" s="6" t="str">
        <f>TEXT(Kickstarter[[#This Row],[Date Created Conversion]], "mmm")</f>
        <v>Jun</v>
      </c>
      <c r="W1203" s="6">
        <f>DATEDIF(Kickstarter[[#This Row],[Date Created Conversion]],Kickstarter[[#This Row],[Date Ended Conversion]],"m")</f>
        <v>1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Kickstarter[[#This Row],[pledged]]/Kickstarter[[#This Row],[goal]]</f>
        <v>1.99244</v>
      </c>
      <c r="P1204" s="13">
        <f>IF(Kickstarter[[#This Row],[backers_count]], Kickstarter[[#This Row],[pledged]]/Kickstarter[[#This Row],[backers_count]], 0)</f>
        <v>183.80442804428046</v>
      </c>
      <c r="Q1204" t="str">
        <f>LEFT(Kickstarter[[#This Row],[Category and Sub-Category]], SEARCH("/", Kickstarter[[#This Row],[Category and Sub-Category]])-1)</f>
        <v>photography</v>
      </c>
      <c r="R1204" t="str">
        <f>RIGHT(Kickstarter[[#This Row],[Category and Sub-Category]], LEN(Kickstarter[[#This Row],[Category and Sub-Category]])-SEARCH("/",Kickstarter[[#This Row],[Category and Sub-Category]]))</f>
        <v>photobooks</v>
      </c>
      <c r="S1204" s="10">
        <f>(Kickstarter[[#This Row],[launched_at]]/86400) + 25569 + (-6/24)</f>
        <v>42152.038819444446</v>
      </c>
      <c r="T1204" s="10">
        <f>(Kickstarter[[#This Row],[deadline]]/86400) + 25569 + (-6/24)</f>
        <v>42182.038819444446</v>
      </c>
      <c r="U1204" s="6">
        <f>YEAR(Kickstarter[[#This Row],[Date Created Conversion]])</f>
        <v>2015</v>
      </c>
      <c r="V1204" s="6" t="str">
        <f>TEXT(Kickstarter[[#This Row],[Date Created Conversion]], "mmm")</f>
        <v>May</v>
      </c>
      <c r="W1204" s="6">
        <f>DATEDIF(Kickstarter[[#This Row],[Date Created Conversion]],Kickstarter[[#This Row],[Date Ended Conversion]],"m")</f>
        <v>0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Kickstarter[[#This Row],[pledged]]/Kickstarter[[#This Row],[goal]]</f>
        <v>1.0245398773006136</v>
      </c>
      <c r="P1205" s="13">
        <f>IF(Kickstarter[[#This Row],[backers_count]], Kickstarter[[#This Row],[pledged]]/Kickstarter[[#This Row],[backers_count]], 0)</f>
        <v>165.34653465346534</v>
      </c>
      <c r="Q1205" t="str">
        <f>LEFT(Kickstarter[[#This Row],[Category and Sub-Category]], SEARCH("/", Kickstarter[[#This Row],[Category and Sub-Category]])-1)</f>
        <v>photography</v>
      </c>
      <c r="R1205" t="str">
        <f>RIGHT(Kickstarter[[#This Row],[Category and Sub-Category]], LEN(Kickstarter[[#This Row],[Category and Sub-Category]])-SEARCH("/",Kickstarter[[#This Row],[Category and Sub-Category]]))</f>
        <v>photobooks</v>
      </c>
      <c r="S1205" s="10">
        <f>(Kickstarter[[#This Row],[launched_at]]/86400) + 25569 + (-6/24)</f>
        <v>42125.364895833336</v>
      </c>
      <c r="T1205" s="10">
        <f>(Kickstarter[[#This Row],[deadline]]/86400) + 25569 + (-6/24)</f>
        <v>42155.364895833336</v>
      </c>
      <c r="U1205" s="6">
        <f>YEAR(Kickstarter[[#This Row],[Date Created Conversion]])</f>
        <v>2015</v>
      </c>
      <c r="V1205" s="6" t="str">
        <f>TEXT(Kickstarter[[#This Row],[Date Created Conversion]], "mmm")</f>
        <v>May</v>
      </c>
      <c r="W1205" s="6">
        <f>DATEDIF(Kickstarter[[#This Row],[Date Created Conversion]],Kickstarter[[#This Row],[Date Ended Conversion]],"m")</f>
        <v>0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Kickstarter[[#This Row],[pledged]]/Kickstarter[[#This Row],[goal]]</f>
        <v>1.0294615384615384</v>
      </c>
      <c r="P1206" s="13">
        <f>IF(Kickstarter[[#This Row],[backers_count]], Kickstarter[[#This Row],[pledged]]/Kickstarter[[#This Row],[backers_count]], 0)</f>
        <v>234.78947368421052</v>
      </c>
      <c r="Q1206" t="str">
        <f>LEFT(Kickstarter[[#This Row],[Category and Sub-Category]], SEARCH("/", Kickstarter[[#This Row],[Category and Sub-Category]])-1)</f>
        <v>photography</v>
      </c>
      <c r="R1206" t="str">
        <f>RIGHT(Kickstarter[[#This Row],[Category and Sub-Category]], LEN(Kickstarter[[#This Row],[Category and Sub-Category]])-SEARCH("/",Kickstarter[[#This Row],[Category and Sub-Category]]))</f>
        <v>photobooks</v>
      </c>
      <c r="S1206" s="10">
        <f>(Kickstarter[[#This Row],[launched_at]]/86400) + 25569 + (-6/24)</f>
        <v>42297.498067129629</v>
      </c>
      <c r="T1206" s="10">
        <f>(Kickstarter[[#This Row],[deadline]]/86400) + 25569 + (-6/24)</f>
        <v>42341.958333333328</v>
      </c>
      <c r="U1206" s="6">
        <f>YEAR(Kickstarter[[#This Row],[Date Created Conversion]])</f>
        <v>2015</v>
      </c>
      <c r="V1206" s="6" t="str">
        <f>TEXT(Kickstarter[[#This Row],[Date Created Conversion]], "mmm")</f>
        <v>Oct</v>
      </c>
      <c r="W1206" s="6">
        <f>DATEDIF(Kickstarter[[#This Row],[Date Created Conversion]],Kickstarter[[#This Row],[Date Ended Conversion]],"m")</f>
        <v>1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Kickstarter[[#This Row],[pledged]]/Kickstarter[[#This Row],[goal]]</f>
        <v>1.0086153846153847</v>
      </c>
      <c r="P1207" s="13">
        <f>IF(Kickstarter[[#This Row],[backers_count]], Kickstarter[[#This Row],[pledged]]/Kickstarter[[#This Row],[backers_count]], 0)</f>
        <v>211.48387096774192</v>
      </c>
      <c r="Q1207" t="str">
        <f>LEFT(Kickstarter[[#This Row],[Category and Sub-Category]], SEARCH("/", Kickstarter[[#This Row],[Category and Sub-Category]])-1)</f>
        <v>photography</v>
      </c>
      <c r="R1207" t="str">
        <f>RIGHT(Kickstarter[[#This Row],[Category and Sub-Category]], LEN(Kickstarter[[#This Row],[Category and Sub-Category]])-SEARCH("/",Kickstarter[[#This Row],[Category and Sub-Category]]))</f>
        <v>photobooks</v>
      </c>
      <c r="S1207" s="10">
        <f>(Kickstarter[[#This Row],[launched_at]]/86400) + 25569 + (-6/24)</f>
        <v>42138.256377314814</v>
      </c>
      <c r="T1207" s="10">
        <f>(Kickstarter[[#This Row],[deadline]]/86400) + 25569 + (-6/24)</f>
        <v>42168.256377314814</v>
      </c>
      <c r="U1207" s="6">
        <f>YEAR(Kickstarter[[#This Row],[Date Created Conversion]])</f>
        <v>2015</v>
      </c>
      <c r="V1207" s="6" t="str">
        <f>TEXT(Kickstarter[[#This Row],[Date Created Conversion]], "mmm")</f>
        <v>May</v>
      </c>
      <c r="W1207" s="6">
        <f>DATEDIF(Kickstarter[[#This Row],[Date Created Conversion]],Kickstarter[[#This Row],[Date Ended Conversion]],"m")</f>
        <v>0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Kickstarter[[#This Row],[pledged]]/Kickstarter[[#This Row],[goal]]</f>
        <v>1.1499999999999999</v>
      </c>
      <c r="P1208" s="13">
        <f>IF(Kickstarter[[#This Row],[backers_count]], Kickstarter[[#This Row],[pledged]]/Kickstarter[[#This Row],[backers_count]], 0)</f>
        <v>32.34375</v>
      </c>
      <c r="Q1208" t="str">
        <f>LEFT(Kickstarter[[#This Row],[Category and Sub-Category]], SEARCH("/", Kickstarter[[#This Row],[Category and Sub-Category]])-1)</f>
        <v>photography</v>
      </c>
      <c r="R1208" t="str">
        <f>RIGHT(Kickstarter[[#This Row],[Category and Sub-Category]], LEN(Kickstarter[[#This Row],[Category and Sub-Category]])-SEARCH("/",Kickstarter[[#This Row],[Category and Sub-Category]]))</f>
        <v>photobooks</v>
      </c>
      <c r="S1208" s="10">
        <f>(Kickstarter[[#This Row],[launched_at]]/86400) + 25569 + (-6/24)</f>
        <v>42772.526076388887</v>
      </c>
      <c r="T1208" s="10">
        <f>(Kickstarter[[#This Row],[deadline]]/86400) + 25569 + (-6/24)</f>
        <v>42805.311805555553</v>
      </c>
      <c r="U1208" s="6">
        <f>YEAR(Kickstarter[[#This Row],[Date Created Conversion]])</f>
        <v>2017</v>
      </c>
      <c r="V1208" s="6" t="str">
        <f>TEXT(Kickstarter[[#This Row],[Date Created Conversion]], "mmm")</f>
        <v>Feb</v>
      </c>
      <c r="W1208" s="6">
        <f>DATEDIF(Kickstarter[[#This Row],[Date Created Conversion]],Kickstarter[[#This Row],[Date Ended Conversion]],"m")</f>
        <v>1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Kickstarter[[#This Row],[pledged]]/Kickstarter[[#This Row],[goal]]</f>
        <v>1.0416766467065868</v>
      </c>
      <c r="P1209" s="13">
        <f>IF(Kickstarter[[#This Row],[backers_count]], Kickstarter[[#This Row],[pledged]]/Kickstarter[[#This Row],[backers_count]], 0)</f>
        <v>123.37588652482269</v>
      </c>
      <c r="Q1209" t="str">
        <f>LEFT(Kickstarter[[#This Row],[Category and Sub-Category]], SEARCH("/", Kickstarter[[#This Row],[Category and Sub-Category]])-1)</f>
        <v>photography</v>
      </c>
      <c r="R1209" t="str">
        <f>RIGHT(Kickstarter[[#This Row],[Category and Sub-Category]], LEN(Kickstarter[[#This Row],[Category and Sub-Category]])-SEARCH("/",Kickstarter[[#This Row],[Category and Sub-Category]]))</f>
        <v>photobooks</v>
      </c>
      <c r="S1209" s="10">
        <f>(Kickstarter[[#This Row],[launched_at]]/86400) + 25569 + (-6/24)</f>
        <v>42430.180243055554</v>
      </c>
      <c r="T1209" s="10">
        <f>(Kickstarter[[#This Row],[deadline]]/86400) + 25569 + (-6/24)</f>
        <v>42460.166666666672</v>
      </c>
      <c r="U1209" s="6">
        <f>YEAR(Kickstarter[[#This Row],[Date Created Conversion]])</f>
        <v>2016</v>
      </c>
      <c r="V1209" s="6" t="str">
        <f>TEXT(Kickstarter[[#This Row],[Date Created Conversion]], "mmm")</f>
        <v>Mar</v>
      </c>
      <c r="W1209" s="6">
        <f>DATEDIF(Kickstarter[[#This Row],[Date Created Conversion]],Kickstarter[[#This Row],[Date Ended Conversion]],"m")</f>
        <v>0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Kickstarter[[#This Row],[pledged]]/Kickstarter[[#This Row],[goal]]</f>
        <v>1.5529999999999999</v>
      </c>
      <c r="P1210" s="13">
        <f>IF(Kickstarter[[#This Row],[backers_count]], Kickstarter[[#This Row],[pledged]]/Kickstarter[[#This Row],[backers_count]], 0)</f>
        <v>207.06666666666666</v>
      </c>
      <c r="Q1210" t="str">
        <f>LEFT(Kickstarter[[#This Row],[Category and Sub-Category]], SEARCH("/", Kickstarter[[#This Row],[Category and Sub-Category]])-1)</f>
        <v>photography</v>
      </c>
      <c r="R1210" t="str">
        <f>RIGHT(Kickstarter[[#This Row],[Category and Sub-Category]], LEN(Kickstarter[[#This Row],[Category and Sub-Category]])-SEARCH("/",Kickstarter[[#This Row],[Category and Sub-Category]]))</f>
        <v>photobooks</v>
      </c>
      <c r="S1210" s="10">
        <f>(Kickstarter[[#This Row],[launched_at]]/86400) + 25569 + (-6/24)</f>
        <v>42423.459074074075</v>
      </c>
      <c r="T1210" s="10">
        <f>(Kickstarter[[#This Row],[deadline]]/86400) + 25569 + (-6/24)</f>
        <v>42453.417407407411</v>
      </c>
      <c r="U1210" s="6">
        <f>YEAR(Kickstarter[[#This Row],[Date Created Conversion]])</f>
        <v>2016</v>
      </c>
      <c r="V1210" s="6" t="str">
        <f>TEXT(Kickstarter[[#This Row],[Date Created Conversion]], "mmm")</f>
        <v>Feb</v>
      </c>
      <c r="W1210" s="6">
        <f>DATEDIF(Kickstarter[[#This Row],[Date Created Conversion]],Kickstarter[[#This Row],[Date Ended Conversion]],"m")</f>
        <v>1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Kickstarter[[#This Row],[pledged]]/Kickstarter[[#This Row],[goal]]</f>
        <v>1.06</v>
      </c>
      <c r="P1211" s="13">
        <f>IF(Kickstarter[[#This Row],[backers_count]], Kickstarter[[#This Row],[pledged]]/Kickstarter[[#This Row],[backers_count]], 0)</f>
        <v>138.2608695652174</v>
      </c>
      <c r="Q1211" t="str">
        <f>LEFT(Kickstarter[[#This Row],[Category and Sub-Category]], SEARCH("/", Kickstarter[[#This Row],[Category and Sub-Category]])-1)</f>
        <v>photography</v>
      </c>
      <c r="R1211" t="str">
        <f>RIGHT(Kickstarter[[#This Row],[Category and Sub-Category]], LEN(Kickstarter[[#This Row],[Category and Sub-Category]])-SEARCH("/",Kickstarter[[#This Row],[Category and Sub-Category]]))</f>
        <v>photobooks</v>
      </c>
      <c r="S1211" s="10">
        <f>(Kickstarter[[#This Row],[launched_at]]/86400) + 25569 + (-6/24)</f>
        <v>42761.596122685187</v>
      </c>
      <c r="T1211" s="10">
        <f>(Kickstarter[[#This Row],[deadline]]/86400) + 25569 + (-6/24)</f>
        <v>42791.596122685187</v>
      </c>
      <c r="U1211" s="6">
        <f>YEAR(Kickstarter[[#This Row],[Date Created Conversion]])</f>
        <v>2017</v>
      </c>
      <c r="V1211" s="6" t="str">
        <f>TEXT(Kickstarter[[#This Row],[Date Created Conversion]], "mmm")</f>
        <v>Jan</v>
      </c>
      <c r="W1211" s="6">
        <f>DATEDIF(Kickstarter[[#This Row],[Date Created Conversion]],Kickstarter[[#This Row],[Date Ended Conversion]],"m")</f>
        <v>0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Kickstarter[[#This Row],[pledged]]/Kickstarter[[#This Row],[goal]]</f>
        <v>2.5431499999999998</v>
      </c>
      <c r="P1212" s="13">
        <f>IF(Kickstarter[[#This Row],[backers_count]], Kickstarter[[#This Row],[pledged]]/Kickstarter[[#This Row],[backers_count]], 0)</f>
        <v>493.81553398058253</v>
      </c>
      <c r="Q1212" t="str">
        <f>LEFT(Kickstarter[[#This Row],[Category and Sub-Category]], SEARCH("/", Kickstarter[[#This Row],[Category and Sub-Category]])-1)</f>
        <v>photography</v>
      </c>
      <c r="R1212" t="str">
        <f>RIGHT(Kickstarter[[#This Row],[Category and Sub-Category]], LEN(Kickstarter[[#This Row],[Category and Sub-Category]])-SEARCH("/",Kickstarter[[#This Row],[Category and Sub-Category]]))</f>
        <v>photobooks</v>
      </c>
      <c r="S1212" s="10">
        <f>(Kickstarter[[#This Row],[launched_at]]/86400) + 25569 + (-6/24)</f>
        <v>42132.691805555558</v>
      </c>
      <c r="T1212" s="10">
        <f>(Kickstarter[[#This Row],[deadline]]/86400) + 25569 + (-6/24)</f>
        <v>42155.625</v>
      </c>
      <c r="U1212" s="6">
        <f>YEAR(Kickstarter[[#This Row],[Date Created Conversion]])</f>
        <v>2015</v>
      </c>
      <c r="V1212" s="6" t="str">
        <f>TEXT(Kickstarter[[#This Row],[Date Created Conversion]], "mmm")</f>
        <v>May</v>
      </c>
      <c r="W1212" s="6">
        <f>DATEDIF(Kickstarter[[#This Row],[Date Created Conversion]],Kickstarter[[#This Row],[Date Ended Conversion]],"m")</f>
        <v>0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Kickstarter[[#This Row],[pledged]]/Kickstarter[[#This Row],[goal]]</f>
        <v>1.0109999999999999</v>
      </c>
      <c r="P1213" s="13">
        <f>IF(Kickstarter[[#This Row],[backers_count]], Kickstarter[[#This Row],[pledged]]/Kickstarter[[#This Row],[backers_count]], 0)</f>
        <v>168.5</v>
      </c>
      <c r="Q1213" t="str">
        <f>LEFT(Kickstarter[[#This Row],[Category and Sub-Category]], SEARCH("/", Kickstarter[[#This Row],[Category and Sub-Category]])-1)</f>
        <v>photography</v>
      </c>
      <c r="R1213" t="str">
        <f>RIGHT(Kickstarter[[#This Row],[Category and Sub-Category]], LEN(Kickstarter[[#This Row],[Category and Sub-Category]])-SEARCH("/",Kickstarter[[#This Row],[Category and Sub-Category]]))</f>
        <v>photobooks</v>
      </c>
      <c r="S1213" s="10">
        <f>(Kickstarter[[#This Row],[launched_at]]/86400) + 25569 + (-6/24)</f>
        <v>42515.616446759261</v>
      </c>
      <c r="T1213" s="10">
        <f>(Kickstarter[[#This Row],[deadline]]/86400) + 25569 + (-6/24)</f>
        <v>42530.616446759261</v>
      </c>
      <c r="U1213" s="6">
        <f>YEAR(Kickstarter[[#This Row],[Date Created Conversion]])</f>
        <v>2016</v>
      </c>
      <c r="V1213" s="6" t="str">
        <f>TEXT(Kickstarter[[#This Row],[Date Created Conversion]], "mmm")</f>
        <v>May</v>
      </c>
      <c r="W1213" s="6">
        <f>DATEDIF(Kickstarter[[#This Row],[Date Created Conversion]],Kickstarter[[#This Row],[Date Ended Conversion]],"m")</f>
        <v>0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Kickstarter[[#This Row],[pledged]]/Kickstarter[[#This Row],[goal]]</f>
        <v>1.2904</v>
      </c>
      <c r="P1214" s="13">
        <f>IF(Kickstarter[[#This Row],[backers_count]], Kickstarter[[#This Row],[pledged]]/Kickstarter[[#This Row],[backers_count]], 0)</f>
        <v>38.867469879518069</v>
      </c>
      <c r="Q1214" t="str">
        <f>LEFT(Kickstarter[[#This Row],[Category and Sub-Category]], SEARCH("/", Kickstarter[[#This Row],[Category and Sub-Category]])-1)</f>
        <v>photography</v>
      </c>
      <c r="R1214" t="str">
        <f>RIGHT(Kickstarter[[#This Row],[Category and Sub-Category]], LEN(Kickstarter[[#This Row],[Category and Sub-Category]])-SEARCH("/",Kickstarter[[#This Row],[Category and Sub-Category]]))</f>
        <v>photobooks</v>
      </c>
      <c r="S1214" s="10">
        <f>(Kickstarter[[#This Row],[launched_at]]/86400) + 25569 + (-6/24)</f>
        <v>42318.700173611112</v>
      </c>
      <c r="T1214" s="10">
        <f>(Kickstarter[[#This Row],[deadline]]/86400) + 25569 + (-6/24)</f>
        <v>42334.791666666672</v>
      </c>
      <c r="U1214" s="6">
        <f>YEAR(Kickstarter[[#This Row],[Date Created Conversion]])</f>
        <v>2015</v>
      </c>
      <c r="V1214" s="6" t="str">
        <f>TEXT(Kickstarter[[#This Row],[Date Created Conversion]], "mmm")</f>
        <v>Nov</v>
      </c>
      <c r="W1214" s="6">
        <f>DATEDIF(Kickstarter[[#This Row],[Date Created Conversion]],Kickstarter[[#This Row],[Date Ended Conversion]],"m")</f>
        <v>0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Kickstarter[[#This Row],[pledged]]/Kickstarter[[#This Row],[goal]]</f>
        <v>1.0223076923076924</v>
      </c>
      <c r="P1215" s="13">
        <f>IF(Kickstarter[[#This Row],[backers_count]], Kickstarter[[#This Row],[pledged]]/Kickstarter[[#This Row],[backers_count]], 0)</f>
        <v>61.527777777777779</v>
      </c>
      <c r="Q1215" t="str">
        <f>LEFT(Kickstarter[[#This Row],[Category and Sub-Category]], SEARCH("/", Kickstarter[[#This Row],[Category and Sub-Category]])-1)</f>
        <v>photography</v>
      </c>
      <c r="R1215" t="str">
        <f>RIGHT(Kickstarter[[#This Row],[Category and Sub-Category]], LEN(Kickstarter[[#This Row],[Category and Sub-Category]])-SEARCH("/",Kickstarter[[#This Row],[Category and Sub-Category]]))</f>
        <v>photobooks</v>
      </c>
      <c r="S1215" s="10">
        <f>(Kickstarter[[#This Row],[launched_at]]/86400) + 25569 + (-6/24)</f>
        <v>42731.505787037036</v>
      </c>
      <c r="T1215" s="10">
        <f>(Kickstarter[[#This Row],[deadline]]/86400) + 25569 + (-6/24)</f>
        <v>42766.505787037036</v>
      </c>
      <c r="U1215" s="6">
        <f>YEAR(Kickstarter[[#This Row],[Date Created Conversion]])</f>
        <v>2016</v>
      </c>
      <c r="V1215" s="6" t="str">
        <f>TEXT(Kickstarter[[#This Row],[Date Created Conversion]], "mmm")</f>
        <v>Dec</v>
      </c>
      <c r="W1215" s="6">
        <f>DATEDIF(Kickstarter[[#This Row],[Date Created Conversion]],Kickstarter[[#This Row],[Date Ended Conversion]],"m")</f>
        <v>1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Kickstarter[[#This Row],[pledged]]/Kickstarter[[#This Row],[goal]]</f>
        <v>1.3180000000000001</v>
      </c>
      <c r="P1216" s="13">
        <f>IF(Kickstarter[[#This Row],[backers_count]], Kickstarter[[#This Row],[pledged]]/Kickstarter[[#This Row],[backers_count]], 0)</f>
        <v>105.44</v>
      </c>
      <c r="Q1216" t="str">
        <f>LEFT(Kickstarter[[#This Row],[Category and Sub-Category]], SEARCH("/", Kickstarter[[#This Row],[Category and Sub-Category]])-1)</f>
        <v>photography</v>
      </c>
      <c r="R1216" t="str">
        <f>RIGHT(Kickstarter[[#This Row],[Category and Sub-Category]], LEN(Kickstarter[[#This Row],[Category and Sub-Category]])-SEARCH("/",Kickstarter[[#This Row],[Category and Sub-Category]]))</f>
        <v>photobooks</v>
      </c>
      <c r="S1216" s="10">
        <f>(Kickstarter[[#This Row],[launched_at]]/86400) + 25569 + (-6/24)</f>
        <v>42104.590335648143</v>
      </c>
      <c r="T1216" s="10">
        <f>(Kickstarter[[#This Row],[deadline]]/86400) + 25569 + (-6/24)</f>
        <v>42164.590335648143</v>
      </c>
      <c r="U1216" s="6">
        <f>YEAR(Kickstarter[[#This Row],[Date Created Conversion]])</f>
        <v>2015</v>
      </c>
      <c r="V1216" s="6" t="str">
        <f>TEXT(Kickstarter[[#This Row],[Date Created Conversion]], "mmm")</f>
        <v>Apr</v>
      </c>
      <c r="W1216" s="6">
        <f>DATEDIF(Kickstarter[[#This Row],[Date Created Conversion]],Kickstarter[[#This Row],[Date Ended Conversion]],"m")</f>
        <v>1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Kickstarter[[#This Row],[pledged]]/Kickstarter[[#This Row],[goal]]</f>
        <v>7.8608020000000005</v>
      </c>
      <c r="P1217" s="13">
        <f>IF(Kickstarter[[#This Row],[backers_count]], Kickstarter[[#This Row],[pledged]]/Kickstarter[[#This Row],[backers_count]], 0)</f>
        <v>71.592003642987251</v>
      </c>
      <c r="Q1217" t="str">
        <f>LEFT(Kickstarter[[#This Row],[Category and Sub-Category]], SEARCH("/", Kickstarter[[#This Row],[Category and Sub-Category]])-1)</f>
        <v>photography</v>
      </c>
      <c r="R1217" t="str">
        <f>RIGHT(Kickstarter[[#This Row],[Category and Sub-Category]], LEN(Kickstarter[[#This Row],[Category and Sub-Category]])-SEARCH("/",Kickstarter[[#This Row],[Category and Sub-Category]]))</f>
        <v>photobooks</v>
      </c>
      <c r="S1217" s="10">
        <f>(Kickstarter[[#This Row],[launched_at]]/86400) + 25569 + (-6/24)</f>
        <v>41759.673101851848</v>
      </c>
      <c r="T1217" s="10">
        <f>(Kickstarter[[#This Row],[deadline]]/86400) + 25569 + (-6/24)</f>
        <v>41789.673101851848</v>
      </c>
      <c r="U1217" s="6">
        <f>YEAR(Kickstarter[[#This Row],[Date Created Conversion]])</f>
        <v>2014</v>
      </c>
      <c r="V1217" s="6" t="str">
        <f>TEXT(Kickstarter[[#This Row],[Date Created Conversion]], "mmm")</f>
        <v>Apr</v>
      </c>
      <c r="W1217" s="6">
        <f>DATEDIF(Kickstarter[[#This Row],[Date Created Conversion]],Kickstarter[[#This Row],[Date Ended Conversion]],"m")</f>
        <v>1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Kickstarter[[#This Row],[pledged]]/Kickstarter[[#This Row],[goal]]</f>
        <v>1.4570000000000001</v>
      </c>
      <c r="P1218" s="13">
        <f>IF(Kickstarter[[#This Row],[backers_count]], Kickstarter[[#This Row],[pledged]]/Kickstarter[[#This Row],[backers_count]], 0)</f>
        <v>91.882882882882882</v>
      </c>
      <c r="Q1218" t="str">
        <f>LEFT(Kickstarter[[#This Row],[Category and Sub-Category]], SEARCH("/", Kickstarter[[#This Row],[Category and Sub-Category]])-1)</f>
        <v>photography</v>
      </c>
      <c r="R1218" t="str">
        <f>RIGHT(Kickstarter[[#This Row],[Category and Sub-Category]], LEN(Kickstarter[[#This Row],[Category and Sub-Category]])-SEARCH("/",Kickstarter[[#This Row],[Category and Sub-Category]]))</f>
        <v>photobooks</v>
      </c>
      <c r="S1218" s="10">
        <f>(Kickstarter[[#This Row],[launched_at]]/86400) + 25569 + (-6/24)</f>
        <v>42247.366400462968</v>
      </c>
      <c r="T1218" s="10">
        <f>(Kickstarter[[#This Row],[deadline]]/86400) + 25569 + (-6/24)</f>
        <v>42279.710416666669</v>
      </c>
      <c r="U1218" s="6">
        <f>YEAR(Kickstarter[[#This Row],[Date Created Conversion]])</f>
        <v>2015</v>
      </c>
      <c r="V1218" s="6" t="str">
        <f>TEXT(Kickstarter[[#This Row],[Date Created Conversion]], "mmm")</f>
        <v>Aug</v>
      </c>
      <c r="W1218" s="6">
        <f>DATEDIF(Kickstarter[[#This Row],[Date Created Conversion]],Kickstarter[[#This Row],[Date Ended Conversion]],"m")</f>
        <v>1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Kickstarter[[#This Row],[pledged]]/Kickstarter[[#This Row],[goal]]</f>
        <v>1.026</v>
      </c>
      <c r="P1219" s="13">
        <f>IF(Kickstarter[[#This Row],[backers_count]], Kickstarter[[#This Row],[pledged]]/Kickstarter[[#This Row],[backers_count]], 0)</f>
        <v>148.57377049180329</v>
      </c>
      <c r="Q1219" t="str">
        <f>LEFT(Kickstarter[[#This Row],[Category and Sub-Category]], SEARCH("/", Kickstarter[[#This Row],[Category and Sub-Category]])-1)</f>
        <v>photography</v>
      </c>
      <c r="R1219" t="str">
        <f>RIGHT(Kickstarter[[#This Row],[Category and Sub-Category]], LEN(Kickstarter[[#This Row],[Category and Sub-Category]])-SEARCH("/",Kickstarter[[#This Row],[Category and Sub-Category]]))</f>
        <v>photobooks</v>
      </c>
      <c r="S1219" s="10">
        <f>(Kickstarter[[#This Row],[launched_at]]/86400) + 25569 + (-6/24)</f>
        <v>42535.559490740736</v>
      </c>
      <c r="T1219" s="10">
        <f>(Kickstarter[[#This Row],[deadline]]/86400) + 25569 + (-6/24)</f>
        <v>42565.559490740736</v>
      </c>
      <c r="U1219" s="6">
        <f>YEAR(Kickstarter[[#This Row],[Date Created Conversion]])</f>
        <v>2016</v>
      </c>
      <c r="V1219" s="6" t="str">
        <f>TEXT(Kickstarter[[#This Row],[Date Created Conversion]], "mmm")</f>
        <v>Jun</v>
      </c>
      <c r="W1219" s="6">
        <f>DATEDIF(Kickstarter[[#This Row],[Date Created Conversion]],Kickstarter[[#This Row],[Date Ended Conversion]],"m")</f>
        <v>1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Kickstarter[[#This Row],[pledged]]/Kickstarter[[#This Row],[goal]]</f>
        <v>1.7227777777777777</v>
      </c>
      <c r="P1220" s="13">
        <f>IF(Kickstarter[[#This Row],[backers_count]], Kickstarter[[#This Row],[pledged]]/Kickstarter[[#This Row],[backers_count]], 0)</f>
        <v>174.2134831460674</v>
      </c>
      <c r="Q1220" t="str">
        <f>LEFT(Kickstarter[[#This Row],[Category and Sub-Category]], SEARCH("/", Kickstarter[[#This Row],[Category and Sub-Category]])-1)</f>
        <v>photography</v>
      </c>
      <c r="R1220" t="str">
        <f>RIGHT(Kickstarter[[#This Row],[Category and Sub-Category]], LEN(Kickstarter[[#This Row],[Category and Sub-Category]])-SEARCH("/",Kickstarter[[#This Row],[Category and Sub-Category]]))</f>
        <v>photobooks</v>
      </c>
      <c r="S1220" s="10">
        <f>(Kickstarter[[#This Row],[launched_at]]/86400) + 25569 + (-6/24)</f>
        <v>42278.412037037036</v>
      </c>
      <c r="T1220" s="10">
        <f>(Kickstarter[[#This Row],[deadline]]/86400) + 25569 + (-6/24)</f>
        <v>42308.875</v>
      </c>
      <c r="U1220" s="6">
        <f>YEAR(Kickstarter[[#This Row],[Date Created Conversion]])</f>
        <v>2015</v>
      </c>
      <c r="V1220" s="6" t="str">
        <f>TEXT(Kickstarter[[#This Row],[Date Created Conversion]], "mmm")</f>
        <v>Oct</v>
      </c>
      <c r="W1220" s="6">
        <f>DATEDIF(Kickstarter[[#This Row],[Date Created Conversion]],Kickstarter[[#This Row],[Date Ended Conversion]],"m")</f>
        <v>0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Kickstarter[[#This Row],[pledged]]/Kickstarter[[#This Row],[goal]]</f>
        <v>1.5916819571865444</v>
      </c>
      <c r="P1221" s="13">
        <f>IF(Kickstarter[[#This Row],[backers_count]], Kickstarter[[#This Row],[pledged]]/Kickstarter[[#This Row],[backers_count]], 0)</f>
        <v>102.86166007905139</v>
      </c>
      <c r="Q1221" t="str">
        <f>LEFT(Kickstarter[[#This Row],[Category and Sub-Category]], SEARCH("/", Kickstarter[[#This Row],[Category and Sub-Category]])-1)</f>
        <v>photography</v>
      </c>
      <c r="R1221" t="str">
        <f>RIGHT(Kickstarter[[#This Row],[Category and Sub-Category]], LEN(Kickstarter[[#This Row],[Category and Sub-Category]])-SEARCH("/",Kickstarter[[#This Row],[Category and Sub-Category]]))</f>
        <v>photobooks</v>
      </c>
      <c r="S1221" s="10">
        <f>(Kickstarter[[#This Row],[launched_at]]/86400) + 25569 + (-6/24)</f>
        <v>42633.211956018524</v>
      </c>
      <c r="T1221" s="10">
        <f>(Kickstarter[[#This Row],[deadline]]/86400) + 25569 + (-6/24)</f>
        <v>42663.211956018524</v>
      </c>
      <c r="U1221" s="6">
        <f>YEAR(Kickstarter[[#This Row],[Date Created Conversion]])</f>
        <v>2016</v>
      </c>
      <c r="V1221" s="6" t="str">
        <f>TEXT(Kickstarter[[#This Row],[Date Created Conversion]], "mmm")</f>
        <v>Sep</v>
      </c>
      <c r="W1221" s="6">
        <f>DATEDIF(Kickstarter[[#This Row],[Date Created Conversion]],Kickstarter[[#This Row],[Date Ended Conversion]],"m")</f>
        <v>1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Kickstarter[[#This Row],[pledged]]/Kickstarter[[#This Row],[goal]]</f>
        <v>1.0376666666666667</v>
      </c>
      <c r="P1222" s="13">
        <f>IF(Kickstarter[[#This Row],[backers_count]], Kickstarter[[#This Row],[pledged]]/Kickstarter[[#This Row],[backers_count]], 0)</f>
        <v>111.17857142857143</v>
      </c>
      <c r="Q1222" t="str">
        <f>LEFT(Kickstarter[[#This Row],[Category and Sub-Category]], SEARCH("/", Kickstarter[[#This Row],[Category and Sub-Category]])-1)</f>
        <v>photography</v>
      </c>
      <c r="R1222" t="str">
        <f>RIGHT(Kickstarter[[#This Row],[Category and Sub-Category]], LEN(Kickstarter[[#This Row],[Category and Sub-Category]])-SEARCH("/",Kickstarter[[#This Row],[Category and Sub-Category]]))</f>
        <v>photobooks</v>
      </c>
      <c r="S1222" s="10">
        <f>(Kickstarter[[#This Row],[launched_at]]/86400) + 25569 + (-6/24)</f>
        <v>42211.378611111111</v>
      </c>
      <c r="T1222" s="10">
        <f>(Kickstarter[[#This Row],[deadline]]/86400) + 25569 + (-6/24)</f>
        <v>42241.378611111111</v>
      </c>
      <c r="U1222" s="6">
        <f>YEAR(Kickstarter[[#This Row],[Date Created Conversion]])</f>
        <v>2015</v>
      </c>
      <c r="V1222" s="6" t="str">
        <f>TEXT(Kickstarter[[#This Row],[Date Created Conversion]], "mmm")</f>
        <v>Jul</v>
      </c>
      <c r="W1222" s="6">
        <f>DATEDIF(Kickstarter[[#This Row],[Date Created Conversion]],Kickstarter[[#This Row],[Date Ended Conversion]],"m")</f>
        <v>0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Kickstarter[[#This Row],[pledged]]/Kickstarter[[#This Row],[goal]]</f>
        <v>1.1140954545454547</v>
      </c>
      <c r="P1223" s="13">
        <f>IF(Kickstarter[[#This Row],[backers_count]], Kickstarter[[#This Row],[pledged]]/Kickstarter[[#This Row],[backers_count]], 0)</f>
        <v>23.796213592233013</v>
      </c>
      <c r="Q1223" t="str">
        <f>LEFT(Kickstarter[[#This Row],[Category and Sub-Category]], SEARCH("/", Kickstarter[[#This Row],[Category and Sub-Category]])-1)</f>
        <v>photography</v>
      </c>
      <c r="R1223" t="str">
        <f>RIGHT(Kickstarter[[#This Row],[Category and Sub-Category]], LEN(Kickstarter[[#This Row],[Category and Sub-Category]])-SEARCH("/",Kickstarter[[#This Row],[Category and Sub-Category]]))</f>
        <v>photobooks</v>
      </c>
      <c r="S1223" s="10">
        <f>(Kickstarter[[#This Row],[launched_at]]/86400) + 25569 + (-6/24)</f>
        <v>42680.22555555556</v>
      </c>
      <c r="T1223" s="10">
        <f>(Kickstarter[[#This Row],[deadline]]/86400) + 25569 + (-6/24)</f>
        <v>42707.75</v>
      </c>
      <c r="U1223" s="6">
        <f>YEAR(Kickstarter[[#This Row],[Date Created Conversion]])</f>
        <v>2016</v>
      </c>
      <c r="V1223" s="6" t="str">
        <f>TEXT(Kickstarter[[#This Row],[Date Created Conversion]], "mmm")</f>
        <v>Nov</v>
      </c>
      <c r="W1223" s="6">
        <f>DATEDIF(Kickstarter[[#This Row],[Date Created Conversion]],Kickstarter[[#This Row],[Date Ended Conversion]],"m")</f>
        <v>0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Kickstarter[[#This Row],[pledged]]/Kickstarter[[#This Row],[goal]]</f>
        <v>2.80375</v>
      </c>
      <c r="P1224" s="13">
        <f>IF(Kickstarter[[#This Row],[backers_count]], Kickstarter[[#This Row],[pledged]]/Kickstarter[[#This Row],[backers_count]], 0)</f>
        <v>81.268115942028984</v>
      </c>
      <c r="Q1224" t="str">
        <f>LEFT(Kickstarter[[#This Row],[Category and Sub-Category]], SEARCH("/", Kickstarter[[#This Row],[Category and Sub-Category]])-1)</f>
        <v>photography</v>
      </c>
      <c r="R1224" t="str">
        <f>RIGHT(Kickstarter[[#This Row],[Category and Sub-Category]], LEN(Kickstarter[[#This Row],[Category and Sub-Category]])-SEARCH("/",Kickstarter[[#This Row],[Category and Sub-Category]]))</f>
        <v>photobooks</v>
      </c>
      <c r="S1224" s="10">
        <f>(Kickstarter[[#This Row],[launched_at]]/86400) + 25569 + (-6/24)</f>
        <v>42430.470451388886</v>
      </c>
      <c r="T1224" s="10">
        <f>(Kickstarter[[#This Row],[deadline]]/86400) + 25569 + (-6/24)</f>
        <v>42460.916666666672</v>
      </c>
      <c r="U1224" s="6">
        <f>YEAR(Kickstarter[[#This Row],[Date Created Conversion]])</f>
        <v>2016</v>
      </c>
      <c r="V1224" s="6" t="str">
        <f>TEXT(Kickstarter[[#This Row],[Date Created Conversion]], "mmm")</f>
        <v>Mar</v>
      </c>
      <c r="W1224" s="6">
        <f>DATEDIF(Kickstarter[[#This Row],[Date Created Conversion]],Kickstarter[[#This Row],[Date Ended Conversion]],"m")</f>
        <v>0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Kickstarter[[#This Row],[pledged]]/Kickstarter[[#This Row],[goal]]</f>
        <v>1.1210606060606061</v>
      </c>
      <c r="P1225" s="13">
        <f>IF(Kickstarter[[#This Row],[backers_count]], Kickstarter[[#This Row],[pledged]]/Kickstarter[[#This Row],[backers_count]], 0)</f>
        <v>116.21465968586388</v>
      </c>
      <c r="Q1225" t="str">
        <f>LEFT(Kickstarter[[#This Row],[Category and Sub-Category]], SEARCH("/", Kickstarter[[#This Row],[Category and Sub-Category]])-1)</f>
        <v>photography</v>
      </c>
      <c r="R1225" t="str">
        <f>RIGHT(Kickstarter[[#This Row],[Category and Sub-Category]], LEN(Kickstarter[[#This Row],[Category and Sub-Category]])-SEARCH("/",Kickstarter[[#This Row],[Category and Sub-Category]]))</f>
        <v>photobooks</v>
      </c>
      <c r="S1225" s="10">
        <f>(Kickstarter[[#This Row],[launched_at]]/86400) + 25569 + (-6/24)</f>
        <v>42653.927187499998</v>
      </c>
      <c r="T1225" s="10">
        <f>(Kickstarter[[#This Row],[deadline]]/86400) + 25569 + (-6/24)</f>
        <v>42683.968854166669</v>
      </c>
      <c r="U1225" s="6">
        <f>YEAR(Kickstarter[[#This Row],[Date Created Conversion]])</f>
        <v>2016</v>
      </c>
      <c r="V1225" s="6" t="str">
        <f>TEXT(Kickstarter[[#This Row],[Date Created Conversion]], "mmm")</f>
        <v>Oct</v>
      </c>
      <c r="W1225" s="6">
        <f>DATEDIF(Kickstarter[[#This Row],[Date Created Conversion]],Kickstarter[[#This Row],[Date Ended Conversion]],"m")</f>
        <v>0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Kickstarter[[#This Row],[pledged]]/Kickstarter[[#This Row],[goal]]</f>
        <v>7.0666666666666669E-2</v>
      </c>
      <c r="P1226" s="13">
        <f>IF(Kickstarter[[#This Row],[backers_count]], Kickstarter[[#This Row],[pledged]]/Kickstarter[[#This Row],[backers_count]], 0)</f>
        <v>58.888888888888886</v>
      </c>
      <c r="Q1226" t="str">
        <f>LEFT(Kickstarter[[#This Row],[Category and Sub-Category]], SEARCH("/", Kickstarter[[#This Row],[Category and Sub-Category]])-1)</f>
        <v>music</v>
      </c>
      <c r="R1226" t="str">
        <f>RIGHT(Kickstarter[[#This Row],[Category and Sub-Category]], LEN(Kickstarter[[#This Row],[Category and Sub-Category]])-SEARCH("/",Kickstarter[[#This Row],[Category and Sub-Category]]))</f>
        <v>world music</v>
      </c>
      <c r="S1226" s="10">
        <f>(Kickstarter[[#This Row],[launched_at]]/86400) + 25569 + (-6/24)</f>
        <v>41736.299791666665</v>
      </c>
      <c r="T1226" s="10">
        <f>(Kickstarter[[#This Row],[deadline]]/86400) + 25569 + (-6/24)</f>
        <v>41796.299791666665</v>
      </c>
      <c r="U1226" s="6">
        <f>YEAR(Kickstarter[[#This Row],[Date Created Conversion]])</f>
        <v>2014</v>
      </c>
      <c r="V1226" s="6" t="str">
        <f>TEXT(Kickstarter[[#This Row],[Date Created Conversion]], "mmm")</f>
        <v>Apr</v>
      </c>
      <c r="W1226" s="6">
        <f>DATEDIF(Kickstarter[[#This Row],[Date Created Conversion]],Kickstarter[[#This Row],[Date Ended Conversion]],"m")</f>
        <v>1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Kickstarter[[#This Row],[pledged]]/Kickstarter[[#This Row],[goal]]</f>
        <v>4.3999999999999997E-2</v>
      </c>
      <c r="P1227" s="13">
        <f>IF(Kickstarter[[#This Row],[backers_count]], Kickstarter[[#This Row],[pledged]]/Kickstarter[[#This Row],[backers_count]], 0)</f>
        <v>44</v>
      </c>
      <c r="Q1227" t="str">
        <f>LEFT(Kickstarter[[#This Row],[Category and Sub-Category]], SEARCH("/", Kickstarter[[#This Row],[Category and Sub-Category]])-1)</f>
        <v>music</v>
      </c>
      <c r="R1227" t="str">
        <f>RIGHT(Kickstarter[[#This Row],[Category and Sub-Category]], LEN(Kickstarter[[#This Row],[Category and Sub-Category]])-SEARCH("/",Kickstarter[[#This Row],[Category and Sub-Category]]))</f>
        <v>world music</v>
      </c>
      <c r="S1227" s="10">
        <f>(Kickstarter[[#This Row],[launched_at]]/86400) + 25569 + (-6/24)</f>
        <v>41509.655995370369</v>
      </c>
      <c r="T1227" s="10">
        <f>(Kickstarter[[#This Row],[deadline]]/86400) + 25569 + (-6/24)</f>
        <v>41569.655995370369</v>
      </c>
      <c r="U1227" s="6">
        <f>YEAR(Kickstarter[[#This Row],[Date Created Conversion]])</f>
        <v>2013</v>
      </c>
      <c r="V1227" s="6" t="str">
        <f>TEXT(Kickstarter[[#This Row],[Date Created Conversion]], "mmm")</f>
        <v>Aug</v>
      </c>
      <c r="W1227" s="6">
        <f>DATEDIF(Kickstarter[[#This Row],[Date Created Conversion]],Kickstarter[[#This Row],[Date Ended Conversion]],"m")</f>
        <v>1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Kickstarter[[#This Row],[pledged]]/Kickstarter[[#This Row],[goal]]</f>
        <v>3.8739999999999997E-2</v>
      </c>
      <c r="P1228" s="13">
        <f>IF(Kickstarter[[#This Row],[backers_count]], Kickstarter[[#This Row],[pledged]]/Kickstarter[[#This Row],[backers_count]], 0)</f>
        <v>48.424999999999997</v>
      </c>
      <c r="Q1228" t="str">
        <f>LEFT(Kickstarter[[#This Row],[Category and Sub-Category]], SEARCH("/", Kickstarter[[#This Row],[Category and Sub-Category]])-1)</f>
        <v>music</v>
      </c>
      <c r="R1228" t="str">
        <f>RIGHT(Kickstarter[[#This Row],[Category and Sub-Category]], LEN(Kickstarter[[#This Row],[Category and Sub-Category]])-SEARCH("/",Kickstarter[[#This Row],[Category and Sub-Category]]))</f>
        <v>world music</v>
      </c>
      <c r="S1228" s="10">
        <f>(Kickstarter[[#This Row],[launched_at]]/86400) + 25569 + (-6/24)</f>
        <v>41715.624780092592</v>
      </c>
      <c r="T1228" s="10">
        <f>(Kickstarter[[#This Row],[deadline]]/86400) + 25569 + (-6/24)</f>
        <v>41749.791666666664</v>
      </c>
      <c r="U1228" s="6">
        <f>YEAR(Kickstarter[[#This Row],[Date Created Conversion]])</f>
        <v>2014</v>
      </c>
      <c r="V1228" s="6" t="str">
        <f>TEXT(Kickstarter[[#This Row],[Date Created Conversion]], "mmm")</f>
        <v>Mar</v>
      </c>
      <c r="W1228" s="6">
        <f>DATEDIF(Kickstarter[[#This Row],[Date Created Conversion]],Kickstarter[[#This Row],[Date Ended Conversion]],"m")</f>
        <v>1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Kickstarter[[#This Row],[pledged]]/Kickstarter[[#This Row],[goal]]</f>
        <v>0</v>
      </c>
      <c r="P1229" s="13">
        <f>IF(Kickstarter[[#This Row],[backers_count]], Kickstarter[[#This Row],[pledged]]/Kickstarter[[#This Row],[backers_count]], 0)</f>
        <v>0</v>
      </c>
      <c r="Q1229" t="str">
        <f>LEFT(Kickstarter[[#This Row],[Category and Sub-Category]], SEARCH("/", Kickstarter[[#This Row],[Category and Sub-Category]])-1)</f>
        <v>music</v>
      </c>
      <c r="R1229" t="str">
        <f>RIGHT(Kickstarter[[#This Row],[Category and Sub-Category]], LEN(Kickstarter[[#This Row],[Category and Sub-Category]])-SEARCH("/",Kickstarter[[#This Row],[Category and Sub-Category]]))</f>
        <v>world music</v>
      </c>
      <c r="S1229" s="10">
        <f>(Kickstarter[[#This Row],[launched_at]]/86400) + 25569 + (-6/24)</f>
        <v>41827.669166666667</v>
      </c>
      <c r="T1229" s="10">
        <f>(Kickstarter[[#This Row],[deadline]]/86400) + 25569 + (-6/24)</f>
        <v>41858.041666666664</v>
      </c>
      <c r="U1229" s="6">
        <f>YEAR(Kickstarter[[#This Row],[Date Created Conversion]])</f>
        <v>2014</v>
      </c>
      <c r="V1229" s="6" t="str">
        <f>TEXT(Kickstarter[[#This Row],[Date Created Conversion]], "mmm")</f>
        <v>Jul</v>
      </c>
      <c r="W1229" s="6">
        <f>DATEDIF(Kickstarter[[#This Row],[Date Created Conversion]],Kickstarter[[#This Row],[Date Ended Conversion]],"m")</f>
        <v>1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Kickstarter[[#This Row],[pledged]]/Kickstarter[[#This Row],[goal]]</f>
        <v>0.29299999999999998</v>
      </c>
      <c r="P1230" s="13">
        <f>IF(Kickstarter[[#This Row],[backers_count]], Kickstarter[[#This Row],[pledged]]/Kickstarter[[#This Row],[backers_count]], 0)</f>
        <v>61.041666666666664</v>
      </c>
      <c r="Q1230" t="str">
        <f>LEFT(Kickstarter[[#This Row],[Category and Sub-Category]], SEARCH("/", Kickstarter[[#This Row],[Category and Sub-Category]])-1)</f>
        <v>music</v>
      </c>
      <c r="R1230" t="str">
        <f>RIGHT(Kickstarter[[#This Row],[Category and Sub-Category]], LEN(Kickstarter[[#This Row],[Category and Sub-Category]])-SEARCH("/",Kickstarter[[#This Row],[Category and Sub-Category]]))</f>
        <v>world music</v>
      </c>
      <c r="S1230" s="10">
        <f>(Kickstarter[[#This Row],[launched_at]]/86400) + 25569 + (-6/24)</f>
        <v>40754.479259259257</v>
      </c>
      <c r="T1230" s="10">
        <f>(Kickstarter[[#This Row],[deadline]]/86400) + 25569 + (-6/24)</f>
        <v>40814.479259259257</v>
      </c>
      <c r="U1230" s="6">
        <f>YEAR(Kickstarter[[#This Row],[Date Created Conversion]])</f>
        <v>2011</v>
      </c>
      <c r="V1230" s="6" t="str">
        <f>TEXT(Kickstarter[[#This Row],[Date Created Conversion]], "mmm")</f>
        <v>Jul</v>
      </c>
      <c r="W1230" s="6">
        <f>DATEDIF(Kickstarter[[#This Row],[Date Created Conversion]],Kickstarter[[#This Row],[Date Ended Conversion]],"m")</f>
        <v>1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Kickstarter[[#This Row],[pledged]]/Kickstarter[[#This Row],[goal]]</f>
        <v>9.0909090909090905E-3</v>
      </c>
      <c r="P1231" s="13">
        <f>IF(Kickstarter[[#This Row],[backers_count]], Kickstarter[[#This Row],[pledged]]/Kickstarter[[#This Row],[backers_count]], 0)</f>
        <v>25</v>
      </c>
      <c r="Q1231" t="str">
        <f>LEFT(Kickstarter[[#This Row],[Category and Sub-Category]], SEARCH("/", Kickstarter[[#This Row],[Category and Sub-Category]])-1)</f>
        <v>music</v>
      </c>
      <c r="R1231" t="str">
        <f>RIGHT(Kickstarter[[#This Row],[Category and Sub-Category]], LEN(Kickstarter[[#This Row],[Category and Sub-Category]])-SEARCH("/",Kickstarter[[#This Row],[Category and Sub-Category]]))</f>
        <v>world music</v>
      </c>
      <c r="S1231" s="10">
        <f>(Kickstarter[[#This Row],[launched_at]]/86400) + 25569 + (-6/24)</f>
        <v>40985.209803240738</v>
      </c>
      <c r="T1231" s="10">
        <f>(Kickstarter[[#This Row],[deadline]]/86400) + 25569 + (-6/24)</f>
        <v>41015.416666666664</v>
      </c>
      <c r="U1231" s="6">
        <f>YEAR(Kickstarter[[#This Row],[Date Created Conversion]])</f>
        <v>2012</v>
      </c>
      <c r="V1231" s="6" t="str">
        <f>TEXT(Kickstarter[[#This Row],[Date Created Conversion]], "mmm")</f>
        <v>Mar</v>
      </c>
      <c r="W1231" s="6">
        <f>DATEDIF(Kickstarter[[#This Row],[Date Created Conversion]],Kickstarter[[#This Row],[Date Ended Conversion]],"m")</f>
        <v>0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Kickstarter[[#This Row],[pledged]]/Kickstarter[[#This Row],[goal]]</f>
        <v>0</v>
      </c>
      <c r="P1232" s="13">
        <f>IF(Kickstarter[[#This Row],[backers_count]], Kickstarter[[#This Row],[pledged]]/Kickstarter[[#This Row],[backers_count]], 0)</f>
        <v>0</v>
      </c>
      <c r="Q1232" t="str">
        <f>LEFT(Kickstarter[[#This Row],[Category and Sub-Category]], SEARCH("/", Kickstarter[[#This Row],[Category and Sub-Category]])-1)</f>
        <v>music</v>
      </c>
      <c r="R1232" t="str">
        <f>RIGHT(Kickstarter[[#This Row],[Category and Sub-Category]], LEN(Kickstarter[[#This Row],[Category and Sub-Category]])-SEARCH("/",Kickstarter[[#This Row],[Category and Sub-Category]]))</f>
        <v>world music</v>
      </c>
      <c r="S1232" s="10">
        <f>(Kickstarter[[#This Row],[launched_at]]/86400) + 25569 + (-6/24)</f>
        <v>40568.722569444442</v>
      </c>
      <c r="T1232" s="10">
        <f>(Kickstarter[[#This Row],[deadline]]/86400) + 25569 + (-6/24)</f>
        <v>40598.722569444442</v>
      </c>
      <c r="U1232" s="6">
        <f>YEAR(Kickstarter[[#This Row],[Date Created Conversion]])</f>
        <v>2011</v>
      </c>
      <c r="V1232" s="6" t="str">
        <f>TEXT(Kickstarter[[#This Row],[Date Created Conversion]], "mmm")</f>
        <v>Jan</v>
      </c>
      <c r="W1232" s="6">
        <f>DATEDIF(Kickstarter[[#This Row],[Date Created Conversion]],Kickstarter[[#This Row],[Date Ended Conversion]],"m")</f>
        <v>0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Kickstarter[[#This Row],[pledged]]/Kickstarter[[#This Row],[goal]]</f>
        <v>0</v>
      </c>
      <c r="P1233" s="13">
        <f>IF(Kickstarter[[#This Row],[backers_count]], Kickstarter[[#This Row],[pledged]]/Kickstarter[[#This Row],[backers_count]], 0)</f>
        <v>0</v>
      </c>
      <c r="Q1233" t="str">
        <f>LEFT(Kickstarter[[#This Row],[Category and Sub-Category]], SEARCH("/", Kickstarter[[#This Row],[Category and Sub-Category]])-1)</f>
        <v>music</v>
      </c>
      <c r="R1233" t="str">
        <f>RIGHT(Kickstarter[[#This Row],[Category and Sub-Category]], LEN(Kickstarter[[#This Row],[Category and Sub-Category]])-SEARCH("/",Kickstarter[[#This Row],[Category and Sub-Category]]))</f>
        <v>world music</v>
      </c>
      <c r="S1233" s="10">
        <f>(Kickstarter[[#This Row],[launched_at]]/86400) + 25569 + (-6/24)</f>
        <v>42193.691759259258</v>
      </c>
      <c r="T1233" s="10">
        <f>(Kickstarter[[#This Row],[deadline]]/86400) + 25569 + (-6/24)</f>
        <v>42243.791666666672</v>
      </c>
      <c r="U1233" s="6">
        <f>YEAR(Kickstarter[[#This Row],[Date Created Conversion]])</f>
        <v>2015</v>
      </c>
      <c r="V1233" s="6" t="str">
        <f>TEXT(Kickstarter[[#This Row],[Date Created Conversion]], "mmm")</f>
        <v>Jul</v>
      </c>
      <c r="W1233" s="6">
        <f>DATEDIF(Kickstarter[[#This Row],[Date Created Conversion]],Kickstarter[[#This Row],[Date Ended Conversion]],"m")</f>
        <v>1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Kickstarter[[#This Row],[pledged]]/Kickstarter[[#This Row],[goal]]</f>
        <v>8.0000000000000002E-3</v>
      </c>
      <c r="P1234" s="13">
        <f>IF(Kickstarter[[#This Row],[backers_count]], Kickstarter[[#This Row],[pledged]]/Kickstarter[[#This Row],[backers_count]], 0)</f>
        <v>40</v>
      </c>
      <c r="Q1234" t="str">
        <f>LEFT(Kickstarter[[#This Row],[Category and Sub-Category]], SEARCH("/", Kickstarter[[#This Row],[Category and Sub-Category]])-1)</f>
        <v>music</v>
      </c>
      <c r="R1234" t="str">
        <f>RIGHT(Kickstarter[[#This Row],[Category and Sub-Category]], LEN(Kickstarter[[#This Row],[Category and Sub-Category]])-SEARCH("/",Kickstarter[[#This Row],[Category and Sub-Category]]))</f>
        <v>world music</v>
      </c>
      <c r="S1234" s="10">
        <f>(Kickstarter[[#This Row],[launched_at]]/86400) + 25569 + (-6/24)</f>
        <v>41506.598032407404</v>
      </c>
      <c r="T1234" s="10">
        <f>(Kickstarter[[#This Row],[deadline]]/86400) + 25569 + (-6/24)</f>
        <v>41553.598032407404</v>
      </c>
      <c r="U1234" s="6">
        <f>YEAR(Kickstarter[[#This Row],[Date Created Conversion]])</f>
        <v>2013</v>
      </c>
      <c r="V1234" s="6" t="str">
        <f>TEXT(Kickstarter[[#This Row],[Date Created Conversion]], "mmm")</f>
        <v>Aug</v>
      </c>
      <c r="W1234" s="6">
        <f>DATEDIF(Kickstarter[[#This Row],[Date Created Conversion]],Kickstarter[[#This Row],[Date Ended Conversion]],"m")</f>
        <v>1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Kickstarter[[#This Row],[pledged]]/Kickstarter[[#This Row],[goal]]</f>
        <v>0.11600000000000001</v>
      </c>
      <c r="P1235" s="13">
        <f>IF(Kickstarter[[#This Row],[backers_count]], Kickstarter[[#This Row],[pledged]]/Kickstarter[[#This Row],[backers_count]], 0)</f>
        <v>19.333333333333332</v>
      </c>
      <c r="Q1235" t="str">
        <f>LEFT(Kickstarter[[#This Row],[Category and Sub-Category]], SEARCH("/", Kickstarter[[#This Row],[Category and Sub-Category]])-1)</f>
        <v>music</v>
      </c>
      <c r="R1235" t="str">
        <f>RIGHT(Kickstarter[[#This Row],[Category and Sub-Category]], LEN(Kickstarter[[#This Row],[Category and Sub-Category]])-SEARCH("/",Kickstarter[[#This Row],[Category and Sub-Category]]))</f>
        <v>world music</v>
      </c>
      <c r="S1235" s="10">
        <f>(Kickstarter[[#This Row],[launched_at]]/86400) + 25569 + (-6/24)</f>
        <v>40939.698773148149</v>
      </c>
      <c r="T1235" s="10">
        <f>(Kickstarter[[#This Row],[deadline]]/86400) + 25569 + (-6/24)</f>
        <v>40960.698773148149</v>
      </c>
      <c r="U1235" s="6">
        <f>YEAR(Kickstarter[[#This Row],[Date Created Conversion]])</f>
        <v>2012</v>
      </c>
      <c r="V1235" s="6" t="str">
        <f>TEXT(Kickstarter[[#This Row],[Date Created Conversion]], "mmm")</f>
        <v>Jan</v>
      </c>
      <c r="W1235" s="6">
        <f>DATEDIF(Kickstarter[[#This Row],[Date Created Conversion]],Kickstarter[[#This Row],[Date Ended Conversion]],"m")</f>
        <v>0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Kickstarter[[#This Row],[pledged]]/Kickstarter[[#This Row],[goal]]</f>
        <v>0</v>
      </c>
      <c r="P1236" s="13">
        <f>IF(Kickstarter[[#This Row],[backers_count]], Kickstarter[[#This Row],[pledged]]/Kickstarter[[#This Row],[backers_count]], 0)</f>
        <v>0</v>
      </c>
      <c r="Q1236" t="str">
        <f>LEFT(Kickstarter[[#This Row],[Category and Sub-Category]], SEARCH("/", Kickstarter[[#This Row],[Category and Sub-Category]])-1)</f>
        <v>music</v>
      </c>
      <c r="R1236" t="str">
        <f>RIGHT(Kickstarter[[#This Row],[Category and Sub-Category]], LEN(Kickstarter[[#This Row],[Category and Sub-Category]])-SEARCH("/",Kickstarter[[#This Row],[Category and Sub-Category]]))</f>
        <v>world music</v>
      </c>
      <c r="S1236" s="10">
        <f>(Kickstarter[[#This Row],[launched_at]]/86400) + 25569 + (-6/24)</f>
        <v>42007.538680555561</v>
      </c>
      <c r="T1236" s="10">
        <f>(Kickstarter[[#This Row],[deadline]]/86400) + 25569 + (-6/24)</f>
        <v>42037.538680555561</v>
      </c>
      <c r="U1236" s="6">
        <f>YEAR(Kickstarter[[#This Row],[Date Created Conversion]])</f>
        <v>2015</v>
      </c>
      <c r="V1236" s="6" t="str">
        <f>TEXT(Kickstarter[[#This Row],[Date Created Conversion]], "mmm")</f>
        <v>Jan</v>
      </c>
      <c r="W1236" s="6">
        <f>DATEDIF(Kickstarter[[#This Row],[Date Created Conversion]],Kickstarter[[#This Row],[Date Ended Conversion]],"m")</f>
        <v>0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Kickstarter[[#This Row],[pledged]]/Kickstarter[[#This Row],[goal]]</f>
        <v>2.787363950092912E-2</v>
      </c>
      <c r="P1237" s="13">
        <f>IF(Kickstarter[[#This Row],[backers_count]], Kickstarter[[#This Row],[pledged]]/Kickstarter[[#This Row],[backers_count]], 0)</f>
        <v>35</v>
      </c>
      <c r="Q1237" t="str">
        <f>LEFT(Kickstarter[[#This Row],[Category and Sub-Category]], SEARCH("/", Kickstarter[[#This Row],[Category and Sub-Category]])-1)</f>
        <v>music</v>
      </c>
      <c r="R1237" t="str">
        <f>RIGHT(Kickstarter[[#This Row],[Category and Sub-Category]], LEN(Kickstarter[[#This Row],[Category and Sub-Category]])-SEARCH("/",Kickstarter[[#This Row],[Category and Sub-Category]]))</f>
        <v>world music</v>
      </c>
      <c r="S1237" s="10">
        <f>(Kickstarter[[#This Row],[launched_at]]/86400) + 25569 + (-6/24)</f>
        <v>41582.885405092595</v>
      </c>
      <c r="T1237" s="10">
        <f>(Kickstarter[[#This Row],[deadline]]/86400) + 25569 + (-6/24)</f>
        <v>41622.885405092595</v>
      </c>
      <c r="U1237" s="6">
        <f>YEAR(Kickstarter[[#This Row],[Date Created Conversion]])</f>
        <v>2013</v>
      </c>
      <c r="V1237" s="6" t="str">
        <f>TEXT(Kickstarter[[#This Row],[Date Created Conversion]], "mmm")</f>
        <v>Nov</v>
      </c>
      <c r="W1237" s="6">
        <f>DATEDIF(Kickstarter[[#This Row],[Date Created Conversion]],Kickstarter[[#This Row],[Date Ended Conversion]],"m")</f>
        <v>1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Kickstarter[[#This Row],[pledged]]/Kickstarter[[#This Row],[goal]]</f>
        <v>0</v>
      </c>
      <c r="P1238" s="13">
        <f>IF(Kickstarter[[#This Row],[backers_count]], Kickstarter[[#This Row],[pledged]]/Kickstarter[[#This Row],[backers_count]], 0)</f>
        <v>0</v>
      </c>
      <c r="Q1238" t="str">
        <f>LEFT(Kickstarter[[#This Row],[Category and Sub-Category]], SEARCH("/", Kickstarter[[#This Row],[Category and Sub-Category]])-1)</f>
        <v>music</v>
      </c>
      <c r="R1238" t="str">
        <f>RIGHT(Kickstarter[[#This Row],[Category and Sub-Category]], LEN(Kickstarter[[#This Row],[Category and Sub-Category]])-SEARCH("/",Kickstarter[[#This Row],[Category and Sub-Category]]))</f>
        <v>world music</v>
      </c>
      <c r="S1238" s="10">
        <f>(Kickstarter[[#This Row],[launched_at]]/86400) + 25569 + (-6/24)</f>
        <v>41110.430138888885</v>
      </c>
      <c r="T1238" s="10">
        <f>(Kickstarter[[#This Row],[deadline]]/86400) + 25569 + (-6/24)</f>
        <v>41118.416666666664</v>
      </c>
      <c r="U1238" s="6">
        <f>YEAR(Kickstarter[[#This Row],[Date Created Conversion]])</f>
        <v>2012</v>
      </c>
      <c r="V1238" s="6" t="str">
        <f>TEXT(Kickstarter[[#This Row],[Date Created Conversion]], "mmm")</f>
        <v>Jul</v>
      </c>
      <c r="W1238" s="6">
        <f>DATEDIF(Kickstarter[[#This Row],[Date Created Conversion]],Kickstarter[[#This Row],[Date Ended Conversion]],"m")</f>
        <v>0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Kickstarter[[#This Row],[pledged]]/Kickstarter[[#This Row],[goal]]</f>
        <v>0</v>
      </c>
      <c r="P1239" s="13">
        <f>IF(Kickstarter[[#This Row],[backers_count]], Kickstarter[[#This Row],[pledged]]/Kickstarter[[#This Row],[backers_count]], 0)</f>
        <v>0</v>
      </c>
      <c r="Q1239" t="str">
        <f>LEFT(Kickstarter[[#This Row],[Category and Sub-Category]], SEARCH("/", Kickstarter[[#This Row],[Category and Sub-Category]])-1)</f>
        <v>music</v>
      </c>
      <c r="R1239" t="str">
        <f>RIGHT(Kickstarter[[#This Row],[Category and Sub-Category]], LEN(Kickstarter[[#This Row],[Category and Sub-Category]])-SEARCH("/",Kickstarter[[#This Row],[Category and Sub-Category]]))</f>
        <v>world music</v>
      </c>
      <c r="S1239" s="10">
        <f>(Kickstarter[[#This Row],[launched_at]]/86400) + 25569 + (-6/24)</f>
        <v>41125.033159722225</v>
      </c>
      <c r="T1239" s="10">
        <f>(Kickstarter[[#This Row],[deadline]]/86400) + 25569 + (-6/24)</f>
        <v>41145.033159722225</v>
      </c>
      <c r="U1239" s="6">
        <f>YEAR(Kickstarter[[#This Row],[Date Created Conversion]])</f>
        <v>2012</v>
      </c>
      <c r="V1239" s="6" t="str">
        <f>TEXT(Kickstarter[[#This Row],[Date Created Conversion]], "mmm")</f>
        <v>Aug</v>
      </c>
      <c r="W1239" s="6">
        <f>DATEDIF(Kickstarter[[#This Row],[Date Created Conversion]],Kickstarter[[#This Row],[Date Ended Conversion]],"m")</f>
        <v>0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Kickstarter[[#This Row],[pledged]]/Kickstarter[[#This Row],[goal]]</f>
        <v>0.17799999999999999</v>
      </c>
      <c r="P1240" s="13">
        <f>IF(Kickstarter[[#This Row],[backers_count]], Kickstarter[[#This Row],[pledged]]/Kickstarter[[#This Row],[backers_count]], 0)</f>
        <v>59.333333333333336</v>
      </c>
      <c r="Q1240" t="str">
        <f>LEFT(Kickstarter[[#This Row],[Category and Sub-Category]], SEARCH("/", Kickstarter[[#This Row],[Category and Sub-Category]])-1)</f>
        <v>music</v>
      </c>
      <c r="R1240" t="str">
        <f>RIGHT(Kickstarter[[#This Row],[Category and Sub-Category]], LEN(Kickstarter[[#This Row],[Category and Sub-Category]])-SEARCH("/",Kickstarter[[#This Row],[Category and Sub-Category]]))</f>
        <v>world music</v>
      </c>
      <c r="S1240" s="10">
        <f>(Kickstarter[[#This Row],[launched_at]]/86400) + 25569 + (-6/24)</f>
        <v>40731.36037037037</v>
      </c>
      <c r="T1240" s="10">
        <f>(Kickstarter[[#This Row],[deadline]]/86400) + 25569 + (-6/24)</f>
        <v>40761.36037037037</v>
      </c>
      <c r="U1240" s="6">
        <f>YEAR(Kickstarter[[#This Row],[Date Created Conversion]])</f>
        <v>2011</v>
      </c>
      <c r="V1240" s="6" t="str">
        <f>TEXT(Kickstarter[[#This Row],[Date Created Conversion]], "mmm")</f>
        <v>Jul</v>
      </c>
      <c r="W1240" s="6">
        <f>DATEDIF(Kickstarter[[#This Row],[Date Created Conversion]],Kickstarter[[#This Row],[Date Ended Conversion]],"m")</f>
        <v>0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Kickstarter[[#This Row],[pledged]]/Kickstarter[[#This Row],[goal]]</f>
        <v>0</v>
      </c>
      <c r="P1241" s="13">
        <f>IF(Kickstarter[[#This Row],[backers_count]], Kickstarter[[#This Row],[pledged]]/Kickstarter[[#This Row],[backers_count]], 0)</f>
        <v>0</v>
      </c>
      <c r="Q1241" t="str">
        <f>LEFT(Kickstarter[[#This Row],[Category and Sub-Category]], SEARCH("/", Kickstarter[[#This Row],[Category and Sub-Category]])-1)</f>
        <v>music</v>
      </c>
      <c r="R1241" t="str">
        <f>RIGHT(Kickstarter[[#This Row],[Category and Sub-Category]], LEN(Kickstarter[[#This Row],[Category and Sub-Category]])-SEARCH("/",Kickstarter[[#This Row],[Category and Sub-Category]]))</f>
        <v>world music</v>
      </c>
      <c r="S1241" s="10">
        <f>(Kickstarter[[#This Row],[launched_at]]/86400) + 25569 + (-6/24)</f>
        <v>40883.712581018517</v>
      </c>
      <c r="T1241" s="10">
        <f>(Kickstarter[[#This Row],[deadline]]/86400) + 25569 + (-6/24)</f>
        <v>40913.712581018517</v>
      </c>
      <c r="U1241" s="6">
        <f>YEAR(Kickstarter[[#This Row],[Date Created Conversion]])</f>
        <v>2011</v>
      </c>
      <c r="V1241" s="6" t="str">
        <f>TEXT(Kickstarter[[#This Row],[Date Created Conversion]], "mmm")</f>
        <v>Dec</v>
      </c>
      <c r="W1241" s="6">
        <f>DATEDIF(Kickstarter[[#This Row],[Date Created Conversion]],Kickstarter[[#This Row],[Date Ended Conversion]],"m")</f>
        <v>0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Kickstarter[[#This Row],[pledged]]/Kickstarter[[#This Row],[goal]]</f>
        <v>3.0124999999999999E-2</v>
      </c>
      <c r="P1242" s="13">
        <f>IF(Kickstarter[[#This Row],[backers_count]], Kickstarter[[#This Row],[pledged]]/Kickstarter[[#This Row],[backers_count]], 0)</f>
        <v>30.125</v>
      </c>
      <c r="Q1242" t="str">
        <f>LEFT(Kickstarter[[#This Row],[Category and Sub-Category]], SEARCH("/", Kickstarter[[#This Row],[Category and Sub-Category]])-1)</f>
        <v>music</v>
      </c>
      <c r="R1242" t="str">
        <f>RIGHT(Kickstarter[[#This Row],[Category and Sub-Category]], LEN(Kickstarter[[#This Row],[Category and Sub-Category]])-SEARCH("/",Kickstarter[[#This Row],[Category and Sub-Category]]))</f>
        <v>world music</v>
      </c>
      <c r="S1242" s="10">
        <f>(Kickstarter[[#This Row],[launched_at]]/86400) + 25569 + (-6/24)</f>
        <v>41408.790011574078</v>
      </c>
      <c r="T1242" s="10">
        <f>(Kickstarter[[#This Row],[deadline]]/86400) + 25569 + (-6/24)</f>
        <v>41467.660416666666</v>
      </c>
      <c r="U1242" s="6">
        <f>YEAR(Kickstarter[[#This Row],[Date Created Conversion]])</f>
        <v>2013</v>
      </c>
      <c r="V1242" s="6" t="str">
        <f>TEXT(Kickstarter[[#This Row],[Date Created Conversion]], "mmm")</f>
        <v>May</v>
      </c>
      <c r="W1242" s="6">
        <f>DATEDIF(Kickstarter[[#This Row],[Date Created Conversion]],Kickstarter[[#This Row],[Date Ended Conversion]],"m")</f>
        <v>1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Kickstarter[[#This Row],[pledged]]/Kickstarter[[#This Row],[goal]]</f>
        <v>0.50739999999999996</v>
      </c>
      <c r="P1243" s="13">
        <f>IF(Kickstarter[[#This Row],[backers_count]], Kickstarter[[#This Row],[pledged]]/Kickstarter[[#This Row],[backers_count]], 0)</f>
        <v>74.617647058823536</v>
      </c>
      <c r="Q1243" t="str">
        <f>LEFT(Kickstarter[[#This Row],[Category and Sub-Category]], SEARCH("/", Kickstarter[[#This Row],[Category and Sub-Category]])-1)</f>
        <v>music</v>
      </c>
      <c r="R1243" t="str">
        <f>RIGHT(Kickstarter[[#This Row],[Category and Sub-Category]], LEN(Kickstarter[[#This Row],[Category and Sub-Category]])-SEARCH("/",Kickstarter[[#This Row],[Category and Sub-Category]]))</f>
        <v>world music</v>
      </c>
      <c r="S1243" s="10">
        <f>(Kickstarter[[#This Row],[launched_at]]/86400) + 25569 + (-6/24)</f>
        <v>41923.587731481479</v>
      </c>
      <c r="T1243" s="10">
        <f>(Kickstarter[[#This Row],[deadline]]/86400) + 25569 + (-6/24)</f>
        <v>41945.999305555553</v>
      </c>
      <c r="U1243" s="6">
        <f>YEAR(Kickstarter[[#This Row],[Date Created Conversion]])</f>
        <v>2014</v>
      </c>
      <c r="V1243" s="6" t="str">
        <f>TEXT(Kickstarter[[#This Row],[Date Created Conversion]], "mmm")</f>
        <v>Oct</v>
      </c>
      <c r="W1243" s="6">
        <f>DATEDIF(Kickstarter[[#This Row],[Date Created Conversion]],Kickstarter[[#This Row],[Date Ended Conversion]],"m")</f>
        <v>0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Kickstarter[[#This Row],[pledged]]/Kickstarter[[#This Row],[goal]]</f>
        <v>5.4884742041712408E-3</v>
      </c>
      <c r="P1244" s="13">
        <f>IF(Kickstarter[[#This Row],[backers_count]], Kickstarter[[#This Row],[pledged]]/Kickstarter[[#This Row],[backers_count]], 0)</f>
        <v>5</v>
      </c>
      <c r="Q1244" t="str">
        <f>LEFT(Kickstarter[[#This Row],[Category and Sub-Category]], SEARCH("/", Kickstarter[[#This Row],[Category and Sub-Category]])-1)</f>
        <v>music</v>
      </c>
      <c r="R1244" t="str">
        <f>RIGHT(Kickstarter[[#This Row],[Category and Sub-Category]], LEN(Kickstarter[[#This Row],[Category and Sub-Category]])-SEARCH("/",Kickstarter[[#This Row],[Category and Sub-Category]]))</f>
        <v>world music</v>
      </c>
      <c r="S1244" s="10">
        <f>(Kickstarter[[#This Row],[launched_at]]/86400) + 25569 + (-6/24)</f>
        <v>40781.915532407409</v>
      </c>
      <c r="T1244" s="10">
        <f>(Kickstarter[[#This Row],[deadline]]/86400) + 25569 + (-6/24)</f>
        <v>40797.304166666669</v>
      </c>
      <c r="U1244" s="6">
        <f>YEAR(Kickstarter[[#This Row],[Date Created Conversion]])</f>
        <v>2011</v>
      </c>
      <c r="V1244" s="6" t="str">
        <f>TEXT(Kickstarter[[#This Row],[Date Created Conversion]], "mmm")</f>
        <v>Aug</v>
      </c>
      <c r="W1244" s="6">
        <f>DATEDIF(Kickstarter[[#This Row],[Date Created Conversion]],Kickstarter[[#This Row],[Date Ended Conversion]],"m")</f>
        <v>0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Kickstarter[[#This Row],[pledged]]/Kickstarter[[#This Row],[goal]]</f>
        <v>0.14091666666666666</v>
      </c>
      <c r="P1245" s="13">
        <f>IF(Kickstarter[[#This Row],[backers_count]], Kickstarter[[#This Row],[pledged]]/Kickstarter[[#This Row],[backers_count]], 0)</f>
        <v>44.5</v>
      </c>
      <c r="Q1245" t="str">
        <f>LEFT(Kickstarter[[#This Row],[Category and Sub-Category]], SEARCH("/", Kickstarter[[#This Row],[Category and Sub-Category]])-1)</f>
        <v>music</v>
      </c>
      <c r="R1245" t="str">
        <f>RIGHT(Kickstarter[[#This Row],[Category and Sub-Category]], LEN(Kickstarter[[#This Row],[Category and Sub-Category]])-SEARCH("/",Kickstarter[[#This Row],[Category and Sub-Category]]))</f>
        <v>world music</v>
      </c>
      <c r="S1245" s="10">
        <f>(Kickstarter[[#This Row],[launched_at]]/86400) + 25569 + (-6/24)</f>
        <v>40671.629293981481</v>
      </c>
      <c r="T1245" s="10">
        <f>(Kickstarter[[#This Row],[deadline]]/86400) + 25569 + (-6/24)</f>
        <v>40732.625</v>
      </c>
      <c r="U1245" s="6">
        <f>YEAR(Kickstarter[[#This Row],[Date Created Conversion]])</f>
        <v>2011</v>
      </c>
      <c r="V1245" s="6" t="str">
        <f>TEXT(Kickstarter[[#This Row],[Date Created Conversion]], "mmm")</f>
        <v>May</v>
      </c>
      <c r="W1245" s="6">
        <f>DATEDIF(Kickstarter[[#This Row],[Date Created Conversion]],Kickstarter[[#This Row],[Date Ended Conversion]],"m")</f>
        <v>2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Kickstarter[[#This Row],[pledged]]/Kickstarter[[#This Row],[goal]]</f>
        <v>1.038</v>
      </c>
      <c r="P1246" s="13">
        <f>IF(Kickstarter[[#This Row],[backers_count]], Kickstarter[[#This Row],[pledged]]/Kickstarter[[#This Row],[backers_count]], 0)</f>
        <v>46.133333333333333</v>
      </c>
      <c r="Q1246" t="str">
        <f>LEFT(Kickstarter[[#This Row],[Category and Sub-Category]], SEARCH("/", Kickstarter[[#This Row],[Category and Sub-Category]])-1)</f>
        <v>music</v>
      </c>
      <c r="R1246" t="str">
        <f>RIGHT(Kickstarter[[#This Row],[Category and Sub-Category]], LEN(Kickstarter[[#This Row],[Category and Sub-Category]])-SEARCH("/",Kickstarter[[#This Row],[Category and Sub-Category]]))</f>
        <v>rock</v>
      </c>
      <c r="S1246" s="10">
        <f>(Kickstarter[[#This Row],[launched_at]]/86400) + 25569 + (-6/24)</f>
        <v>41355.575497685189</v>
      </c>
      <c r="T1246" s="10">
        <f>(Kickstarter[[#This Row],[deadline]]/86400) + 25569 + (-6/24)</f>
        <v>41386.625</v>
      </c>
      <c r="U1246" s="6">
        <f>YEAR(Kickstarter[[#This Row],[Date Created Conversion]])</f>
        <v>2013</v>
      </c>
      <c r="V1246" s="6" t="str">
        <f>TEXT(Kickstarter[[#This Row],[Date Created Conversion]], "mmm")</f>
        <v>Mar</v>
      </c>
      <c r="W1246" s="6">
        <f>DATEDIF(Kickstarter[[#This Row],[Date Created Conversion]],Kickstarter[[#This Row],[Date Ended Conversion]],"m")</f>
        <v>1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Kickstarter[[#This Row],[pledged]]/Kickstarter[[#This Row],[goal]]</f>
        <v>1.2024999999999999</v>
      </c>
      <c r="P1247" s="13">
        <f>IF(Kickstarter[[#This Row],[backers_count]], Kickstarter[[#This Row],[pledged]]/Kickstarter[[#This Row],[backers_count]], 0)</f>
        <v>141.47058823529412</v>
      </c>
      <c r="Q1247" t="str">
        <f>LEFT(Kickstarter[[#This Row],[Category and Sub-Category]], SEARCH("/", Kickstarter[[#This Row],[Category and Sub-Category]])-1)</f>
        <v>music</v>
      </c>
      <c r="R1247" t="str">
        <f>RIGHT(Kickstarter[[#This Row],[Category and Sub-Category]], LEN(Kickstarter[[#This Row],[Category and Sub-Category]])-SEARCH("/",Kickstarter[[#This Row],[Category and Sub-Category]]))</f>
        <v>rock</v>
      </c>
      <c r="S1247" s="10">
        <f>(Kickstarter[[#This Row],[launched_at]]/86400) + 25569 + (-6/24)</f>
        <v>41774.34993055556</v>
      </c>
      <c r="T1247" s="10">
        <f>(Kickstarter[[#This Row],[deadline]]/86400) + 25569 + (-6/24)</f>
        <v>41804.34993055556</v>
      </c>
      <c r="U1247" s="6">
        <f>YEAR(Kickstarter[[#This Row],[Date Created Conversion]])</f>
        <v>2014</v>
      </c>
      <c r="V1247" s="6" t="str">
        <f>TEXT(Kickstarter[[#This Row],[Date Created Conversion]], "mmm")</f>
        <v>May</v>
      </c>
      <c r="W1247" s="6">
        <f>DATEDIF(Kickstarter[[#This Row],[Date Created Conversion]],Kickstarter[[#This Row],[Date Ended Conversion]],"m")</f>
        <v>0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Kickstarter[[#This Row],[pledged]]/Kickstarter[[#This Row],[goal]]</f>
        <v>1.17</v>
      </c>
      <c r="P1248" s="13">
        <f>IF(Kickstarter[[#This Row],[backers_count]], Kickstarter[[#This Row],[pledged]]/Kickstarter[[#This Row],[backers_count]], 0)</f>
        <v>75.483870967741936</v>
      </c>
      <c r="Q1248" t="str">
        <f>LEFT(Kickstarter[[#This Row],[Category and Sub-Category]], SEARCH("/", Kickstarter[[#This Row],[Category and Sub-Category]])-1)</f>
        <v>music</v>
      </c>
      <c r="R1248" t="str">
        <f>RIGHT(Kickstarter[[#This Row],[Category and Sub-Category]], LEN(Kickstarter[[#This Row],[Category and Sub-Category]])-SEARCH("/",Kickstarter[[#This Row],[Category and Sub-Category]]))</f>
        <v>rock</v>
      </c>
      <c r="S1248" s="10">
        <f>(Kickstarter[[#This Row],[launched_at]]/86400) + 25569 + (-6/24)</f>
        <v>40837.793391203704</v>
      </c>
      <c r="T1248" s="10">
        <f>(Kickstarter[[#This Row],[deadline]]/86400) + 25569 + (-6/24)</f>
        <v>40882.835057870368</v>
      </c>
      <c r="U1248" s="6">
        <f>YEAR(Kickstarter[[#This Row],[Date Created Conversion]])</f>
        <v>2011</v>
      </c>
      <c r="V1248" s="6" t="str">
        <f>TEXT(Kickstarter[[#This Row],[Date Created Conversion]], "mmm")</f>
        <v>Oct</v>
      </c>
      <c r="W1248" s="6">
        <f>DATEDIF(Kickstarter[[#This Row],[Date Created Conversion]],Kickstarter[[#This Row],[Date Ended Conversion]],"m")</f>
        <v>1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Kickstarter[[#This Row],[pledged]]/Kickstarter[[#This Row],[goal]]</f>
        <v>1.2214285714285715</v>
      </c>
      <c r="P1249" s="13">
        <f>IF(Kickstarter[[#This Row],[backers_count]], Kickstarter[[#This Row],[pledged]]/Kickstarter[[#This Row],[backers_count]], 0)</f>
        <v>85.5</v>
      </c>
      <c r="Q1249" t="str">
        <f>LEFT(Kickstarter[[#This Row],[Category and Sub-Category]], SEARCH("/", Kickstarter[[#This Row],[Category and Sub-Category]])-1)</f>
        <v>music</v>
      </c>
      <c r="R1249" t="str">
        <f>RIGHT(Kickstarter[[#This Row],[Category and Sub-Category]], LEN(Kickstarter[[#This Row],[Category and Sub-Category]])-SEARCH("/",Kickstarter[[#This Row],[Category and Sub-Category]]))</f>
        <v>rock</v>
      </c>
      <c r="S1249" s="10">
        <f>(Kickstarter[[#This Row],[launched_at]]/86400) + 25569 + (-6/24)</f>
        <v>41370.042303240742</v>
      </c>
      <c r="T1249" s="10">
        <f>(Kickstarter[[#This Row],[deadline]]/86400) + 25569 + (-6/24)</f>
        <v>41400.042303240742</v>
      </c>
      <c r="U1249" s="6">
        <f>YEAR(Kickstarter[[#This Row],[Date Created Conversion]])</f>
        <v>2013</v>
      </c>
      <c r="V1249" s="6" t="str">
        <f>TEXT(Kickstarter[[#This Row],[Date Created Conversion]], "mmm")</f>
        <v>Apr</v>
      </c>
      <c r="W1249" s="6">
        <f>DATEDIF(Kickstarter[[#This Row],[Date Created Conversion]],Kickstarter[[#This Row],[Date Ended Conversion]],"m")</f>
        <v>1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Kickstarter[[#This Row],[pledged]]/Kickstarter[[#This Row],[goal]]</f>
        <v>1.5164</v>
      </c>
      <c r="P1250" s="13">
        <f>IF(Kickstarter[[#This Row],[backers_count]], Kickstarter[[#This Row],[pledged]]/Kickstarter[[#This Row],[backers_count]], 0)</f>
        <v>64.254237288135599</v>
      </c>
      <c r="Q1250" t="str">
        <f>LEFT(Kickstarter[[#This Row],[Category and Sub-Category]], SEARCH("/", Kickstarter[[#This Row],[Category and Sub-Category]])-1)</f>
        <v>music</v>
      </c>
      <c r="R1250" t="str">
        <f>RIGHT(Kickstarter[[#This Row],[Category and Sub-Category]], LEN(Kickstarter[[#This Row],[Category and Sub-Category]])-SEARCH("/",Kickstarter[[#This Row],[Category and Sub-Category]]))</f>
        <v>rock</v>
      </c>
      <c r="S1250" s="10">
        <f>(Kickstarter[[#This Row],[launched_at]]/86400) + 25569 + (-6/24)</f>
        <v>41767.406863425924</v>
      </c>
      <c r="T1250" s="10">
        <f>(Kickstarter[[#This Row],[deadline]]/86400) + 25569 + (-6/24)</f>
        <v>41803.040972222225</v>
      </c>
      <c r="U1250" s="6">
        <f>YEAR(Kickstarter[[#This Row],[Date Created Conversion]])</f>
        <v>2014</v>
      </c>
      <c r="V1250" s="6" t="str">
        <f>TEXT(Kickstarter[[#This Row],[Date Created Conversion]], "mmm")</f>
        <v>May</v>
      </c>
      <c r="W1250" s="6">
        <f>DATEDIF(Kickstarter[[#This Row],[Date Created Conversion]],Kickstarter[[#This Row],[Date Ended Conversion]],"m")</f>
        <v>1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Kickstarter[[#This Row],[pledged]]/Kickstarter[[#This Row],[goal]]</f>
        <v>1.0444</v>
      </c>
      <c r="P1251" s="13">
        <f>IF(Kickstarter[[#This Row],[backers_count]], Kickstarter[[#This Row],[pledged]]/Kickstarter[[#This Row],[backers_count]], 0)</f>
        <v>64.46913580246914</v>
      </c>
      <c r="Q1251" t="str">
        <f>LEFT(Kickstarter[[#This Row],[Category and Sub-Category]], SEARCH("/", Kickstarter[[#This Row],[Category and Sub-Category]])-1)</f>
        <v>music</v>
      </c>
      <c r="R1251" t="str">
        <f>RIGHT(Kickstarter[[#This Row],[Category and Sub-Category]], LEN(Kickstarter[[#This Row],[Category and Sub-Category]])-SEARCH("/",Kickstarter[[#This Row],[Category and Sub-Category]]))</f>
        <v>rock</v>
      </c>
      <c r="S1251" s="10">
        <f>(Kickstarter[[#This Row],[launched_at]]/86400) + 25569 + (-6/24)</f>
        <v>41067.490868055553</v>
      </c>
      <c r="T1251" s="10">
        <f>(Kickstarter[[#This Row],[deadline]]/86400) + 25569 + (-6/24)</f>
        <v>41097.490868055553</v>
      </c>
      <c r="U1251" s="6">
        <f>YEAR(Kickstarter[[#This Row],[Date Created Conversion]])</f>
        <v>2012</v>
      </c>
      <c r="V1251" s="6" t="str">
        <f>TEXT(Kickstarter[[#This Row],[Date Created Conversion]], "mmm")</f>
        <v>Jun</v>
      </c>
      <c r="W1251" s="6">
        <f>DATEDIF(Kickstarter[[#This Row],[Date Created Conversion]],Kickstarter[[#This Row],[Date Ended Conversion]],"m")</f>
        <v>1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Kickstarter[[#This Row],[pledged]]/Kickstarter[[#This Row],[goal]]</f>
        <v>2.0015333333333332</v>
      </c>
      <c r="P1252" s="13">
        <f>IF(Kickstarter[[#This Row],[backers_count]], Kickstarter[[#This Row],[pledged]]/Kickstarter[[#This Row],[backers_count]], 0)</f>
        <v>118.2007874015748</v>
      </c>
      <c r="Q1252" t="str">
        <f>LEFT(Kickstarter[[#This Row],[Category and Sub-Category]], SEARCH("/", Kickstarter[[#This Row],[Category and Sub-Category]])-1)</f>
        <v>music</v>
      </c>
      <c r="R1252" t="str">
        <f>RIGHT(Kickstarter[[#This Row],[Category and Sub-Category]], LEN(Kickstarter[[#This Row],[Category and Sub-Category]])-SEARCH("/",Kickstarter[[#This Row],[Category and Sub-Category]]))</f>
        <v>rock</v>
      </c>
      <c r="S1252" s="10">
        <f>(Kickstarter[[#This Row],[launched_at]]/86400) + 25569 + (-6/24)</f>
        <v>41843.39271990741</v>
      </c>
      <c r="T1252" s="10">
        <f>(Kickstarter[[#This Row],[deadline]]/86400) + 25569 + (-6/24)</f>
        <v>41888.39271990741</v>
      </c>
      <c r="U1252" s="6">
        <f>YEAR(Kickstarter[[#This Row],[Date Created Conversion]])</f>
        <v>2014</v>
      </c>
      <c r="V1252" s="6" t="str">
        <f>TEXT(Kickstarter[[#This Row],[Date Created Conversion]], "mmm")</f>
        <v>Jul</v>
      </c>
      <c r="W1252" s="6">
        <f>DATEDIF(Kickstarter[[#This Row],[Date Created Conversion]],Kickstarter[[#This Row],[Date Ended Conversion]],"m")</f>
        <v>1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Kickstarter[[#This Row],[pledged]]/Kickstarter[[#This Row],[goal]]</f>
        <v>1.018</v>
      </c>
      <c r="P1253" s="13">
        <f>IF(Kickstarter[[#This Row],[backers_count]], Kickstarter[[#This Row],[pledged]]/Kickstarter[[#This Row],[backers_count]], 0)</f>
        <v>82.540540540540547</v>
      </c>
      <c r="Q1253" t="str">
        <f>LEFT(Kickstarter[[#This Row],[Category and Sub-Category]], SEARCH("/", Kickstarter[[#This Row],[Category and Sub-Category]])-1)</f>
        <v>music</v>
      </c>
      <c r="R1253" t="str">
        <f>RIGHT(Kickstarter[[#This Row],[Category and Sub-Category]], LEN(Kickstarter[[#This Row],[Category and Sub-Category]])-SEARCH("/",Kickstarter[[#This Row],[Category and Sub-Category]]))</f>
        <v>rock</v>
      </c>
      <c r="S1253" s="10">
        <f>(Kickstarter[[#This Row],[launched_at]]/86400) + 25569 + (-6/24)</f>
        <v>40751.564432870371</v>
      </c>
      <c r="T1253" s="10">
        <f>(Kickstarter[[#This Row],[deadline]]/86400) + 25569 + (-6/24)</f>
        <v>40811.564432870371</v>
      </c>
      <c r="U1253" s="6">
        <f>YEAR(Kickstarter[[#This Row],[Date Created Conversion]])</f>
        <v>2011</v>
      </c>
      <c r="V1253" s="6" t="str">
        <f>TEXT(Kickstarter[[#This Row],[Date Created Conversion]], "mmm")</f>
        <v>Jul</v>
      </c>
      <c r="W1253" s="6">
        <f>DATEDIF(Kickstarter[[#This Row],[Date Created Conversion]],Kickstarter[[#This Row],[Date Ended Conversion]],"m")</f>
        <v>1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Kickstarter[[#This Row],[pledged]]/Kickstarter[[#This Row],[goal]]</f>
        <v>1.3765714285714286</v>
      </c>
      <c r="P1254" s="13">
        <f>IF(Kickstarter[[#This Row],[backers_count]], Kickstarter[[#This Row],[pledged]]/Kickstarter[[#This Row],[backers_count]], 0)</f>
        <v>34.170212765957444</v>
      </c>
      <c r="Q1254" t="str">
        <f>LEFT(Kickstarter[[#This Row],[Category and Sub-Category]], SEARCH("/", Kickstarter[[#This Row],[Category and Sub-Category]])-1)</f>
        <v>music</v>
      </c>
      <c r="R1254" t="str">
        <f>RIGHT(Kickstarter[[#This Row],[Category and Sub-Category]], LEN(Kickstarter[[#This Row],[Category and Sub-Category]])-SEARCH("/",Kickstarter[[#This Row],[Category and Sub-Category]]))</f>
        <v>rock</v>
      </c>
      <c r="S1254" s="10">
        <f>(Kickstarter[[#This Row],[launched_at]]/86400) + 25569 + (-6/24)</f>
        <v>41543.738067129627</v>
      </c>
      <c r="T1254" s="10">
        <f>(Kickstarter[[#This Row],[deadline]]/86400) + 25569 + (-6/24)</f>
        <v>41571.738067129627</v>
      </c>
      <c r="U1254" s="6">
        <f>YEAR(Kickstarter[[#This Row],[Date Created Conversion]])</f>
        <v>2013</v>
      </c>
      <c r="V1254" s="6" t="str">
        <f>TEXT(Kickstarter[[#This Row],[Date Created Conversion]], "mmm")</f>
        <v>Sep</v>
      </c>
      <c r="W1254" s="6">
        <f>DATEDIF(Kickstarter[[#This Row],[Date Created Conversion]],Kickstarter[[#This Row],[Date Ended Conversion]],"m")</f>
        <v>0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Kickstarter[[#This Row],[pledged]]/Kickstarter[[#This Row],[goal]]</f>
        <v>3038.3319999999999</v>
      </c>
      <c r="P1255" s="13">
        <f>IF(Kickstarter[[#This Row],[backers_count]], Kickstarter[[#This Row],[pledged]]/Kickstarter[[#This Row],[backers_count]], 0)</f>
        <v>42.73322081575246</v>
      </c>
      <c r="Q1255" t="str">
        <f>LEFT(Kickstarter[[#This Row],[Category and Sub-Category]], SEARCH("/", Kickstarter[[#This Row],[Category and Sub-Category]])-1)</f>
        <v>music</v>
      </c>
      <c r="R1255" t="str">
        <f>RIGHT(Kickstarter[[#This Row],[Category and Sub-Category]], LEN(Kickstarter[[#This Row],[Category and Sub-Category]])-SEARCH("/",Kickstarter[[#This Row],[Category and Sub-Category]]))</f>
        <v>rock</v>
      </c>
      <c r="S1255" s="10">
        <f>(Kickstarter[[#This Row],[launched_at]]/86400) + 25569 + (-6/24)</f>
        <v>41855.533645833333</v>
      </c>
      <c r="T1255" s="10">
        <f>(Kickstarter[[#This Row],[deadline]]/86400) + 25569 + (-6/24)</f>
        <v>41885.533645833333</v>
      </c>
      <c r="U1255" s="6">
        <f>YEAR(Kickstarter[[#This Row],[Date Created Conversion]])</f>
        <v>2014</v>
      </c>
      <c r="V1255" s="6" t="str">
        <f>TEXT(Kickstarter[[#This Row],[Date Created Conversion]], "mmm")</f>
        <v>Aug</v>
      </c>
      <c r="W1255" s="6">
        <f>DATEDIF(Kickstarter[[#This Row],[Date Created Conversion]],Kickstarter[[#This Row],[Date Ended Conversion]],"m")</f>
        <v>0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Kickstarter[[#This Row],[pledged]]/Kickstarter[[#This Row],[goal]]</f>
        <v>1.9885074626865671</v>
      </c>
      <c r="P1256" s="13">
        <f>IF(Kickstarter[[#This Row],[backers_count]], Kickstarter[[#This Row],[pledged]]/Kickstarter[[#This Row],[backers_count]], 0)</f>
        <v>94.489361702127653</v>
      </c>
      <c r="Q1256" t="str">
        <f>LEFT(Kickstarter[[#This Row],[Category and Sub-Category]], SEARCH("/", Kickstarter[[#This Row],[Category and Sub-Category]])-1)</f>
        <v>music</v>
      </c>
      <c r="R1256" t="str">
        <f>RIGHT(Kickstarter[[#This Row],[Category and Sub-Category]], LEN(Kickstarter[[#This Row],[Category and Sub-Category]])-SEARCH("/",Kickstarter[[#This Row],[Category and Sub-Category]]))</f>
        <v>rock</v>
      </c>
      <c r="S1256" s="10">
        <f>(Kickstarter[[#This Row],[launched_at]]/86400) + 25569 + (-6/24)</f>
        <v>40487.371365740742</v>
      </c>
      <c r="T1256" s="10">
        <f>(Kickstarter[[#This Row],[deadline]]/86400) + 25569 + (-6/24)</f>
        <v>40543.957638888889</v>
      </c>
      <c r="U1256" s="6">
        <f>YEAR(Kickstarter[[#This Row],[Date Created Conversion]])</f>
        <v>2010</v>
      </c>
      <c r="V1256" s="6" t="str">
        <f>TEXT(Kickstarter[[#This Row],[Date Created Conversion]], "mmm")</f>
        <v>Nov</v>
      </c>
      <c r="W1256" s="6">
        <f>DATEDIF(Kickstarter[[#This Row],[Date Created Conversion]],Kickstarter[[#This Row],[Date Ended Conversion]],"m")</f>
        <v>1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Kickstarter[[#This Row],[pledged]]/Kickstarter[[#This Row],[goal]]</f>
        <v>2.0236666666666667</v>
      </c>
      <c r="P1257" s="13">
        <f>IF(Kickstarter[[#This Row],[backers_count]], Kickstarter[[#This Row],[pledged]]/Kickstarter[[#This Row],[backers_count]], 0)</f>
        <v>55.697247706422019</v>
      </c>
      <c r="Q1257" t="str">
        <f>LEFT(Kickstarter[[#This Row],[Category and Sub-Category]], SEARCH("/", Kickstarter[[#This Row],[Category and Sub-Category]])-1)</f>
        <v>music</v>
      </c>
      <c r="R1257" t="str">
        <f>RIGHT(Kickstarter[[#This Row],[Category and Sub-Category]], LEN(Kickstarter[[#This Row],[Category and Sub-Category]])-SEARCH("/",Kickstarter[[#This Row],[Category and Sub-Category]]))</f>
        <v>rock</v>
      </c>
      <c r="S1257" s="10">
        <f>(Kickstarter[[#This Row],[launched_at]]/86400) + 25569 + (-6/24)</f>
        <v>41579.595509259263</v>
      </c>
      <c r="T1257" s="10">
        <f>(Kickstarter[[#This Row],[deadline]]/86400) + 25569 + (-6/24)</f>
        <v>41609.637175925927</v>
      </c>
      <c r="U1257" s="6">
        <f>YEAR(Kickstarter[[#This Row],[Date Created Conversion]])</f>
        <v>2013</v>
      </c>
      <c r="V1257" s="6" t="str">
        <f>TEXT(Kickstarter[[#This Row],[Date Created Conversion]], "mmm")</f>
        <v>Nov</v>
      </c>
      <c r="W1257" s="6">
        <f>DATEDIF(Kickstarter[[#This Row],[Date Created Conversion]],Kickstarter[[#This Row],[Date Ended Conversion]],"m")</f>
        <v>1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Kickstarter[[#This Row],[pledged]]/Kickstarter[[#This Row],[goal]]</f>
        <v>1.1796376666666666</v>
      </c>
      <c r="P1258" s="13">
        <f>IF(Kickstarter[[#This Row],[backers_count]], Kickstarter[[#This Row],[pledged]]/Kickstarter[[#This Row],[backers_count]], 0)</f>
        <v>98.030831024930734</v>
      </c>
      <c r="Q1258" t="str">
        <f>LEFT(Kickstarter[[#This Row],[Category and Sub-Category]], SEARCH("/", Kickstarter[[#This Row],[Category and Sub-Category]])-1)</f>
        <v>music</v>
      </c>
      <c r="R1258" t="str">
        <f>RIGHT(Kickstarter[[#This Row],[Category and Sub-Category]], LEN(Kickstarter[[#This Row],[Category and Sub-Category]])-SEARCH("/",Kickstarter[[#This Row],[Category and Sub-Category]]))</f>
        <v>rock</v>
      </c>
      <c r="S1258" s="10">
        <f>(Kickstarter[[#This Row],[launched_at]]/86400) + 25569 + (-6/24)</f>
        <v>40921.669340277775</v>
      </c>
      <c r="T1258" s="10">
        <f>(Kickstarter[[#This Row],[deadline]]/86400) + 25569 + (-6/24)</f>
        <v>40951.669340277775</v>
      </c>
      <c r="U1258" s="6">
        <f>YEAR(Kickstarter[[#This Row],[Date Created Conversion]])</f>
        <v>2012</v>
      </c>
      <c r="V1258" s="6" t="str">
        <f>TEXT(Kickstarter[[#This Row],[Date Created Conversion]], "mmm")</f>
        <v>Jan</v>
      </c>
      <c r="W1258" s="6">
        <f>DATEDIF(Kickstarter[[#This Row],[Date Created Conversion]],Kickstarter[[#This Row],[Date Ended Conversion]],"m")</f>
        <v>0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Kickstarter[[#This Row],[pledged]]/Kickstarter[[#This Row],[goal]]</f>
        <v>2.9472727272727273</v>
      </c>
      <c r="P1259" s="13">
        <f>IF(Kickstarter[[#This Row],[backers_count]], Kickstarter[[#This Row],[pledged]]/Kickstarter[[#This Row],[backers_count]], 0)</f>
        <v>92.102272727272734</v>
      </c>
      <c r="Q1259" t="str">
        <f>LEFT(Kickstarter[[#This Row],[Category and Sub-Category]], SEARCH("/", Kickstarter[[#This Row],[Category and Sub-Category]])-1)</f>
        <v>music</v>
      </c>
      <c r="R1259" t="str">
        <f>RIGHT(Kickstarter[[#This Row],[Category and Sub-Category]], LEN(Kickstarter[[#This Row],[Category and Sub-Category]])-SEARCH("/",Kickstarter[[#This Row],[Category and Sub-Category]]))</f>
        <v>rock</v>
      </c>
      <c r="S1259" s="10">
        <f>(Kickstarter[[#This Row],[launched_at]]/86400) + 25569 + (-6/24)</f>
        <v>40586.835532407407</v>
      </c>
      <c r="T1259" s="10">
        <f>(Kickstarter[[#This Row],[deadline]]/86400) + 25569 + (-6/24)</f>
        <v>40635.793865740743</v>
      </c>
      <c r="U1259" s="6">
        <f>YEAR(Kickstarter[[#This Row],[Date Created Conversion]])</f>
        <v>2011</v>
      </c>
      <c r="V1259" s="6" t="str">
        <f>TEXT(Kickstarter[[#This Row],[Date Created Conversion]], "mmm")</f>
        <v>Feb</v>
      </c>
      <c r="W1259" s="6">
        <f>DATEDIF(Kickstarter[[#This Row],[Date Created Conversion]],Kickstarter[[#This Row],[Date Ended Conversion]],"m")</f>
        <v>1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Kickstarter[[#This Row],[pledged]]/Kickstarter[[#This Row],[goal]]</f>
        <v>2.1314633333333335</v>
      </c>
      <c r="P1260" s="13">
        <f>IF(Kickstarter[[#This Row],[backers_count]], Kickstarter[[#This Row],[pledged]]/Kickstarter[[#This Row],[backers_count]], 0)</f>
        <v>38.175462686567165</v>
      </c>
      <c r="Q1260" t="str">
        <f>LEFT(Kickstarter[[#This Row],[Category and Sub-Category]], SEARCH("/", Kickstarter[[#This Row],[Category and Sub-Category]])-1)</f>
        <v>music</v>
      </c>
      <c r="R1260" t="str">
        <f>RIGHT(Kickstarter[[#This Row],[Category and Sub-Category]], LEN(Kickstarter[[#This Row],[Category and Sub-Category]])-SEARCH("/",Kickstarter[[#This Row],[Category and Sub-Category]]))</f>
        <v>rock</v>
      </c>
      <c r="S1260" s="10">
        <f>(Kickstarter[[#This Row],[launched_at]]/86400) + 25569 + (-6/24)</f>
        <v>41487.361250000002</v>
      </c>
      <c r="T1260" s="10">
        <f>(Kickstarter[[#This Row],[deadline]]/86400) + 25569 + (-6/24)</f>
        <v>41517.361250000002</v>
      </c>
      <c r="U1260" s="6">
        <f>YEAR(Kickstarter[[#This Row],[Date Created Conversion]])</f>
        <v>2013</v>
      </c>
      <c r="V1260" s="6" t="str">
        <f>TEXT(Kickstarter[[#This Row],[Date Created Conversion]], "mmm")</f>
        <v>Aug</v>
      </c>
      <c r="W1260" s="6">
        <f>DATEDIF(Kickstarter[[#This Row],[Date Created Conversion]],Kickstarter[[#This Row],[Date Ended Conversion]],"m")</f>
        <v>0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Kickstarter[[#This Row],[pledged]]/Kickstarter[[#This Row],[goal]]</f>
        <v>1.0424</v>
      </c>
      <c r="P1261" s="13">
        <f>IF(Kickstarter[[#This Row],[backers_count]], Kickstarter[[#This Row],[pledged]]/Kickstarter[[#This Row],[backers_count]], 0)</f>
        <v>27.145833333333332</v>
      </c>
      <c r="Q1261" t="str">
        <f>LEFT(Kickstarter[[#This Row],[Category and Sub-Category]], SEARCH("/", Kickstarter[[#This Row],[Category and Sub-Category]])-1)</f>
        <v>music</v>
      </c>
      <c r="R1261" t="str">
        <f>RIGHT(Kickstarter[[#This Row],[Category and Sub-Category]], LEN(Kickstarter[[#This Row],[Category and Sub-Category]])-SEARCH("/",Kickstarter[[#This Row],[Category and Sub-Category]]))</f>
        <v>rock</v>
      </c>
      <c r="S1261" s="10">
        <f>(Kickstarter[[#This Row],[launched_at]]/86400) + 25569 + (-6/24)</f>
        <v>41766.720648148148</v>
      </c>
      <c r="T1261" s="10">
        <f>(Kickstarter[[#This Row],[deadline]]/86400) + 25569 + (-6/24)</f>
        <v>41798.915972222225</v>
      </c>
      <c r="U1261" s="6">
        <f>YEAR(Kickstarter[[#This Row],[Date Created Conversion]])</f>
        <v>2014</v>
      </c>
      <c r="V1261" s="6" t="str">
        <f>TEXT(Kickstarter[[#This Row],[Date Created Conversion]], "mmm")</f>
        <v>May</v>
      </c>
      <c r="W1261" s="6">
        <f>DATEDIF(Kickstarter[[#This Row],[Date Created Conversion]],Kickstarter[[#This Row],[Date Ended Conversion]],"m")</f>
        <v>1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Kickstarter[[#This Row],[pledged]]/Kickstarter[[#This Row],[goal]]</f>
        <v>1.1366666666666667</v>
      </c>
      <c r="P1262" s="13">
        <f>IF(Kickstarter[[#This Row],[backers_count]], Kickstarter[[#This Row],[pledged]]/Kickstarter[[#This Row],[backers_count]], 0)</f>
        <v>50.689189189189186</v>
      </c>
      <c r="Q1262" t="str">
        <f>LEFT(Kickstarter[[#This Row],[Category and Sub-Category]], SEARCH("/", Kickstarter[[#This Row],[Category and Sub-Category]])-1)</f>
        <v>music</v>
      </c>
      <c r="R1262" t="str">
        <f>RIGHT(Kickstarter[[#This Row],[Category and Sub-Category]], LEN(Kickstarter[[#This Row],[Category and Sub-Category]])-SEARCH("/",Kickstarter[[#This Row],[Category and Sub-Category]]))</f>
        <v>rock</v>
      </c>
      <c r="S1262" s="10">
        <f>(Kickstarter[[#This Row],[launched_at]]/86400) + 25569 + (-6/24)</f>
        <v>41666.592824074076</v>
      </c>
      <c r="T1262" s="10">
        <f>(Kickstarter[[#This Row],[deadline]]/86400) + 25569 + (-6/24)</f>
        <v>41696.592824074076</v>
      </c>
      <c r="U1262" s="6">
        <f>YEAR(Kickstarter[[#This Row],[Date Created Conversion]])</f>
        <v>2014</v>
      </c>
      <c r="V1262" s="6" t="str">
        <f>TEXT(Kickstarter[[#This Row],[Date Created Conversion]], "mmm")</f>
        <v>Jan</v>
      </c>
      <c r="W1262" s="6">
        <f>DATEDIF(Kickstarter[[#This Row],[Date Created Conversion]],Kickstarter[[#This Row],[Date Ended Conversion]],"m")</f>
        <v>0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Kickstarter[[#This Row],[pledged]]/Kickstarter[[#This Row],[goal]]</f>
        <v>1.0125</v>
      </c>
      <c r="P1263" s="13">
        <f>IF(Kickstarter[[#This Row],[backers_count]], Kickstarter[[#This Row],[pledged]]/Kickstarter[[#This Row],[backers_count]], 0)</f>
        <v>38.942307692307693</v>
      </c>
      <c r="Q1263" t="str">
        <f>LEFT(Kickstarter[[#This Row],[Category and Sub-Category]], SEARCH("/", Kickstarter[[#This Row],[Category and Sub-Category]])-1)</f>
        <v>music</v>
      </c>
      <c r="R1263" t="str">
        <f>RIGHT(Kickstarter[[#This Row],[Category and Sub-Category]], LEN(Kickstarter[[#This Row],[Category and Sub-Category]])-SEARCH("/",Kickstarter[[#This Row],[Category and Sub-Category]]))</f>
        <v>rock</v>
      </c>
      <c r="S1263" s="10">
        <f>(Kickstarter[[#This Row],[launched_at]]/86400) + 25569 + (-6/24)</f>
        <v>41638.092905092592</v>
      </c>
      <c r="T1263" s="10">
        <f>(Kickstarter[[#This Row],[deadline]]/86400) + 25569 + (-6/24)</f>
        <v>41668.092905092592</v>
      </c>
      <c r="U1263" s="6">
        <f>YEAR(Kickstarter[[#This Row],[Date Created Conversion]])</f>
        <v>2013</v>
      </c>
      <c r="V1263" s="6" t="str">
        <f>TEXT(Kickstarter[[#This Row],[Date Created Conversion]], "mmm")</f>
        <v>Dec</v>
      </c>
      <c r="W1263" s="6">
        <f>DATEDIF(Kickstarter[[#This Row],[Date Created Conversion]],Kickstarter[[#This Row],[Date Ended Conversion]],"m")</f>
        <v>0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Kickstarter[[#This Row],[pledged]]/Kickstarter[[#This Row],[goal]]</f>
        <v>1.2541538461538462</v>
      </c>
      <c r="P1264" s="13">
        <f>IF(Kickstarter[[#This Row],[backers_count]], Kickstarter[[#This Row],[pledged]]/Kickstarter[[#This Row],[backers_count]], 0)</f>
        <v>77.638095238095232</v>
      </c>
      <c r="Q1264" t="str">
        <f>LEFT(Kickstarter[[#This Row],[Category and Sub-Category]], SEARCH("/", Kickstarter[[#This Row],[Category and Sub-Category]])-1)</f>
        <v>music</v>
      </c>
      <c r="R1264" t="str">
        <f>RIGHT(Kickstarter[[#This Row],[Category and Sub-Category]], LEN(Kickstarter[[#This Row],[Category and Sub-Category]])-SEARCH("/",Kickstarter[[#This Row],[Category and Sub-Category]]))</f>
        <v>rock</v>
      </c>
      <c r="S1264" s="10">
        <f>(Kickstarter[[#This Row],[launched_at]]/86400) + 25569 + (-6/24)</f>
        <v>41656.512638888889</v>
      </c>
      <c r="T1264" s="10">
        <f>(Kickstarter[[#This Row],[deadline]]/86400) + 25569 + (-6/24)</f>
        <v>41686.512638888889</v>
      </c>
      <c r="U1264" s="6">
        <f>YEAR(Kickstarter[[#This Row],[Date Created Conversion]])</f>
        <v>2014</v>
      </c>
      <c r="V1264" s="6" t="str">
        <f>TEXT(Kickstarter[[#This Row],[Date Created Conversion]], "mmm")</f>
        <v>Jan</v>
      </c>
      <c r="W1264" s="6">
        <f>DATEDIF(Kickstarter[[#This Row],[Date Created Conversion]],Kickstarter[[#This Row],[Date Ended Conversion]],"m")</f>
        <v>0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Kickstarter[[#This Row],[pledged]]/Kickstarter[[#This Row],[goal]]</f>
        <v>1.19</v>
      </c>
      <c r="P1265" s="13">
        <f>IF(Kickstarter[[#This Row],[backers_count]], Kickstarter[[#This Row],[pledged]]/Kickstarter[[#This Row],[backers_count]], 0)</f>
        <v>43.536585365853661</v>
      </c>
      <c r="Q1265" t="str">
        <f>LEFT(Kickstarter[[#This Row],[Category and Sub-Category]], SEARCH("/", Kickstarter[[#This Row],[Category and Sub-Category]])-1)</f>
        <v>music</v>
      </c>
      <c r="R1265" t="str">
        <f>RIGHT(Kickstarter[[#This Row],[Category and Sub-Category]], LEN(Kickstarter[[#This Row],[Category and Sub-Category]])-SEARCH("/",Kickstarter[[#This Row],[Category and Sub-Category]]))</f>
        <v>rock</v>
      </c>
      <c r="S1265" s="10">
        <f>(Kickstarter[[#This Row],[launched_at]]/86400) + 25569 + (-6/24)</f>
        <v>41691.834143518521</v>
      </c>
      <c r="T1265" s="10">
        <f>(Kickstarter[[#This Row],[deadline]]/86400) + 25569 + (-6/24)</f>
        <v>41726.791666666664</v>
      </c>
      <c r="U1265" s="6">
        <f>YEAR(Kickstarter[[#This Row],[Date Created Conversion]])</f>
        <v>2014</v>
      </c>
      <c r="V1265" s="6" t="str">
        <f>TEXT(Kickstarter[[#This Row],[Date Created Conversion]], "mmm")</f>
        <v>Feb</v>
      </c>
      <c r="W1265" s="6">
        <f>DATEDIF(Kickstarter[[#This Row],[Date Created Conversion]],Kickstarter[[#This Row],[Date Ended Conversion]],"m")</f>
        <v>1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Kickstarter[[#This Row],[pledged]]/Kickstarter[[#This Row],[goal]]</f>
        <v>1.6646153846153846</v>
      </c>
      <c r="P1266" s="13">
        <f>IF(Kickstarter[[#This Row],[backers_count]], Kickstarter[[#This Row],[pledged]]/Kickstarter[[#This Row],[backers_count]], 0)</f>
        <v>31.823529411764707</v>
      </c>
      <c r="Q1266" t="str">
        <f>LEFT(Kickstarter[[#This Row],[Category and Sub-Category]], SEARCH("/", Kickstarter[[#This Row],[Category and Sub-Category]])-1)</f>
        <v>music</v>
      </c>
      <c r="R1266" t="str">
        <f>RIGHT(Kickstarter[[#This Row],[Category and Sub-Category]], LEN(Kickstarter[[#This Row],[Category and Sub-Category]])-SEARCH("/",Kickstarter[[#This Row],[Category and Sub-Category]]))</f>
        <v>rock</v>
      </c>
      <c r="S1266" s="10">
        <f>(Kickstarter[[#This Row],[launched_at]]/86400) + 25569 + (-6/24)</f>
        <v>41547.412997685184</v>
      </c>
      <c r="T1266" s="10">
        <f>(Kickstarter[[#This Row],[deadline]]/86400) + 25569 + (-6/24)</f>
        <v>41576.412997685184</v>
      </c>
      <c r="U1266" s="6">
        <f>YEAR(Kickstarter[[#This Row],[Date Created Conversion]])</f>
        <v>2013</v>
      </c>
      <c r="V1266" s="6" t="str">
        <f>TEXT(Kickstarter[[#This Row],[Date Created Conversion]], "mmm")</f>
        <v>Sep</v>
      </c>
      <c r="W1266" s="6">
        <f>DATEDIF(Kickstarter[[#This Row],[Date Created Conversion]],Kickstarter[[#This Row],[Date Ended Conversion]],"m")</f>
        <v>0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Kickstarter[[#This Row],[pledged]]/Kickstarter[[#This Row],[goal]]</f>
        <v>1.1914771428571429</v>
      </c>
      <c r="P1267" s="13">
        <f>IF(Kickstarter[[#This Row],[backers_count]], Kickstarter[[#This Row],[pledged]]/Kickstarter[[#This Row],[backers_count]], 0)</f>
        <v>63.184393939393942</v>
      </c>
      <c r="Q1267" t="str">
        <f>LEFT(Kickstarter[[#This Row],[Category and Sub-Category]], SEARCH("/", Kickstarter[[#This Row],[Category and Sub-Category]])-1)</f>
        <v>music</v>
      </c>
      <c r="R1267" t="str">
        <f>RIGHT(Kickstarter[[#This Row],[Category and Sub-Category]], LEN(Kickstarter[[#This Row],[Category and Sub-Category]])-SEARCH("/",Kickstarter[[#This Row],[Category and Sub-Category]]))</f>
        <v>rock</v>
      </c>
      <c r="S1267" s="10">
        <f>(Kickstarter[[#This Row],[launched_at]]/86400) + 25569 + (-6/24)</f>
        <v>40465.405266203699</v>
      </c>
      <c r="T1267" s="10">
        <f>(Kickstarter[[#This Row],[deadline]]/86400) + 25569 + (-6/24)</f>
        <v>40512.405266203699</v>
      </c>
      <c r="U1267" s="6">
        <f>YEAR(Kickstarter[[#This Row],[Date Created Conversion]])</f>
        <v>2010</v>
      </c>
      <c r="V1267" s="6" t="str">
        <f>TEXT(Kickstarter[[#This Row],[Date Created Conversion]], "mmm")</f>
        <v>Oct</v>
      </c>
      <c r="W1267" s="6">
        <f>DATEDIF(Kickstarter[[#This Row],[Date Created Conversion]],Kickstarter[[#This Row],[Date Ended Conversion]],"m")</f>
        <v>1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Kickstarter[[#This Row],[pledged]]/Kickstarter[[#This Row],[goal]]</f>
        <v>1.0047368421052632</v>
      </c>
      <c r="P1268" s="13">
        <f>IF(Kickstarter[[#This Row],[backers_count]], Kickstarter[[#This Row],[pledged]]/Kickstarter[[#This Row],[backers_count]], 0)</f>
        <v>190.9</v>
      </c>
      <c r="Q1268" t="str">
        <f>LEFT(Kickstarter[[#This Row],[Category and Sub-Category]], SEARCH("/", Kickstarter[[#This Row],[Category and Sub-Category]])-1)</f>
        <v>music</v>
      </c>
      <c r="R1268" t="str">
        <f>RIGHT(Kickstarter[[#This Row],[Category and Sub-Category]], LEN(Kickstarter[[#This Row],[Category and Sub-Category]])-SEARCH("/",Kickstarter[[#This Row],[Category and Sub-Category]]))</f>
        <v>rock</v>
      </c>
      <c r="S1268" s="10">
        <f>(Kickstarter[[#This Row],[launched_at]]/86400) + 25569 + (-6/24)</f>
        <v>41620.62667824074</v>
      </c>
      <c r="T1268" s="10">
        <f>(Kickstarter[[#This Row],[deadline]]/86400) + 25569 + (-6/24)</f>
        <v>41650.62667824074</v>
      </c>
      <c r="U1268" s="6">
        <f>YEAR(Kickstarter[[#This Row],[Date Created Conversion]])</f>
        <v>2013</v>
      </c>
      <c r="V1268" s="6" t="str">
        <f>TEXT(Kickstarter[[#This Row],[Date Created Conversion]], "mmm")</f>
        <v>Dec</v>
      </c>
      <c r="W1268" s="6">
        <f>DATEDIF(Kickstarter[[#This Row],[Date Created Conversion]],Kickstarter[[#This Row],[Date Ended Conversion]],"m")</f>
        <v>0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Kickstarter[[#This Row],[pledged]]/Kickstarter[[#This Row],[goal]]</f>
        <v>1.018</v>
      </c>
      <c r="P1269" s="13">
        <f>IF(Kickstarter[[#This Row],[backers_count]], Kickstarter[[#This Row],[pledged]]/Kickstarter[[#This Row],[backers_count]], 0)</f>
        <v>140.85534591194968</v>
      </c>
      <c r="Q1269" t="str">
        <f>LEFT(Kickstarter[[#This Row],[Category and Sub-Category]], SEARCH("/", Kickstarter[[#This Row],[Category and Sub-Category]])-1)</f>
        <v>music</v>
      </c>
      <c r="R1269" t="str">
        <f>RIGHT(Kickstarter[[#This Row],[Category and Sub-Category]], LEN(Kickstarter[[#This Row],[Category and Sub-Category]])-SEARCH("/",Kickstarter[[#This Row],[Category and Sub-Category]]))</f>
        <v>rock</v>
      </c>
      <c r="S1269" s="10">
        <f>(Kickstarter[[#This Row],[launched_at]]/86400) + 25569 + (-6/24)</f>
        <v>41449.335162037038</v>
      </c>
      <c r="T1269" s="10">
        <f>(Kickstarter[[#This Row],[deadline]]/86400) + 25569 + (-6/24)</f>
        <v>41479.335162037038</v>
      </c>
      <c r="U1269" s="6">
        <f>YEAR(Kickstarter[[#This Row],[Date Created Conversion]])</f>
        <v>2013</v>
      </c>
      <c r="V1269" s="6" t="str">
        <f>TEXT(Kickstarter[[#This Row],[Date Created Conversion]], "mmm")</f>
        <v>Jun</v>
      </c>
      <c r="W1269" s="6">
        <f>DATEDIF(Kickstarter[[#This Row],[Date Created Conversion]],Kickstarter[[#This Row],[Date Ended Conversion]],"m")</f>
        <v>1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Kickstarter[[#This Row],[pledged]]/Kickstarter[[#This Row],[goal]]</f>
        <v>1.1666666666666667</v>
      </c>
      <c r="P1270" s="13">
        <f>IF(Kickstarter[[#This Row],[backers_count]], Kickstarter[[#This Row],[pledged]]/Kickstarter[[#This Row],[backers_count]], 0)</f>
        <v>76.92307692307692</v>
      </c>
      <c r="Q1270" t="str">
        <f>LEFT(Kickstarter[[#This Row],[Category and Sub-Category]], SEARCH("/", Kickstarter[[#This Row],[Category and Sub-Category]])-1)</f>
        <v>music</v>
      </c>
      <c r="R1270" t="str">
        <f>RIGHT(Kickstarter[[#This Row],[Category and Sub-Category]], LEN(Kickstarter[[#This Row],[Category and Sub-Category]])-SEARCH("/",Kickstarter[[#This Row],[Category and Sub-Category]]))</f>
        <v>rock</v>
      </c>
      <c r="S1270" s="10">
        <f>(Kickstarter[[#This Row],[launched_at]]/86400) + 25569 + (-6/24)</f>
        <v>41507.595451388886</v>
      </c>
      <c r="T1270" s="10">
        <f>(Kickstarter[[#This Row],[deadline]]/86400) + 25569 + (-6/24)</f>
        <v>41537.595451388886</v>
      </c>
      <c r="U1270" s="6">
        <f>YEAR(Kickstarter[[#This Row],[Date Created Conversion]])</f>
        <v>2013</v>
      </c>
      <c r="V1270" s="6" t="str">
        <f>TEXT(Kickstarter[[#This Row],[Date Created Conversion]], "mmm")</f>
        <v>Aug</v>
      </c>
      <c r="W1270" s="6">
        <f>DATEDIF(Kickstarter[[#This Row],[Date Created Conversion]],Kickstarter[[#This Row],[Date Ended Conversion]],"m")</f>
        <v>0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Kickstarter[[#This Row],[pledged]]/Kickstarter[[#This Row],[goal]]</f>
        <v>1.0864893617021276</v>
      </c>
      <c r="P1271" s="13">
        <f>IF(Kickstarter[[#This Row],[backers_count]], Kickstarter[[#This Row],[pledged]]/Kickstarter[[#This Row],[backers_count]], 0)</f>
        <v>99.15533980582525</v>
      </c>
      <c r="Q1271" t="str">
        <f>LEFT(Kickstarter[[#This Row],[Category and Sub-Category]], SEARCH("/", Kickstarter[[#This Row],[Category and Sub-Category]])-1)</f>
        <v>music</v>
      </c>
      <c r="R1271" t="str">
        <f>RIGHT(Kickstarter[[#This Row],[Category and Sub-Category]], LEN(Kickstarter[[#This Row],[Category and Sub-Category]])-SEARCH("/",Kickstarter[[#This Row],[Category and Sub-Category]]))</f>
        <v>rock</v>
      </c>
      <c r="S1271" s="10">
        <f>(Kickstarter[[#This Row],[launched_at]]/86400) + 25569 + (-6/24)</f>
        <v>42445.573055555556</v>
      </c>
      <c r="T1271" s="10">
        <f>(Kickstarter[[#This Row],[deadline]]/86400) + 25569 + (-6/24)</f>
        <v>42475.75</v>
      </c>
      <c r="U1271" s="6">
        <f>YEAR(Kickstarter[[#This Row],[Date Created Conversion]])</f>
        <v>2016</v>
      </c>
      <c r="V1271" s="6" t="str">
        <f>TEXT(Kickstarter[[#This Row],[Date Created Conversion]], "mmm")</f>
        <v>Mar</v>
      </c>
      <c r="W1271" s="6">
        <f>DATEDIF(Kickstarter[[#This Row],[Date Created Conversion]],Kickstarter[[#This Row],[Date Ended Conversion]],"m")</f>
        <v>0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Kickstarter[[#This Row],[pledged]]/Kickstarter[[#This Row],[goal]]</f>
        <v>1.1472</v>
      </c>
      <c r="P1272" s="13">
        <f>IF(Kickstarter[[#This Row],[backers_count]], Kickstarter[[#This Row],[pledged]]/Kickstarter[[#This Row],[backers_count]], 0)</f>
        <v>67.881656804733723</v>
      </c>
      <c r="Q1272" t="str">
        <f>LEFT(Kickstarter[[#This Row],[Category and Sub-Category]], SEARCH("/", Kickstarter[[#This Row],[Category and Sub-Category]])-1)</f>
        <v>music</v>
      </c>
      <c r="R1272" t="str">
        <f>RIGHT(Kickstarter[[#This Row],[Category and Sub-Category]], LEN(Kickstarter[[#This Row],[Category and Sub-Category]])-SEARCH("/",Kickstarter[[#This Row],[Category and Sub-Category]]))</f>
        <v>rock</v>
      </c>
      <c r="S1272" s="10">
        <f>(Kickstarter[[#This Row],[launched_at]]/86400) + 25569 + (-6/24)</f>
        <v>40933.60696759259</v>
      </c>
      <c r="T1272" s="10">
        <f>(Kickstarter[[#This Row],[deadline]]/86400) + 25569 + (-6/24)</f>
        <v>40993.565300925926</v>
      </c>
      <c r="U1272" s="6">
        <f>YEAR(Kickstarter[[#This Row],[Date Created Conversion]])</f>
        <v>2012</v>
      </c>
      <c r="V1272" s="6" t="str">
        <f>TEXT(Kickstarter[[#This Row],[Date Created Conversion]], "mmm")</f>
        <v>Jan</v>
      </c>
      <c r="W1272" s="6">
        <f>DATEDIF(Kickstarter[[#This Row],[Date Created Conversion]],Kickstarter[[#This Row],[Date Ended Conversion]],"m")</f>
        <v>2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Kickstarter[[#This Row],[pledged]]/Kickstarter[[#This Row],[goal]]</f>
        <v>1.018</v>
      </c>
      <c r="P1273" s="13">
        <f>IF(Kickstarter[[#This Row],[backers_count]], Kickstarter[[#This Row],[pledged]]/Kickstarter[[#This Row],[backers_count]], 0)</f>
        <v>246.29032258064515</v>
      </c>
      <c r="Q1273" t="str">
        <f>LEFT(Kickstarter[[#This Row],[Category and Sub-Category]], SEARCH("/", Kickstarter[[#This Row],[Category and Sub-Category]])-1)</f>
        <v>music</v>
      </c>
      <c r="R1273" t="str">
        <f>RIGHT(Kickstarter[[#This Row],[Category and Sub-Category]], LEN(Kickstarter[[#This Row],[Category and Sub-Category]])-SEARCH("/",Kickstarter[[#This Row],[Category and Sub-Category]]))</f>
        <v>rock</v>
      </c>
      <c r="S1273" s="10">
        <f>(Kickstarter[[#This Row],[launched_at]]/86400) + 25569 + (-6/24)</f>
        <v>41561.433553240742</v>
      </c>
      <c r="T1273" s="10">
        <f>(Kickstarter[[#This Row],[deadline]]/86400) + 25569 + (-6/24)</f>
        <v>41591.475219907406</v>
      </c>
      <c r="U1273" s="6">
        <f>YEAR(Kickstarter[[#This Row],[Date Created Conversion]])</f>
        <v>2013</v>
      </c>
      <c r="V1273" s="6" t="str">
        <f>TEXT(Kickstarter[[#This Row],[Date Created Conversion]], "mmm")</f>
        <v>Oct</v>
      </c>
      <c r="W1273" s="6">
        <f>DATEDIF(Kickstarter[[#This Row],[Date Created Conversion]],Kickstarter[[#This Row],[Date Ended Conversion]],"m")</f>
        <v>0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Kickstarter[[#This Row],[pledged]]/Kickstarter[[#This Row],[goal]]</f>
        <v>1.06</v>
      </c>
      <c r="P1274" s="13">
        <f>IF(Kickstarter[[#This Row],[backers_count]], Kickstarter[[#This Row],[pledged]]/Kickstarter[[#This Row],[backers_count]], 0)</f>
        <v>189.28571428571428</v>
      </c>
      <c r="Q1274" t="str">
        <f>LEFT(Kickstarter[[#This Row],[Category and Sub-Category]], SEARCH("/", Kickstarter[[#This Row],[Category and Sub-Category]])-1)</f>
        <v>music</v>
      </c>
      <c r="R1274" t="str">
        <f>RIGHT(Kickstarter[[#This Row],[Category and Sub-Category]], LEN(Kickstarter[[#This Row],[Category and Sub-Category]])-SEARCH("/",Kickstarter[[#This Row],[Category and Sub-Category]]))</f>
        <v>rock</v>
      </c>
      <c r="S1274" s="10">
        <f>(Kickstarter[[#This Row],[launched_at]]/86400) + 25569 + (-6/24)</f>
        <v>40274.495127314818</v>
      </c>
      <c r="T1274" s="10">
        <f>(Kickstarter[[#This Row],[deadline]]/86400) + 25569 + (-6/24)</f>
        <v>40343.916666666664</v>
      </c>
      <c r="U1274" s="6">
        <f>YEAR(Kickstarter[[#This Row],[Date Created Conversion]])</f>
        <v>2010</v>
      </c>
      <c r="V1274" s="6" t="str">
        <f>TEXT(Kickstarter[[#This Row],[Date Created Conversion]], "mmm")</f>
        <v>Apr</v>
      </c>
      <c r="W1274" s="6">
        <f>DATEDIF(Kickstarter[[#This Row],[Date Created Conversion]],Kickstarter[[#This Row],[Date Ended Conversion]],"m")</f>
        <v>2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Kickstarter[[#This Row],[pledged]]/Kickstarter[[#This Row],[goal]]</f>
        <v>1.0349999999999999</v>
      </c>
      <c r="P1275" s="13">
        <f>IF(Kickstarter[[#This Row],[backers_count]], Kickstarter[[#This Row],[pledged]]/Kickstarter[[#This Row],[backers_count]], 0)</f>
        <v>76.666666666666671</v>
      </c>
      <c r="Q1275" t="str">
        <f>LEFT(Kickstarter[[#This Row],[Category and Sub-Category]], SEARCH("/", Kickstarter[[#This Row],[Category and Sub-Category]])-1)</f>
        <v>music</v>
      </c>
      <c r="R1275" t="str">
        <f>RIGHT(Kickstarter[[#This Row],[Category and Sub-Category]], LEN(Kickstarter[[#This Row],[Category and Sub-Category]])-SEARCH("/",Kickstarter[[#This Row],[Category and Sub-Category]]))</f>
        <v>rock</v>
      </c>
      <c r="S1275" s="10">
        <f>(Kickstarter[[#This Row],[launched_at]]/86400) + 25569 + (-6/24)</f>
        <v>41852.480219907404</v>
      </c>
      <c r="T1275" s="10">
        <f>(Kickstarter[[#This Row],[deadline]]/86400) + 25569 + (-6/24)</f>
        <v>41882.480219907404</v>
      </c>
      <c r="U1275" s="6">
        <f>YEAR(Kickstarter[[#This Row],[Date Created Conversion]])</f>
        <v>2014</v>
      </c>
      <c r="V1275" s="6" t="str">
        <f>TEXT(Kickstarter[[#This Row],[Date Created Conversion]], "mmm")</f>
        <v>Aug</v>
      </c>
      <c r="W1275" s="6">
        <f>DATEDIF(Kickstarter[[#This Row],[Date Created Conversion]],Kickstarter[[#This Row],[Date Ended Conversion]],"m")</f>
        <v>0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Kickstarter[[#This Row],[pledged]]/Kickstarter[[#This Row],[goal]]</f>
        <v>1.5497535999999998</v>
      </c>
      <c r="P1276" s="13">
        <f>IF(Kickstarter[[#This Row],[backers_count]], Kickstarter[[#This Row],[pledged]]/Kickstarter[[#This Row],[backers_count]], 0)</f>
        <v>82.963254817987149</v>
      </c>
      <c r="Q1276" t="str">
        <f>LEFT(Kickstarter[[#This Row],[Category and Sub-Category]], SEARCH("/", Kickstarter[[#This Row],[Category and Sub-Category]])-1)</f>
        <v>music</v>
      </c>
      <c r="R1276" t="str">
        <f>RIGHT(Kickstarter[[#This Row],[Category and Sub-Category]], LEN(Kickstarter[[#This Row],[Category and Sub-Category]])-SEARCH("/",Kickstarter[[#This Row],[Category and Sub-Category]]))</f>
        <v>rock</v>
      </c>
      <c r="S1276" s="10">
        <f>(Kickstarter[[#This Row],[launched_at]]/86400) + 25569 + (-6/24)</f>
        <v>41116.440104166664</v>
      </c>
      <c r="T1276" s="10">
        <f>(Kickstarter[[#This Row],[deadline]]/86400) + 25569 + (-6/24)</f>
        <v>41151.440104166664</v>
      </c>
      <c r="U1276" s="6">
        <f>YEAR(Kickstarter[[#This Row],[Date Created Conversion]])</f>
        <v>2012</v>
      </c>
      <c r="V1276" s="6" t="str">
        <f>TEXT(Kickstarter[[#This Row],[Date Created Conversion]], "mmm")</f>
        <v>Jul</v>
      </c>
      <c r="W1276" s="6">
        <f>DATEDIF(Kickstarter[[#This Row],[Date Created Conversion]],Kickstarter[[#This Row],[Date Ended Conversion]],"m")</f>
        <v>1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Kickstarter[[#This Row],[pledged]]/Kickstarter[[#This Row],[goal]]</f>
        <v>1.6214066666666667</v>
      </c>
      <c r="P1277" s="13">
        <f>IF(Kickstarter[[#This Row],[backers_count]], Kickstarter[[#This Row],[pledged]]/Kickstarter[[#This Row],[backers_count]], 0)</f>
        <v>62.522107969151669</v>
      </c>
      <c r="Q1277" t="str">
        <f>LEFT(Kickstarter[[#This Row],[Category and Sub-Category]], SEARCH("/", Kickstarter[[#This Row],[Category and Sub-Category]])-1)</f>
        <v>music</v>
      </c>
      <c r="R1277" t="str">
        <f>RIGHT(Kickstarter[[#This Row],[Category and Sub-Category]], LEN(Kickstarter[[#This Row],[Category and Sub-Category]])-SEARCH("/",Kickstarter[[#This Row],[Category and Sub-Category]]))</f>
        <v>rock</v>
      </c>
      <c r="S1277" s="10">
        <f>(Kickstarter[[#This Row],[launched_at]]/86400) + 25569 + (-6/24)</f>
        <v>41458.617905092593</v>
      </c>
      <c r="T1277" s="10">
        <f>(Kickstarter[[#This Row],[deadline]]/86400) + 25569 + (-6/24)</f>
        <v>41493.617905092593</v>
      </c>
      <c r="U1277" s="6">
        <f>YEAR(Kickstarter[[#This Row],[Date Created Conversion]])</f>
        <v>2013</v>
      </c>
      <c r="V1277" s="6" t="str">
        <f>TEXT(Kickstarter[[#This Row],[Date Created Conversion]], "mmm")</f>
        <v>Jul</v>
      </c>
      <c r="W1277" s="6">
        <f>DATEDIF(Kickstarter[[#This Row],[Date Created Conversion]],Kickstarter[[#This Row],[Date Ended Conversion]],"m")</f>
        <v>1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Kickstarter[[#This Row],[pledged]]/Kickstarter[[#This Row],[goal]]</f>
        <v>1.0442100000000001</v>
      </c>
      <c r="P1278" s="13">
        <f>IF(Kickstarter[[#This Row],[backers_count]], Kickstarter[[#This Row],[pledged]]/Kickstarter[[#This Row],[backers_count]], 0)</f>
        <v>46.06808823529412</v>
      </c>
      <c r="Q1278" t="str">
        <f>LEFT(Kickstarter[[#This Row],[Category and Sub-Category]], SEARCH("/", Kickstarter[[#This Row],[Category and Sub-Category]])-1)</f>
        <v>music</v>
      </c>
      <c r="R1278" t="str">
        <f>RIGHT(Kickstarter[[#This Row],[Category and Sub-Category]], LEN(Kickstarter[[#This Row],[Category and Sub-Category]])-SEARCH("/",Kickstarter[[#This Row],[Category and Sub-Category]]))</f>
        <v>rock</v>
      </c>
      <c r="S1278" s="10">
        <f>(Kickstarter[[#This Row],[launched_at]]/86400) + 25569 + (-6/24)</f>
        <v>40007.454247685186</v>
      </c>
      <c r="T1278" s="10">
        <f>(Kickstarter[[#This Row],[deadline]]/86400) + 25569 + (-6/24)</f>
        <v>40056.916666666664</v>
      </c>
      <c r="U1278" s="6">
        <f>YEAR(Kickstarter[[#This Row],[Date Created Conversion]])</f>
        <v>2009</v>
      </c>
      <c r="V1278" s="6" t="str">
        <f>TEXT(Kickstarter[[#This Row],[Date Created Conversion]], "mmm")</f>
        <v>Jul</v>
      </c>
      <c r="W1278" s="6">
        <f>DATEDIF(Kickstarter[[#This Row],[Date Created Conversion]],Kickstarter[[#This Row],[Date Ended Conversion]],"m")</f>
        <v>1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Kickstarter[[#This Row],[pledged]]/Kickstarter[[#This Row],[goal]]</f>
        <v>1.0612433333333333</v>
      </c>
      <c r="P1279" s="13">
        <f>IF(Kickstarter[[#This Row],[backers_count]], Kickstarter[[#This Row],[pledged]]/Kickstarter[[#This Row],[backers_count]], 0)</f>
        <v>38.543946731234868</v>
      </c>
      <c r="Q1279" t="str">
        <f>LEFT(Kickstarter[[#This Row],[Category and Sub-Category]], SEARCH("/", Kickstarter[[#This Row],[Category and Sub-Category]])-1)</f>
        <v>music</v>
      </c>
      <c r="R1279" t="str">
        <f>RIGHT(Kickstarter[[#This Row],[Category and Sub-Category]], LEN(Kickstarter[[#This Row],[Category and Sub-Category]])-SEARCH("/",Kickstarter[[#This Row],[Category and Sub-Category]]))</f>
        <v>rock</v>
      </c>
      <c r="S1279" s="10">
        <f>(Kickstarter[[#This Row],[launched_at]]/86400) + 25569 + (-6/24)</f>
        <v>41121.311886574076</v>
      </c>
      <c r="T1279" s="10">
        <f>(Kickstarter[[#This Row],[deadline]]/86400) + 25569 + (-6/24)</f>
        <v>41156.311886574076</v>
      </c>
      <c r="U1279" s="6">
        <f>YEAR(Kickstarter[[#This Row],[Date Created Conversion]])</f>
        <v>2012</v>
      </c>
      <c r="V1279" s="6" t="str">
        <f>TEXT(Kickstarter[[#This Row],[Date Created Conversion]], "mmm")</f>
        <v>Jul</v>
      </c>
      <c r="W1279" s="6">
        <f>DATEDIF(Kickstarter[[#This Row],[Date Created Conversion]],Kickstarter[[#This Row],[Date Ended Conversion]],"m")</f>
        <v>1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Kickstarter[[#This Row],[pledged]]/Kickstarter[[#This Row],[goal]]</f>
        <v>1.5493846153846154</v>
      </c>
      <c r="P1280" s="13">
        <f>IF(Kickstarter[[#This Row],[backers_count]], Kickstarter[[#This Row],[pledged]]/Kickstarter[[#This Row],[backers_count]], 0)</f>
        <v>53.005263157894738</v>
      </c>
      <c r="Q1280" t="str">
        <f>LEFT(Kickstarter[[#This Row],[Category and Sub-Category]], SEARCH("/", Kickstarter[[#This Row],[Category and Sub-Category]])-1)</f>
        <v>music</v>
      </c>
      <c r="R1280" t="str">
        <f>RIGHT(Kickstarter[[#This Row],[Category and Sub-Category]], LEN(Kickstarter[[#This Row],[Category and Sub-Category]])-SEARCH("/",Kickstarter[[#This Row],[Category and Sub-Category]]))</f>
        <v>rock</v>
      </c>
      <c r="S1280" s="10">
        <f>(Kickstarter[[#This Row],[launched_at]]/86400) + 25569 + (-6/24)</f>
        <v>41786.305162037039</v>
      </c>
      <c r="T1280" s="10">
        <f>(Kickstarter[[#This Row],[deadline]]/86400) + 25569 + (-6/24)</f>
        <v>41814.833333333336</v>
      </c>
      <c r="U1280" s="6">
        <f>YEAR(Kickstarter[[#This Row],[Date Created Conversion]])</f>
        <v>2014</v>
      </c>
      <c r="V1280" s="6" t="str">
        <f>TEXT(Kickstarter[[#This Row],[Date Created Conversion]], "mmm")</f>
        <v>May</v>
      </c>
      <c r="W1280" s="6">
        <f>DATEDIF(Kickstarter[[#This Row],[Date Created Conversion]],Kickstarter[[#This Row],[Date Ended Conversion]],"m")</f>
        <v>0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Kickstarter[[#This Row],[pledged]]/Kickstarter[[#This Row],[goal]]</f>
        <v>1.1077157238734421</v>
      </c>
      <c r="P1281" s="13">
        <f>IF(Kickstarter[[#This Row],[backers_count]], Kickstarter[[#This Row],[pledged]]/Kickstarter[[#This Row],[backers_count]], 0)</f>
        <v>73.355396825396824</v>
      </c>
      <c r="Q1281" t="str">
        <f>LEFT(Kickstarter[[#This Row],[Category and Sub-Category]], SEARCH("/", Kickstarter[[#This Row],[Category and Sub-Category]])-1)</f>
        <v>music</v>
      </c>
      <c r="R1281" t="str">
        <f>RIGHT(Kickstarter[[#This Row],[Category and Sub-Category]], LEN(Kickstarter[[#This Row],[Category and Sub-Category]])-SEARCH("/",Kickstarter[[#This Row],[Category and Sub-Category]]))</f>
        <v>rock</v>
      </c>
      <c r="S1281" s="10">
        <f>(Kickstarter[[#This Row],[launched_at]]/86400) + 25569 + (-6/24)</f>
        <v>41681.849189814813</v>
      </c>
      <c r="T1281" s="10">
        <f>(Kickstarter[[#This Row],[deadline]]/86400) + 25569 + (-6/24)</f>
        <v>41721.807523148149</v>
      </c>
      <c r="U1281" s="6">
        <f>YEAR(Kickstarter[[#This Row],[Date Created Conversion]])</f>
        <v>2014</v>
      </c>
      <c r="V1281" s="6" t="str">
        <f>TEXT(Kickstarter[[#This Row],[Date Created Conversion]], "mmm")</f>
        <v>Feb</v>
      </c>
      <c r="W1281" s="6">
        <f>DATEDIF(Kickstarter[[#This Row],[Date Created Conversion]],Kickstarter[[#This Row],[Date Ended Conversion]],"m")</f>
        <v>1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Kickstarter[[#This Row],[pledged]]/Kickstarter[[#This Row],[goal]]</f>
        <v>1.1091186666666666</v>
      </c>
      <c r="P1282" s="13">
        <f>IF(Kickstarter[[#This Row],[backers_count]], Kickstarter[[#This Row],[pledged]]/Kickstarter[[#This Row],[backers_count]], 0)</f>
        <v>127.97523076923076</v>
      </c>
      <c r="Q1282" t="str">
        <f>LEFT(Kickstarter[[#This Row],[Category and Sub-Category]], SEARCH("/", Kickstarter[[#This Row],[Category and Sub-Category]])-1)</f>
        <v>music</v>
      </c>
      <c r="R1282" t="str">
        <f>RIGHT(Kickstarter[[#This Row],[Category and Sub-Category]], LEN(Kickstarter[[#This Row],[Category and Sub-Category]])-SEARCH("/",Kickstarter[[#This Row],[Category and Sub-Category]]))</f>
        <v>rock</v>
      </c>
      <c r="S1282" s="10">
        <f>(Kickstarter[[#This Row],[launched_at]]/86400) + 25569 + (-6/24)</f>
        <v>40513.507569444446</v>
      </c>
      <c r="T1282" s="10">
        <f>(Kickstarter[[#This Row],[deadline]]/86400) + 25569 + (-6/24)</f>
        <v>40603.507569444446</v>
      </c>
      <c r="U1282" s="6">
        <f>YEAR(Kickstarter[[#This Row],[Date Created Conversion]])</f>
        <v>2010</v>
      </c>
      <c r="V1282" s="6" t="str">
        <f>TEXT(Kickstarter[[#This Row],[Date Created Conversion]], "mmm")</f>
        <v>Dec</v>
      </c>
      <c r="W1282" s="6">
        <f>DATEDIF(Kickstarter[[#This Row],[Date Created Conversion]],Kickstarter[[#This Row],[Date Ended Conversion]],"m")</f>
        <v>3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Kickstarter[[#This Row],[pledged]]/Kickstarter[[#This Row],[goal]]</f>
        <v>1.1071428571428572</v>
      </c>
      <c r="P1283" s="13">
        <f>IF(Kickstarter[[#This Row],[backers_count]], Kickstarter[[#This Row],[pledged]]/Kickstarter[[#This Row],[backers_count]], 0)</f>
        <v>104.72972972972973</v>
      </c>
      <c r="Q1283" t="str">
        <f>LEFT(Kickstarter[[#This Row],[Category and Sub-Category]], SEARCH("/", Kickstarter[[#This Row],[Category and Sub-Category]])-1)</f>
        <v>music</v>
      </c>
      <c r="R1283" t="str">
        <f>RIGHT(Kickstarter[[#This Row],[Category and Sub-Category]], LEN(Kickstarter[[#This Row],[Category and Sub-Category]])-SEARCH("/",Kickstarter[[#This Row],[Category and Sub-Category]]))</f>
        <v>rock</v>
      </c>
      <c r="S1283" s="10">
        <f>(Kickstarter[[#This Row],[launched_at]]/86400) + 25569 + (-6/24)</f>
        <v>41463.493472222224</v>
      </c>
      <c r="T1283" s="10">
        <f>(Kickstarter[[#This Row],[deadline]]/86400) + 25569 + (-6/24)</f>
        <v>41483.493472222224</v>
      </c>
      <c r="U1283" s="6">
        <f>YEAR(Kickstarter[[#This Row],[Date Created Conversion]])</f>
        <v>2013</v>
      </c>
      <c r="V1283" s="6" t="str">
        <f>TEXT(Kickstarter[[#This Row],[Date Created Conversion]], "mmm")</f>
        <v>Jul</v>
      </c>
      <c r="W1283" s="6">
        <f>DATEDIF(Kickstarter[[#This Row],[Date Created Conversion]],Kickstarter[[#This Row],[Date Ended Conversion]],"m")</f>
        <v>0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Kickstarter[[#This Row],[pledged]]/Kickstarter[[#This Row],[goal]]</f>
        <v>1.2361333333333333</v>
      </c>
      <c r="P1284" s="13">
        <f>IF(Kickstarter[[#This Row],[backers_count]], Kickstarter[[#This Row],[pledged]]/Kickstarter[[#This Row],[backers_count]], 0)</f>
        <v>67.671532846715323</v>
      </c>
      <c r="Q1284" t="str">
        <f>LEFT(Kickstarter[[#This Row],[Category and Sub-Category]], SEARCH("/", Kickstarter[[#This Row],[Category and Sub-Category]])-1)</f>
        <v>music</v>
      </c>
      <c r="R1284" t="str">
        <f>RIGHT(Kickstarter[[#This Row],[Category and Sub-Category]], LEN(Kickstarter[[#This Row],[Category and Sub-Category]])-SEARCH("/",Kickstarter[[#This Row],[Category and Sub-Category]]))</f>
        <v>rock</v>
      </c>
      <c r="S1284" s="10">
        <f>(Kickstarter[[#This Row],[launched_at]]/86400) + 25569 + (-6/24)</f>
        <v>41586.225173611107</v>
      </c>
      <c r="T1284" s="10">
        <f>(Kickstarter[[#This Row],[deadline]]/86400) + 25569 + (-6/24)</f>
        <v>41616.957638888889</v>
      </c>
      <c r="U1284" s="6">
        <f>YEAR(Kickstarter[[#This Row],[Date Created Conversion]])</f>
        <v>2013</v>
      </c>
      <c r="V1284" s="6" t="str">
        <f>TEXT(Kickstarter[[#This Row],[Date Created Conversion]], "mmm")</f>
        <v>Nov</v>
      </c>
      <c r="W1284" s="6">
        <f>DATEDIF(Kickstarter[[#This Row],[Date Created Conversion]],Kickstarter[[#This Row],[Date Ended Conversion]],"m")</f>
        <v>1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Kickstarter[[#This Row],[pledged]]/Kickstarter[[#This Row],[goal]]</f>
        <v>2.1105</v>
      </c>
      <c r="P1285" s="13">
        <f>IF(Kickstarter[[#This Row],[backers_count]], Kickstarter[[#This Row],[pledged]]/Kickstarter[[#This Row],[backers_count]], 0)</f>
        <v>95.931818181818187</v>
      </c>
      <c r="Q1285" t="str">
        <f>LEFT(Kickstarter[[#This Row],[Category and Sub-Category]], SEARCH("/", Kickstarter[[#This Row],[Category and Sub-Category]])-1)</f>
        <v>music</v>
      </c>
      <c r="R1285" t="str">
        <f>RIGHT(Kickstarter[[#This Row],[Category and Sub-Category]], LEN(Kickstarter[[#This Row],[Category and Sub-Category]])-SEARCH("/",Kickstarter[[#This Row],[Category and Sub-Category]]))</f>
        <v>rock</v>
      </c>
      <c r="S1285" s="10">
        <f>(Kickstarter[[#This Row],[launched_at]]/86400) + 25569 + (-6/24)</f>
        <v>41320.467465277776</v>
      </c>
      <c r="T1285" s="10">
        <f>(Kickstarter[[#This Row],[deadline]]/86400) + 25569 + (-6/24)</f>
        <v>41343.916666666664</v>
      </c>
      <c r="U1285" s="6">
        <f>YEAR(Kickstarter[[#This Row],[Date Created Conversion]])</f>
        <v>2013</v>
      </c>
      <c r="V1285" s="6" t="str">
        <f>TEXT(Kickstarter[[#This Row],[Date Created Conversion]], "mmm")</f>
        <v>Feb</v>
      </c>
      <c r="W1285" s="6">
        <f>DATEDIF(Kickstarter[[#This Row],[Date Created Conversion]],Kickstarter[[#This Row],[Date Ended Conversion]],"m")</f>
        <v>0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Kickstarter[[#This Row],[pledged]]/Kickstarter[[#This Row],[goal]]</f>
        <v>1.01</v>
      </c>
      <c r="P1286" s="13">
        <f>IF(Kickstarter[[#This Row],[backers_count]], Kickstarter[[#This Row],[pledged]]/Kickstarter[[#This Row],[backers_count]], 0)</f>
        <v>65.161290322580641</v>
      </c>
      <c r="Q1286" t="str">
        <f>LEFT(Kickstarter[[#This Row],[Category and Sub-Category]], SEARCH("/", Kickstarter[[#This Row],[Category and Sub-Category]])-1)</f>
        <v>theater</v>
      </c>
      <c r="R1286" t="str">
        <f>RIGHT(Kickstarter[[#This Row],[Category and Sub-Category]], LEN(Kickstarter[[#This Row],[Category and Sub-Category]])-SEARCH("/",Kickstarter[[#This Row],[Category and Sub-Category]]))</f>
        <v>plays</v>
      </c>
      <c r="S1286" s="10">
        <f>(Kickstarter[[#This Row],[launched_at]]/86400) + 25569 + (-6/24)</f>
        <v>42711.98474537037</v>
      </c>
      <c r="T1286" s="10">
        <f>(Kickstarter[[#This Row],[deadline]]/86400) + 25569 + (-6/24)</f>
        <v>42735.457638888889</v>
      </c>
      <c r="U1286" s="6">
        <f>YEAR(Kickstarter[[#This Row],[Date Created Conversion]])</f>
        <v>2016</v>
      </c>
      <c r="V1286" s="6" t="str">
        <f>TEXT(Kickstarter[[#This Row],[Date Created Conversion]], "mmm")</f>
        <v>Dec</v>
      </c>
      <c r="W1286" s="6">
        <f>DATEDIF(Kickstarter[[#This Row],[Date Created Conversion]],Kickstarter[[#This Row],[Date Ended Conversion]],"m")</f>
        <v>0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Kickstarter[[#This Row],[pledged]]/Kickstarter[[#This Row],[goal]]</f>
        <v>1.0165</v>
      </c>
      <c r="P1287" s="13">
        <f>IF(Kickstarter[[#This Row],[backers_count]], Kickstarter[[#This Row],[pledged]]/Kickstarter[[#This Row],[backers_count]], 0)</f>
        <v>32.269841269841272</v>
      </c>
      <c r="Q1287" t="str">
        <f>LEFT(Kickstarter[[#This Row],[Category and Sub-Category]], SEARCH("/", Kickstarter[[#This Row],[Category and Sub-Category]])-1)</f>
        <v>theater</v>
      </c>
      <c r="R1287" t="str">
        <f>RIGHT(Kickstarter[[#This Row],[Category and Sub-Category]], LEN(Kickstarter[[#This Row],[Category and Sub-Category]])-SEARCH("/",Kickstarter[[#This Row],[Category and Sub-Category]]))</f>
        <v>plays</v>
      </c>
      <c r="S1287" s="10">
        <f>(Kickstarter[[#This Row],[launched_at]]/86400) + 25569 + (-6/24)</f>
        <v>42160.333043981482</v>
      </c>
      <c r="T1287" s="10">
        <f>(Kickstarter[[#This Row],[deadline]]/86400) + 25569 + (-6/24)</f>
        <v>42175.333043981482</v>
      </c>
      <c r="U1287" s="6">
        <f>YEAR(Kickstarter[[#This Row],[Date Created Conversion]])</f>
        <v>2015</v>
      </c>
      <c r="V1287" s="6" t="str">
        <f>TEXT(Kickstarter[[#This Row],[Date Created Conversion]], "mmm")</f>
        <v>Jun</v>
      </c>
      <c r="W1287" s="6">
        <f>DATEDIF(Kickstarter[[#This Row],[Date Created Conversion]],Kickstarter[[#This Row],[Date Ended Conversion]],"m")</f>
        <v>0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Kickstarter[[#This Row],[pledged]]/Kickstarter[[#This Row],[goal]]</f>
        <v>1.0833333333333333</v>
      </c>
      <c r="P1288" s="13">
        <f>IF(Kickstarter[[#This Row],[backers_count]], Kickstarter[[#This Row],[pledged]]/Kickstarter[[#This Row],[backers_count]], 0)</f>
        <v>81.25</v>
      </c>
      <c r="Q1288" t="str">
        <f>LEFT(Kickstarter[[#This Row],[Category and Sub-Category]], SEARCH("/", Kickstarter[[#This Row],[Category and Sub-Category]])-1)</f>
        <v>theater</v>
      </c>
      <c r="R1288" t="str">
        <f>RIGHT(Kickstarter[[#This Row],[Category and Sub-Category]], LEN(Kickstarter[[#This Row],[Category and Sub-Category]])-SEARCH("/",Kickstarter[[#This Row],[Category and Sub-Category]]))</f>
        <v>plays</v>
      </c>
      <c r="S1288" s="10">
        <f>(Kickstarter[[#This Row],[launched_at]]/86400) + 25569 + (-6/24)</f>
        <v>42039.134571759263</v>
      </c>
      <c r="T1288" s="10">
        <f>(Kickstarter[[#This Row],[deadline]]/86400) + 25569 + (-6/24)</f>
        <v>42052.333333333328</v>
      </c>
      <c r="U1288" s="6">
        <f>YEAR(Kickstarter[[#This Row],[Date Created Conversion]])</f>
        <v>2015</v>
      </c>
      <c r="V1288" s="6" t="str">
        <f>TEXT(Kickstarter[[#This Row],[Date Created Conversion]], "mmm")</f>
        <v>Feb</v>
      </c>
      <c r="W1288" s="6">
        <f>DATEDIF(Kickstarter[[#This Row],[Date Created Conversion]],Kickstarter[[#This Row],[Date Ended Conversion]],"m")</f>
        <v>0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Kickstarter[[#This Row],[pledged]]/Kickstarter[[#This Row],[goal]]</f>
        <v>2.42</v>
      </c>
      <c r="P1289" s="13">
        <f>IF(Kickstarter[[#This Row],[backers_count]], Kickstarter[[#This Row],[pledged]]/Kickstarter[[#This Row],[backers_count]], 0)</f>
        <v>24.2</v>
      </c>
      <c r="Q1289" t="str">
        <f>LEFT(Kickstarter[[#This Row],[Category and Sub-Category]], SEARCH("/", Kickstarter[[#This Row],[Category and Sub-Category]])-1)</f>
        <v>theater</v>
      </c>
      <c r="R1289" t="str">
        <f>RIGHT(Kickstarter[[#This Row],[Category and Sub-Category]], LEN(Kickstarter[[#This Row],[Category and Sub-Category]])-SEARCH("/",Kickstarter[[#This Row],[Category and Sub-Category]]))</f>
        <v>plays</v>
      </c>
      <c r="S1289" s="10">
        <f>(Kickstarter[[#This Row],[launched_at]]/86400) + 25569 + (-6/24)</f>
        <v>42107.371018518519</v>
      </c>
      <c r="T1289" s="10">
        <f>(Kickstarter[[#This Row],[deadline]]/86400) + 25569 + (-6/24)</f>
        <v>42167.371018518519</v>
      </c>
      <c r="U1289" s="6">
        <f>YEAR(Kickstarter[[#This Row],[Date Created Conversion]])</f>
        <v>2015</v>
      </c>
      <c r="V1289" s="6" t="str">
        <f>TEXT(Kickstarter[[#This Row],[Date Created Conversion]], "mmm")</f>
        <v>Apr</v>
      </c>
      <c r="W1289" s="6">
        <f>DATEDIF(Kickstarter[[#This Row],[Date Created Conversion]],Kickstarter[[#This Row],[Date Ended Conversion]],"m")</f>
        <v>1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Kickstarter[[#This Row],[pledged]]/Kickstarter[[#This Row],[goal]]</f>
        <v>1.0044999999999999</v>
      </c>
      <c r="P1290" s="13">
        <f>IF(Kickstarter[[#This Row],[backers_count]], Kickstarter[[#This Row],[pledged]]/Kickstarter[[#This Row],[backers_count]], 0)</f>
        <v>65.868852459016395</v>
      </c>
      <c r="Q1290" t="str">
        <f>LEFT(Kickstarter[[#This Row],[Category and Sub-Category]], SEARCH("/", Kickstarter[[#This Row],[Category and Sub-Category]])-1)</f>
        <v>theater</v>
      </c>
      <c r="R1290" t="str">
        <f>RIGHT(Kickstarter[[#This Row],[Category and Sub-Category]], LEN(Kickstarter[[#This Row],[Category and Sub-Category]])-SEARCH("/",Kickstarter[[#This Row],[Category and Sub-Category]]))</f>
        <v>plays</v>
      </c>
      <c r="S1290" s="10">
        <f>(Kickstarter[[#This Row],[launched_at]]/86400) + 25569 + (-6/24)</f>
        <v>42560.904664351852</v>
      </c>
      <c r="T1290" s="10">
        <f>(Kickstarter[[#This Row],[deadline]]/86400) + 25569 + (-6/24)</f>
        <v>42591.916666666672</v>
      </c>
      <c r="U1290" s="6">
        <f>YEAR(Kickstarter[[#This Row],[Date Created Conversion]])</f>
        <v>2016</v>
      </c>
      <c r="V1290" s="6" t="str">
        <f>TEXT(Kickstarter[[#This Row],[Date Created Conversion]], "mmm")</f>
        <v>Jul</v>
      </c>
      <c r="W1290" s="6">
        <f>DATEDIF(Kickstarter[[#This Row],[Date Created Conversion]],Kickstarter[[#This Row],[Date Ended Conversion]],"m")</f>
        <v>1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Kickstarter[[#This Row],[pledged]]/Kickstarter[[#This Row],[goal]]</f>
        <v>1.2506666666666666</v>
      </c>
      <c r="P1291" s="13">
        <f>IF(Kickstarter[[#This Row],[backers_count]], Kickstarter[[#This Row],[pledged]]/Kickstarter[[#This Row],[backers_count]], 0)</f>
        <v>36.07692307692308</v>
      </c>
      <c r="Q1291" t="str">
        <f>LEFT(Kickstarter[[#This Row],[Category and Sub-Category]], SEARCH("/", Kickstarter[[#This Row],[Category and Sub-Category]])-1)</f>
        <v>theater</v>
      </c>
      <c r="R1291" t="str">
        <f>RIGHT(Kickstarter[[#This Row],[Category and Sub-Category]], LEN(Kickstarter[[#This Row],[Category and Sub-Category]])-SEARCH("/",Kickstarter[[#This Row],[Category and Sub-Category]]))</f>
        <v>plays</v>
      </c>
      <c r="S1291" s="10">
        <f>(Kickstarter[[#This Row],[launched_at]]/86400) + 25569 + (-6/24)</f>
        <v>42708.884780092594</v>
      </c>
      <c r="T1291" s="10">
        <f>(Kickstarter[[#This Row],[deadline]]/86400) + 25569 + (-6/24)</f>
        <v>42738.884780092594</v>
      </c>
      <c r="U1291" s="6">
        <f>YEAR(Kickstarter[[#This Row],[Date Created Conversion]])</f>
        <v>2016</v>
      </c>
      <c r="V1291" s="6" t="str">
        <f>TEXT(Kickstarter[[#This Row],[Date Created Conversion]], "mmm")</f>
        <v>Dec</v>
      </c>
      <c r="W1291" s="6">
        <f>DATEDIF(Kickstarter[[#This Row],[Date Created Conversion]],Kickstarter[[#This Row],[Date Ended Conversion]],"m")</f>
        <v>0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Kickstarter[[#This Row],[pledged]]/Kickstarter[[#This Row],[goal]]</f>
        <v>1.0857142857142856</v>
      </c>
      <c r="P1292" s="13">
        <f>IF(Kickstarter[[#This Row],[backers_count]], Kickstarter[[#This Row],[pledged]]/Kickstarter[[#This Row],[backers_count]], 0)</f>
        <v>44.186046511627907</v>
      </c>
      <c r="Q1292" t="str">
        <f>LEFT(Kickstarter[[#This Row],[Category and Sub-Category]], SEARCH("/", Kickstarter[[#This Row],[Category and Sub-Category]])-1)</f>
        <v>theater</v>
      </c>
      <c r="R1292" t="str">
        <f>RIGHT(Kickstarter[[#This Row],[Category and Sub-Category]], LEN(Kickstarter[[#This Row],[Category and Sub-Category]])-SEARCH("/",Kickstarter[[#This Row],[Category and Sub-Category]]))</f>
        <v>plays</v>
      </c>
      <c r="S1292" s="10">
        <f>(Kickstarter[[#This Row],[launched_at]]/86400) + 25569 + (-6/24)</f>
        <v>42086.364942129629</v>
      </c>
      <c r="T1292" s="10">
        <f>(Kickstarter[[#This Row],[deadline]]/86400) + 25569 + (-6/24)</f>
        <v>42117.040972222225</v>
      </c>
      <c r="U1292" s="6">
        <f>YEAR(Kickstarter[[#This Row],[Date Created Conversion]])</f>
        <v>2015</v>
      </c>
      <c r="V1292" s="6" t="str">
        <f>TEXT(Kickstarter[[#This Row],[Date Created Conversion]], "mmm")</f>
        <v>Mar</v>
      </c>
      <c r="W1292" s="6">
        <f>DATEDIF(Kickstarter[[#This Row],[Date Created Conversion]],Kickstarter[[#This Row],[Date Ended Conversion]],"m")</f>
        <v>1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Kickstarter[[#This Row],[pledged]]/Kickstarter[[#This Row],[goal]]</f>
        <v>1.4570000000000001</v>
      </c>
      <c r="P1293" s="13">
        <f>IF(Kickstarter[[#This Row],[backers_count]], Kickstarter[[#This Row],[pledged]]/Kickstarter[[#This Row],[backers_count]], 0)</f>
        <v>104.07142857142857</v>
      </c>
      <c r="Q1293" t="str">
        <f>LEFT(Kickstarter[[#This Row],[Category and Sub-Category]], SEARCH("/", Kickstarter[[#This Row],[Category and Sub-Category]])-1)</f>
        <v>theater</v>
      </c>
      <c r="R1293" t="str">
        <f>RIGHT(Kickstarter[[#This Row],[Category and Sub-Category]], LEN(Kickstarter[[#This Row],[Category and Sub-Category]])-SEARCH("/",Kickstarter[[#This Row],[Category and Sub-Category]]))</f>
        <v>plays</v>
      </c>
      <c r="S1293" s="10">
        <f>(Kickstarter[[#This Row],[launched_at]]/86400) + 25569 + (-6/24)</f>
        <v>42064.402673611112</v>
      </c>
      <c r="T1293" s="10">
        <f>(Kickstarter[[#This Row],[deadline]]/86400) + 25569 + (-6/24)</f>
        <v>42101.041666666672</v>
      </c>
      <c r="U1293" s="6">
        <f>YEAR(Kickstarter[[#This Row],[Date Created Conversion]])</f>
        <v>2015</v>
      </c>
      <c r="V1293" s="6" t="str">
        <f>TEXT(Kickstarter[[#This Row],[Date Created Conversion]], "mmm")</f>
        <v>Mar</v>
      </c>
      <c r="W1293" s="6">
        <f>DATEDIF(Kickstarter[[#This Row],[Date Created Conversion]],Kickstarter[[#This Row],[Date Ended Conversion]],"m")</f>
        <v>1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Kickstarter[[#This Row],[pledged]]/Kickstarter[[#This Row],[goal]]</f>
        <v>1.1000000000000001</v>
      </c>
      <c r="P1294" s="13">
        <f>IF(Kickstarter[[#This Row],[backers_count]], Kickstarter[[#This Row],[pledged]]/Kickstarter[[#This Row],[backers_count]], 0)</f>
        <v>35.96153846153846</v>
      </c>
      <c r="Q1294" t="str">
        <f>LEFT(Kickstarter[[#This Row],[Category and Sub-Category]], SEARCH("/", Kickstarter[[#This Row],[Category and Sub-Category]])-1)</f>
        <v>theater</v>
      </c>
      <c r="R1294" t="str">
        <f>RIGHT(Kickstarter[[#This Row],[Category and Sub-Category]], LEN(Kickstarter[[#This Row],[Category and Sub-Category]])-SEARCH("/",Kickstarter[[#This Row],[Category and Sub-Category]]))</f>
        <v>plays</v>
      </c>
      <c r="S1294" s="10">
        <f>(Kickstarter[[#This Row],[launched_at]]/86400) + 25569 + (-6/24)</f>
        <v>42256.514212962968</v>
      </c>
      <c r="T1294" s="10">
        <f>(Kickstarter[[#This Row],[deadline]]/86400) + 25569 + (-6/24)</f>
        <v>42283.707638888889</v>
      </c>
      <c r="U1294" s="6">
        <f>YEAR(Kickstarter[[#This Row],[Date Created Conversion]])</f>
        <v>2015</v>
      </c>
      <c r="V1294" s="6" t="str">
        <f>TEXT(Kickstarter[[#This Row],[Date Created Conversion]], "mmm")</f>
        <v>Sep</v>
      </c>
      <c r="W1294" s="6">
        <f>DATEDIF(Kickstarter[[#This Row],[Date Created Conversion]],Kickstarter[[#This Row],[Date Ended Conversion]],"m")</f>
        <v>0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Kickstarter[[#This Row],[pledged]]/Kickstarter[[#This Row],[goal]]</f>
        <v>1.0223333333333333</v>
      </c>
      <c r="P1295" s="13">
        <f>IF(Kickstarter[[#This Row],[backers_count]], Kickstarter[[#This Row],[pledged]]/Kickstarter[[#This Row],[backers_count]], 0)</f>
        <v>127.79166666666667</v>
      </c>
      <c r="Q1295" t="str">
        <f>LEFT(Kickstarter[[#This Row],[Category and Sub-Category]], SEARCH("/", Kickstarter[[#This Row],[Category and Sub-Category]])-1)</f>
        <v>theater</v>
      </c>
      <c r="R1295" t="str">
        <f>RIGHT(Kickstarter[[#This Row],[Category and Sub-Category]], LEN(Kickstarter[[#This Row],[Category and Sub-Category]])-SEARCH("/",Kickstarter[[#This Row],[Category and Sub-Category]]))</f>
        <v>plays</v>
      </c>
      <c r="S1295" s="10">
        <f>(Kickstarter[[#This Row],[launched_at]]/86400) + 25569 + (-6/24)</f>
        <v>42292.451053240744</v>
      </c>
      <c r="T1295" s="10">
        <f>(Kickstarter[[#This Row],[deadline]]/86400) + 25569 + (-6/24)</f>
        <v>42322.492719907408</v>
      </c>
      <c r="U1295" s="6">
        <f>YEAR(Kickstarter[[#This Row],[Date Created Conversion]])</f>
        <v>2015</v>
      </c>
      <c r="V1295" s="6" t="str">
        <f>TEXT(Kickstarter[[#This Row],[Date Created Conversion]], "mmm")</f>
        <v>Oct</v>
      </c>
      <c r="W1295" s="6">
        <f>DATEDIF(Kickstarter[[#This Row],[Date Created Conversion]],Kickstarter[[#This Row],[Date Ended Conversion]],"m")</f>
        <v>0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Kickstarter[[#This Row],[pledged]]/Kickstarter[[#This Row],[goal]]</f>
        <v>1.22</v>
      </c>
      <c r="P1296" s="13">
        <f>IF(Kickstarter[[#This Row],[backers_count]], Kickstarter[[#This Row],[pledged]]/Kickstarter[[#This Row],[backers_count]], 0)</f>
        <v>27.727272727272727</v>
      </c>
      <c r="Q1296" t="str">
        <f>LEFT(Kickstarter[[#This Row],[Category and Sub-Category]], SEARCH("/", Kickstarter[[#This Row],[Category and Sub-Category]])-1)</f>
        <v>theater</v>
      </c>
      <c r="R1296" t="str">
        <f>RIGHT(Kickstarter[[#This Row],[Category and Sub-Category]], LEN(Kickstarter[[#This Row],[Category and Sub-Category]])-SEARCH("/",Kickstarter[[#This Row],[Category and Sub-Category]]))</f>
        <v>plays</v>
      </c>
      <c r="S1296" s="10">
        <f>(Kickstarter[[#This Row],[launched_at]]/86400) + 25569 + (-6/24)</f>
        <v>42278.203668981485</v>
      </c>
      <c r="T1296" s="10">
        <f>(Kickstarter[[#This Row],[deadline]]/86400) + 25569 + (-6/24)</f>
        <v>42296.208333333328</v>
      </c>
      <c r="U1296" s="6">
        <f>YEAR(Kickstarter[[#This Row],[Date Created Conversion]])</f>
        <v>2015</v>
      </c>
      <c r="V1296" s="6" t="str">
        <f>TEXT(Kickstarter[[#This Row],[Date Created Conversion]], "mmm")</f>
        <v>Oct</v>
      </c>
      <c r="W1296" s="6">
        <f>DATEDIF(Kickstarter[[#This Row],[Date Created Conversion]],Kickstarter[[#This Row],[Date Ended Conversion]],"m")</f>
        <v>0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Kickstarter[[#This Row],[pledged]]/Kickstarter[[#This Row],[goal]]</f>
        <v>1.0196000000000001</v>
      </c>
      <c r="P1297" s="13">
        <f>IF(Kickstarter[[#This Row],[backers_count]], Kickstarter[[#This Row],[pledged]]/Kickstarter[[#This Row],[backers_count]], 0)</f>
        <v>39.828125</v>
      </c>
      <c r="Q1297" t="str">
        <f>LEFT(Kickstarter[[#This Row],[Category and Sub-Category]], SEARCH("/", Kickstarter[[#This Row],[Category and Sub-Category]])-1)</f>
        <v>theater</v>
      </c>
      <c r="R1297" t="str">
        <f>RIGHT(Kickstarter[[#This Row],[Category and Sub-Category]], LEN(Kickstarter[[#This Row],[Category and Sub-Category]])-SEARCH("/",Kickstarter[[#This Row],[Category and Sub-Category]]))</f>
        <v>plays</v>
      </c>
      <c r="S1297" s="10">
        <f>(Kickstarter[[#This Row],[launched_at]]/86400) + 25569 + (-6/24)</f>
        <v>42184.322881944448</v>
      </c>
      <c r="T1297" s="10">
        <f>(Kickstarter[[#This Row],[deadline]]/86400) + 25569 + (-6/24)</f>
        <v>42214.458333333328</v>
      </c>
      <c r="U1297" s="6">
        <f>YEAR(Kickstarter[[#This Row],[Date Created Conversion]])</f>
        <v>2015</v>
      </c>
      <c r="V1297" s="6" t="str">
        <f>TEXT(Kickstarter[[#This Row],[Date Created Conversion]], "mmm")</f>
        <v>Jun</v>
      </c>
      <c r="W1297" s="6">
        <f>DATEDIF(Kickstarter[[#This Row],[Date Created Conversion]],Kickstarter[[#This Row],[Date Ended Conversion]],"m")</f>
        <v>1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Kickstarter[[#This Row],[pledged]]/Kickstarter[[#This Row],[goal]]</f>
        <v>1.411764705882353</v>
      </c>
      <c r="P1298" s="13">
        <f>IF(Kickstarter[[#This Row],[backers_count]], Kickstarter[[#This Row],[pledged]]/Kickstarter[[#This Row],[backers_count]], 0)</f>
        <v>52.173913043478258</v>
      </c>
      <c r="Q1298" t="str">
        <f>LEFT(Kickstarter[[#This Row],[Category and Sub-Category]], SEARCH("/", Kickstarter[[#This Row],[Category and Sub-Category]])-1)</f>
        <v>theater</v>
      </c>
      <c r="R1298" t="str">
        <f>RIGHT(Kickstarter[[#This Row],[Category and Sub-Category]], LEN(Kickstarter[[#This Row],[Category and Sub-Category]])-SEARCH("/",Kickstarter[[#This Row],[Category and Sub-Category]]))</f>
        <v>plays</v>
      </c>
      <c r="S1298" s="10">
        <f>(Kickstarter[[#This Row],[launched_at]]/86400) + 25569 + (-6/24)</f>
        <v>42422.800613425927</v>
      </c>
      <c r="T1298" s="10">
        <f>(Kickstarter[[#This Row],[deadline]]/86400) + 25569 + (-6/24)</f>
        <v>42442.758946759262</v>
      </c>
      <c r="U1298" s="6">
        <f>YEAR(Kickstarter[[#This Row],[Date Created Conversion]])</f>
        <v>2016</v>
      </c>
      <c r="V1298" s="6" t="str">
        <f>TEXT(Kickstarter[[#This Row],[Date Created Conversion]], "mmm")</f>
        <v>Feb</v>
      </c>
      <c r="W1298" s="6">
        <f>DATEDIF(Kickstarter[[#This Row],[Date Created Conversion]],Kickstarter[[#This Row],[Date Ended Conversion]],"m")</f>
        <v>0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Kickstarter[[#This Row],[pledged]]/Kickstarter[[#This Row],[goal]]</f>
        <v>1.0952500000000001</v>
      </c>
      <c r="P1299" s="13">
        <f>IF(Kickstarter[[#This Row],[backers_count]], Kickstarter[[#This Row],[pledged]]/Kickstarter[[#This Row],[backers_count]], 0)</f>
        <v>92.037815126050418</v>
      </c>
      <c r="Q1299" t="str">
        <f>LEFT(Kickstarter[[#This Row],[Category and Sub-Category]], SEARCH("/", Kickstarter[[#This Row],[Category and Sub-Category]])-1)</f>
        <v>theater</v>
      </c>
      <c r="R1299" t="str">
        <f>RIGHT(Kickstarter[[#This Row],[Category and Sub-Category]], LEN(Kickstarter[[#This Row],[Category and Sub-Category]])-SEARCH("/",Kickstarter[[#This Row],[Category and Sub-Category]]))</f>
        <v>plays</v>
      </c>
      <c r="S1299" s="10">
        <f>(Kickstarter[[#This Row],[launched_at]]/86400) + 25569 + (-6/24)</f>
        <v>42461.497199074074</v>
      </c>
      <c r="T1299" s="10">
        <f>(Kickstarter[[#This Row],[deadline]]/86400) + 25569 + (-6/24)</f>
        <v>42491.497199074074</v>
      </c>
      <c r="U1299" s="6">
        <f>YEAR(Kickstarter[[#This Row],[Date Created Conversion]])</f>
        <v>2016</v>
      </c>
      <c r="V1299" s="6" t="str">
        <f>TEXT(Kickstarter[[#This Row],[Date Created Conversion]], "mmm")</f>
        <v>Apr</v>
      </c>
      <c r="W1299" s="6">
        <f>DATEDIF(Kickstarter[[#This Row],[Date Created Conversion]],Kickstarter[[#This Row],[Date Ended Conversion]],"m")</f>
        <v>1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Kickstarter[[#This Row],[pledged]]/Kickstarter[[#This Row],[goal]]</f>
        <v>1.0465</v>
      </c>
      <c r="P1300" s="13">
        <f>IF(Kickstarter[[#This Row],[backers_count]], Kickstarter[[#This Row],[pledged]]/Kickstarter[[#This Row],[backers_count]], 0)</f>
        <v>63.424242424242422</v>
      </c>
      <c r="Q1300" t="str">
        <f>LEFT(Kickstarter[[#This Row],[Category and Sub-Category]], SEARCH("/", Kickstarter[[#This Row],[Category and Sub-Category]])-1)</f>
        <v>theater</v>
      </c>
      <c r="R1300" t="str">
        <f>RIGHT(Kickstarter[[#This Row],[Category and Sub-Category]], LEN(Kickstarter[[#This Row],[Category and Sub-Category]])-SEARCH("/",Kickstarter[[#This Row],[Category and Sub-Category]]))</f>
        <v>plays</v>
      </c>
      <c r="S1300" s="10">
        <f>(Kickstarter[[#This Row],[launched_at]]/86400) + 25569 + (-6/24)</f>
        <v>42458.430925925924</v>
      </c>
      <c r="T1300" s="10">
        <f>(Kickstarter[[#This Row],[deadline]]/86400) + 25569 + (-6/24)</f>
        <v>42488.430925925924</v>
      </c>
      <c r="U1300" s="6">
        <f>YEAR(Kickstarter[[#This Row],[Date Created Conversion]])</f>
        <v>2016</v>
      </c>
      <c r="V1300" s="6" t="str">
        <f>TEXT(Kickstarter[[#This Row],[Date Created Conversion]], "mmm")</f>
        <v>Mar</v>
      </c>
      <c r="W1300" s="6">
        <f>DATEDIF(Kickstarter[[#This Row],[Date Created Conversion]],Kickstarter[[#This Row],[Date Ended Conversion]],"m")</f>
        <v>0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Kickstarter[[#This Row],[pledged]]/Kickstarter[[#This Row],[goal]]</f>
        <v>1.24</v>
      </c>
      <c r="P1301" s="13">
        <f>IF(Kickstarter[[#This Row],[backers_count]], Kickstarter[[#This Row],[pledged]]/Kickstarter[[#This Row],[backers_count]], 0)</f>
        <v>135.625</v>
      </c>
      <c r="Q1301" t="str">
        <f>LEFT(Kickstarter[[#This Row],[Category and Sub-Category]], SEARCH("/", Kickstarter[[#This Row],[Category and Sub-Category]])-1)</f>
        <v>theater</v>
      </c>
      <c r="R1301" t="str">
        <f>RIGHT(Kickstarter[[#This Row],[Category and Sub-Category]], LEN(Kickstarter[[#This Row],[Category and Sub-Category]])-SEARCH("/",Kickstarter[[#This Row],[Category and Sub-Category]]))</f>
        <v>plays</v>
      </c>
      <c r="S1301" s="10">
        <f>(Kickstarter[[#This Row],[launched_at]]/86400) + 25569 + (-6/24)</f>
        <v>42169.564340277779</v>
      </c>
      <c r="T1301" s="10">
        <f>(Kickstarter[[#This Row],[deadline]]/86400) + 25569 + (-6/24)</f>
        <v>42199.564340277779</v>
      </c>
      <c r="U1301" s="6">
        <f>YEAR(Kickstarter[[#This Row],[Date Created Conversion]])</f>
        <v>2015</v>
      </c>
      <c r="V1301" s="6" t="str">
        <f>TEXT(Kickstarter[[#This Row],[Date Created Conversion]], "mmm")</f>
        <v>Jun</v>
      </c>
      <c r="W1301" s="6">
        <f>DATEDIF(Kickstarter[[#This Row],[Date Created Conversion]],Kickstarter[[#This Row],[Date Ended Conversion]],"m")</f>
        <v>1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Kickstarter[[#This Row],[pledged]]/Kickstarter[[#This Row],[goal]]</f>
        <v>1.35</v>
      </c>
      <c r="P1302" s="13">
        <f>IF(Kickstarter[[#This Row],[backers_count]], Kickstarter[[#This Row],[pledged]]/Kickstarter[[#This Row],[backers_count]], 0)</f>
        <v>168.75</v>
      </c>
      <c r="Q1302" t="str">
        <f>LEFT(Kickstarter[[#This Row],[Category and Sub-Category]], SEARCH("/", Kickstarter[[#This Row],[Category and Sub-Category]])-1)</f>
        <v>theater</v>
      </c>
      <c r="R1302" t="str">
        <f>RIGHT(Kickstarter[[#This Row],[Category and Sub-Category]], LEN(Kickstarter[[#This Row],[Category and Sub-Category]])-SEARCH("/",Kickstarter[[#This Row],[Category and Sub-Category]]))</f>
        <v>plays</v>
      </c>
      <c r="S1302" s="10">
        <f>(Kickstarter[[#This Row],[launched_at]]/86400) + 25569 + (-6/24)</f>
        <v>42483.425208333334</v>
      </c>
      <c r="T1302" s="10">
        <f>(Kickstarter[[#This Row],[deadline]]/86400) + 25569 + (-6/24)</f>
        <v>42522.539583333331</v>
      </c>
      <c r="U1302" s="6">
        <f>YEAR(Kickstarter[[#This Row],[Date Created Conversion]])</f>
        <v>2016</v>
      </c>
      <c r="V1302" s="6" t="str">
        <f>TEXT(Kickstarter[[#This Row],[Date Created Conversion]], "mmm")</f>
        <v>Apr</v>
      </c>
      <c r="W1302" s="6">
        <f>DATEDIF(Kickstarter[[#This Row],[Date Created Conversion]],Kickstarter[[#This Row],[Date Ended Conversion]],"m")</f>
        <v>1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Kickstarter[[#This Row],[pledged]]/Kickstarter[[#This Row],[goal]]</f>
        <v>1.0275000000000001</v>
      </c>
      <c r="P1303" s="13">
        <f>IF(Kickstarter[[#This Row],[backers_count]], Kickstarter[[#This Row],[pledged]]/Kickstarter[[#This Row],[backers_count]], 0)</f>
        <v>70.862068965517238</v>
      </c>
      <c r="Q1303" t="str">
        <f>LEFT(Kickstarter[[#This Row],[Category and Sub-Category]], SEARCH("/", Kickstarter[[#This Row],[Category and Sub-Category]])-1)</f>
        <v>theater</v>
      </c>
      <c r="R1303" t="str">
        <f>RIGHT(Kickstarter[[#This Row],[Category and Sub-Category]], LEN(Kickstarter[[#This Row],[Category and Sub-Category]])-SEARCH("/",Kickstarter[[#This Row],[Category and Sub-Category]]))</f>
        <v>plays</v>
      </c>
      <c r="S1303" s="10">
        <f>(Kickstarter[[#This Row],[launched_at]]/86400) + 25569 + (-6/24)</f>
        <v>42195.499745370369</v>
      </c>
      <c r="T1303" s="10">
        <f>(Kickstarter[[#This Row],[deadline]]/86400) + 25569 + (-6/24)</f>
        <v>42205.875</v>
      </c>
      <c r="U1303" s="6">
        <f>YEAR(Kickstarter[[#This Row],[Date Created Conversion]])</f>
        <v>2015</v>
      </c>
      <c r="V1303" s="6" t="str">
        <f>TEXT(Kickstarter[[#This Row],[Date Created Conversion]], "mmm")</f>
        <v>Jul</v>
      </c>
      <c r="W1303" s="6">
        <f>DATEDIF(Kickstarter[[#This Row],[Date Created Conversion]],Kickstarter[[#This Row],[Date Ended Conversion]],"m")</f>
        <v>0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Kickstarter[[#This Row],[pledged]]/Kickstarter[[#This Row],[goal]]</f>
        <v>1</v>
      </c>
      <c r="P1304" s="13">
        <f>IF(Kickstarter[[#This Row],[backers_count]], Kickstarter[[#This Row],[pledged]]/Kickstarter[[#This Row],[backers_count]], 0)</f>
        <v>50</v>
      </c>
      <c r="Q1304" t="str">
        <f>LEFT(Kickstarter[[#This Row],[Category and Sub-Category]], SEARCH("/", Kickstarter[[#This Row],[Category and Sub-Category]])-1)</f>
        <v>theater</v>
      </c>
      <c r="R1304" t="str">
        <f>RIGHT(Kickstarter[[#This Row],[Category and Sub-Category]], LEN(Kickstarter[[#This Row],[Category and Sub-Category]])-SEARCH("/",Kickstarter[[#This Row],[Category and Sub-Category]]))</f>
        <v>plays</v>
      </c>
      <c r="S1304" s="10">
        <f>(Kickstarter[[#This Row],[launched_at]]/86400) + 25569 + (-6/24)</f>
        <v>42674.807997685188</v>
      </c>
      <c r="T1304" s="10">
        <f>(Kickstarter[[#This Row],[deadline]]/86400) + 25569 + (-6/24)</f>
        <v>42704.849664351852</v>
      </c>
      <c r="U1304" s="6">
        <f>YEAR(Kickstarter[[#This Row],[Date Created Conversion]])</f>
        <v>2016</v>
      </c>
      <c r="V1304" s="6" t="str">
        <f>TEXT(Kickstarter[[#This Row],[Date Created Conversion]], "mmm")</f>
        <v>Oct</v>
      </c>
      <c r="W1304" s="6">
        <f>DATEDIF(Kickstarter[[#This Row],[Date Created Conversion]],Kickstarter[[#This Row],[Date Ended Conversion]],"m")</f>
        <v>0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Kickstarter[[#This Row],[pledged]]/Kickstarter[[#This Row],[goal]]</f>
        <v>1.3026085714285716</v>
      </c>
      <c r="P1305" s="13">
        <f>IF(Kickstarter[[#This Row],[backers_count]], Kickstarter[[#This Row],[pledged]]/Kickstarter[[#This Row],[backers_count]], 0)</f>
        <v>42.214166666666671</v>
      </c>
      <c r="Q1305" t="str">
        <f>LEFT(Kickstarter[[#This Row],[Category and Sub-Category]], SEARCH("/", Kickstarter[[#This Row],[Category and Sub-Category]])-1)</f>
        <v>theater</v>
      </c>
      <c r="R1305" t="str">
        <f>RIGHT(Kickstarter[[#This Row],[Category and Sub-Category]], LEN(Kickstarter[[#This Row],[Category and Sub-Category]])-SEARCH("/",Kickstarter[[#This Row],[Category and Sub-Category]]))</f>
        <v>plays</v>
      </c>
      <c r="S1305" s="10">
        <f>(Kickstarter[[#This Row],[launched_at]]/86400) + 25569 + (-6/24)</f>
        <v>42566.191203703704</v>
      </c>
      <c r="T1305" s="10">
        <f>(Kickstarter[[#This Row],[deadline]]/86400) + 25569 + (-6/24)</f>
        <v>42582.208333333328</v>
      </c>
      <c r="U1305" s="6">
        <f>YEAR(Kickstarter[[#This Row],[Date Created Conversion]])</f>
        <v>2016</v>
      </c>
      <c r="V1305" s="6" t="str">
        <f>TEXT(Kickstarter[[#This Row],[Date Created Conversion]], "mmm")</f>
        <v>Jul</v>
      </c>
      <c r="W1305" s="6">
        <f>DATEDIF(Kickstarter[[#This Row],[Date Created Conversion]],Kickstarter[[#This Row],[Date Ended Conversion]],"m")</f>
        <v>0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Kickstarter[[#This Row],[pledged]]/Kickstarter[[#This Row],[goal]]</f>
        <v>0.39627499999999999</v>
      </c>
      <c r="P1306" s="13">
        <f>IF(Kickstarter[[#This Row],[backers_count]], Kickstarter[[#This Row],[pledged]]/Kickstarter[[#This Row],[backers_count]], 0)</f>
        <v>152.41346153846155</v>
      </c>
      <c r="Q1306" t="str">
        <f>LEFT(Kickstarter[[#This Row],[Category and Sub-Category]], SEARCH("/", Kickstarter[[#This Row],[Category and Sub-Category]])-1)</f>
        <v>technology</v>
      </c>
      <c r="R1306" t="str">
        <f>RIGHT(Kickstarter[[#This Row],[Category and Sub-Category]], LEN(Kickstarter[[#This Row],[Category and Sub-Category]])-SEARCH("/",Kickstarter[[#This Row],[Category and Sub-Category]]))</f>
        <v>wearables</v>
      </c>
      <c r="S1306" s="10">
        <f>(Kickstarter[[#This Row],[launched_at]]/86400) + 25569 + (-6/24)</f>
        <v>42746.944502314815</v>
      </c>
      <c r="T1306" s="10">
        <f>(Kickstarter[[#This Row],[deadline]]/86400) + 25569 + (-6/24)</f>
        <v>42806.902835648143</v>
      </c>
      <c r="U1306" s="6">
        <f>YEAR(Kickstarter[[#This Row],[Date Created Conversion]])</f>
        <v>2017</v>
      </c>
      <c r="V1306" s="6" t="str">
        <f>TEXT(Kickstarter[[#This Row],[Date Created Conversion]], "mmm")</f>
        <v>Jan</v>
      </c>
      <c r="W1306" s="6">
        <f>DATEDIF(Kickstarter[[#This Row],[Date Created Conversion]],Kickstarter[[#This Row],[Date Ended Conversion]],"m")</f>
        <v>2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Kickstarter[[#This Row],[pledged]]/Kickstarter[[#This Row],[goal]]</f>
        <v>0.25976666666666665</v>
      </c>
      <c r="P1307" s="13">
        <f>IF(Kickstarter[[#This Row],[backers_count]], Kickstarter[[#This Row],[pledged]]/Kickstarter[[#This Row],[backers_count]], 0)</f>
        <v>90.616279069767444</v>
      </c>
      <c r="Q1307" t="str">
        <f>LEFT(Kickstarter[[#This Row],[Category and Sub-Category]], SEARCH("/", Kickstarter[[#This Row],[Category and Sub-Category]])-1)</f>
        <v>technology</v>
      </c>
      <c r="R1307" t="str">
        <f>RIGHT(Kickstarter[[#This Row],[Category and Sub-Category]], LEN(Kickstarter[[#This Row],[Category and Sub-Category]])-SEARCH("/",Kickstarter[[#This Row],[Category and Sub-Category]]))</f>
        <v>wearables</v>
      </c>
      <c r="S1307" s="10">
        <f>(Kickstarter[[#This Row],[launched_at]]/86400) + 25569 + (-6/24)</f>
        <v>42543.415601851855</v>
      </c>
      <c r="T1307" s="10">
        <f>(Kickstarter[[#This Row],[deadline]]/86400) + 25569 + (-6/24)</f>
        <v>42572.479166666672</v>
      </c>
      <c r="U1307" s="6">
        <f>YEAR(Kickstarter[[#This Row],[Date Created Conversion]])</f>
        <v>2016</v>
      </c>
      <c r="V1307" s="6" t="str">
        <f>TEXT(Kickstarter[[#This Row],[Date Created Conversion]], "mmm")</f>
        <v>Jun</v>
      </c>
      <c r="W1307" s="6">
        <f>DATEDIF(Kickstarter[[#This Row],[Date Created Conversion]],Kickstarter[[#This Row],[Date Ended Conversion]],"m")</f>
        <v>0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Kickstarter[[#This Row],[pledged]]/Kickstarter[[#This Row],[goal]]</f>
        <v>0.65246363636363636</v>
      </c>
      <c r="P1308" s="13">
        <f>IF(Kickstarter[[#This Row],[backers_count]], Kickstarter[[#This Row],[pledged]]/Kickstarter[[#This Row],[backers_count]], 0)</f>
        <v>201.60393258426967</v>
      </c>
      <c r="Q1308" t="str">
        <f>LEFT(Kickstarter[[#This Row],[Category and Sub-Category]], SEARCH("/", Kickstarter[[#This Row],[Category and Sub-Category]])-1)</f>
        <v>technology</v>
      </c>
      <c r="R1308" t="str">
        <f>RIGHT(Kickstarter[[#This Row],[Category and Sub-Category]], LEN(Kickstarter[[#This Row],[Category and Sub-Category]])-SEARCH("/",Kickstarter[[#This Row],[Category and Sub-Category]]))</f>
        <v>wearables</v>
      </c>
      <c r="S1308" s="10">
        <f>(Kickstarter[[#This Row],[launched_at]]/86400) + 25569 + (-6/24)</f>
        <v>41947.207569444443</v>
      </c>
      <c r="T1308" s="10">
        <f>(Kickstarter[[#This Row],[deadline]]/86400) + 25569 + (-6/24)</f>
        <v>41977.207569444443</v>
      </c>
      <c r="U1308" s="6">
        <f>YEAR(Kickstarter[[#This Row],[Date Created Conversion]])</f>
        <v>2014</v>
      </c>
      <c r="V1308" s="6" t="str">
        <f>TEXT(Kickstarter[[#This Row],[Date Created Conversion]], "mmm")</f>
        <v>Nov</v>
      </c>
      <c r="W1308" s="6">
        <f>DATEDIF(Kickstarter[[#This Row],[Date Created Conversion]],Kickstarter[[#This Row],[Date Ended Conversion]],"m")</f>
        <v>1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Kickstarter[[#This Row],[pledged]]/Kickstarter[[#This Row],[goal]]</f>
        <v>0.11514000000000001</v>
      </c>
      <c r="P1309" s="13">
        <f>IF(Kickstarter[[#This Row],[backers_count]], Kickstarter[[#This Row],[pledged]]/Kickstarter[[#This Row],[backers_count]], 0)</f>
        <v>127.93333333333334</v>
      </c>
      <c r="Q1309" t="str">
        <f>LEFT(Kickstarter[[#This Row],[Category and Sub-Category]], SEARCH("/", Kickstarter[[#This Row],[Category and Sub-Category]])-1)</f>
        <v>technology</v>
      </c>
      <c r="R1309" t="str">
        <f>RIGHT(Kickstarter[[#This Row],[Category and Sub-Category]], LEN(Kickstarter[[#This Row],[Category and Sub-Category]])-SEARCH("/",Kickstarter[[#This Row],[Category and Sub-Category]]))</f>
        <v>wearables</v>
      </c>
      <c r="S1309" s="10">
        <f>(Kickstarter[[#This Row],[launched_at]]/86400) + 25569 + (-6/24)</f>
        <v>42387.253229166672</v>
      </c>
      <c r="T1309" s="10">
        <f>(Kickstarter[[#This Row],[deadline]]/86400) + 25569 + (-6/24)</f>
        <v>42417.253229166672</v>
      </c>
      <c r="U1309" s="6">
        <f>YEAR(Kickstarter[[#This Row],[Date Created Conversion]])</f>
        <v>2016</v>
      </c>
      <c r="V1309" s="6" t="str">
        <f>TEXT(Kickstarter[[#This Row],[Date Created Conversion]], "mmm")</f>
        <v>Jan</v>
      </c>
      <c r="W1309" s="6">
        <f>DATEDIF(Kickstarter[[#This Row],[Date Created Conversion]],Kickstarter[[#This Row],[Date Ended Conversion]],"m")</f>
        <v>0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Kickstarter[[#This Row],[pledged]]/Kickstarter[[#This Row],[goal]]</f>
        <v>0.11360000000000001</v>
      </c>
      <c r="P1310" s="13">
        <f>IF(Kickstarter[[#This Row],[backers_count]], Kickstarter[[#This Row],[pledged]]/Kickstarter[[#This Row],[backers_count]], 0)</f>
        <v>29.894736842105264</v>
      </c>
      <c r="Q1310" t="str">
        <f>LEFT(Kickstarter[[#This Row],[Category and Sub-Category]], SEARCH("/", Kickstarter[[#This Row],[Category and Sub-Category]])-1)</f>
        <v>technology</v>
      </c>
      <c r="R1310" t="str">
        <f>RIGHT(Kickstarter[[#This Row],[Category and Sub-Category]], LEN(Kickstarter[[#This Row],[Category and Sub-Category]])-SEARCH("/",Kickstarter[[#This Row],[Category and Sub-Category]]))</f>
        <v>wearables</v>
      </c>
      <c r="S1310" s="10">
        <f>(Kickstarter[[#This Row],[launched_at]]/86400) + 25569 + (-6/24)</f>
        <v>42611.363564814819</v>
      </c>
      <c r="T1310" s="10">
        <f>(Kickstarter[[#This Row],[deadline]]/86400) + 25569 + (-6/24)</f>
        <v>42651.363564814819</v>
      </c>
      <c r="U1310" s="6">
        <f>YEAR(Kickstarter[[#This Row],[Date Created Conversion]])</f>
        <v>2016</v>
      </c>
      <c r="V1310" s="6" t="str">
        <f>TEXT(Kickstarter[[#This Row],[Date Created Conversion]], "mmm")</f>
        <v>Aug</v>
      </c>
      <c r="W1310" s="6">
        <f>DATEDIF(Kickstarter[[#This Row],[Date Created Conversion]],Kickstarter[[#This Row],[Date Ended Conversion]],"m")</f>
        <v>1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Kickstarter[[#This Row],[pledged]]/Kickstarter[[#This Row],[goal]]</f>
        <v>1.1199130434782609</v>
      </c>
      <c r="P1311" s="13">
        <f>IF(Kickstarter[[#This Row],[backers_count]], Kickstarter[[#This Row],[pledged]]/Kickstarter[[#This Row],[backers_count]], 0)</f>
        <v>367.97142857142859</v>
      </c>
      <c r="Q1311" t="str">
        <f>LEFT(Kickstarter[[#This Row],[Category and Sub-Category]], SEARCH("/", Kickstarter[[#This Row],[Category and Sub-Category]])-1)</f>
        <v>technology</v>
      </c>
      <c r="R1311" t="str">
        <f>RIGHT(Kickstarter[[#This Row],[Category and Sub-Category]], LEN(Kickstarter[[#This Row],[Category and Sub-Category]])-SEARCH("/",Kickstarter[[#This Row],[Category and Sub-Category]]))</f>
        <v>wearables</v>
      </c>
      <c r="S1311" s="10">
        <f>(Kickstarter[[#This Row],[launched_at]]/86400) + 25569 + (-6/24)</f>
        <v>42257.632731481484</v>
      </c>
      <c r="T1311" s="10">
        <f>(Kickstarter[[#This Row],[deadline]]/86400) + 25569 + (-6/24)</f>
        <v>42292.632731481484</v>
      </c>
      <c r="U1311" s="6">
        <f>YEAR(Kickstarter[[#This Row],[Date Created Conversion]])</f>
        <v>2015</v>
      </c>
      <c r="V1311" s="6" t="str">
        <f>TEXT(Kickstarter[[#This Row],[Date Created Conversion]], "mmm")</f>
        <v>Sep</v>
      </c>
      <c r="W1311" s="6">
        <f>DATEDIF(Kickstarter[[#This Row],[Date Created Conversion]],Kickstarter[[#This Row],[Date Ended Conversion]],"m")</f>
        <v>1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Kickstarter[[#This Row],[pledged]]/Kickstarter[[#This Row],[goal]]</f>
        <v>0.155</v>
      </c>
      <c r="P1312" s="13">
        <f>IF(Kickstarter[[#This Row],[backers_count]], Kickstarter[[#This Row],[pledged]]/Kickstarter[[#This Row],[backers_count]], 0)</f>
        <v>129.16666666666666</v>
      </c>
      <c r="Q1312" t="str">
        <f>LEFT(Kickstarter[[#This Row],[Category and Sub-Category]], SEARCH("/", Kickstarter[[#This Row],[Category and Sub-Category]])-1)</f>
        <v>technology</v>
      </c>
      <c r="R1312" t="str">
        <f>RIGHT(Kickstarter[[#This Row],[Category and Sub-Category]], LEN(Kickstarter[[#This Row],[Category and Sub-Category]])-SEARCH("/",Kickstarter[[#This Row],[Category and Sub-Category]]))</f>
        <v>wearables</v>
      </c>
      <c r="S1312" s="10">
        <f>(Kickstarter[[#This Row],[launched_at]]/86400) + 25569 + (-6/24)</f>
        <v>42556.417245370365</v>
      </c>
      <c r="T1312" s="10">
        <f>(Kickstarter[[#This Row],[deadline]]/86400) + 25569 + (-6/24)</f>
        <v>42601.417245370365</v>
      </c>
      <c r="U1312" s="6">
        <f>YEAR(Kickstarter[[#This Row],[Date Created Conversion]])</f>
        <v>2016</v>
      </c>
      <c r="V1312" s="6" t="str">
        <f>TEXT(Kickstarter[[#This Row],[Date Created Conversion]], "mmm")</f>
        <v>Jul</v>
      </c>
      <c r="W1312" s="6">
        <f>DATEDIF(Kickstarter[[#This Row],[Date Created Conversion]],Kickstarter[[#This Row],[Date Ended Conversion]],"m")</f>
        <v>1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Kickstarter[[#This Row],[pledged]]/Kickstarter[[#This Row],[goal]]</f>
        <v>0.32028000000000001</v>
      </c>
      <c r="P1313" s="13">
        <f>IF(Kickstarter[[#This Row],[backers_count]], Kickstarter[[#This Row],[pledged]]/Kickstarter[[#This Row],[backers_count]], 0)</f>
        <v>800.7</v>
      </c>
      <c r="Q1313" t="str">
        <f>LEFT(Kickstarter[[#This Row],[Category and Sub-Category]], SEARCH("/", Kickstarter[[#This Row],[Category and Sub-Category]])-1)</f>
        <v>technology</v>
      </c>
      <c r="R1313" t="str">
        <f>RIGHT(Kickstarter[[#This Row],[Category and Sub-Category]], LEN(Kickstarter[[#This Row],[Category and Sub-Category]])-SEARCH("/",Kickstarter[[#This Row],[Category and Sub-Category]]))</f>
        <v>wearables</v>
      </c>
      <c r="S1313" s="10">
        <f>(Kickstarter[[#This Row],[launched_at]]/86400) + 25569 + (-6/24)</f>
        <v>42669.552303240736</v>
      </c>
      <c r="T1313" s="10">
        <f>(Kickstarter[[#This Row],[deadline]]/86400) + 25569 + (-6/24)</f>
        <v>42704.593969907408</v>
      </c>
      <c r="U1313" s="6">
        <f>YEAR(Kickstarter[[#This Row],[Date Created Conversion]])</f>
        <v>2016</v>
      </c>
      <c r="V1313" s="6" t="str">
        <f>TEXT(Kickstarter[[#This Row],[Date Created Conversion]], "mmm")</f>
        <v>Oct</v>
      </c>
      <c r="W1313" s="6">
        <f>DATEDIF(Kickstarter[[#This Row],[Date Created Conversion]],Kickstarter[[#This Row],[Date Ended Conversion]],"m")</f>
        <v>1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Kickstarter[[#This Row],[pledged]]/Kickstarter[[#This Row],[goal]]</f>
        <v>6.0869565217391303E-3</v>
      </c>
      <c r="P1314" s="13">
        <f>IF(Kickstarter[[#This Row],[backers_count]], Kickstarter[[#This Row],[pledged]]/Kickstarter[[#This Row],[backers_count]], 0)</f>
        <v>28</v>
      </c>
      <c r="Q1314" t="str">
        <f>LEFT(Kickstarter[[#This Row],[Category and Sub-Category]], SEARCH("/", Kickstarter[[#This Row],[Category and Sub-Category]])-1)</f>
        <v>technology</v>
      </c>
      <c r="R1314" t="str">
        <f>RIGHT(Kickstarter[[#This Row],[Category and Sub-Category]], LEN(Kickstarter[[#This Row],[Category and Sub-Category]])-SEARCH("/",Kickstarter[[#This Row],[Category and Sub-Category]]))</f>
        <v>wearables</v>
      </c>
      <c r="S1314" s="10">
        <f>(Kickstarter[[#This Row],[launched_at]]/86400) + 25569 + (-6/24)</f>
        <v>42082.452800925923</v>
      </c>
      <c r="T1314" s="10">
        <f>(Kickstarter[[#This Row],[deadline]]/86400) + 25569 + (-6/24)</f>
        <v>42112.452800925923</v>
      </c>
      <c r="U1314" s="6">
        <f>YEAR(Kickstarter[[#This Row],[Date Created Conversion]])</f>
        <v>2015</v>
      </c>
      <c r="V1314" s="6" t="str">
        <f>TEXT(Kickstarter[[#This Row],[Date Created Conversion]], "mmm")</f>
        <v>Mar</v>
      </c>
      <c r="W1314" s="6">
        <f>DATEDIF(Kickstarter[[#This Row],[Date Created Conversion]],Kickstarter[[#This Row],[Date Ended Conversion]],"m")</f>
        <v>0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Kickstarter[[#This Row],[pledged]]/Kickstarter[[#This Row],[goal]]</f>
        <v>0.31114999999999998</v>
      </c>
      <c r="P1315" s="13">
        <f>IF(Kickstarter[[#This Row],[backers_count]], Kickstarter[[#This Row],[pledged]]/Kickstarter[[#This Row],[backers_count]], 0)</f>
        <v>102.01639344262296</v>
      </c>
      <c r="Q1315" t="str">
        <f>LEFT(Kickstarter[[#This Row],[Category and Sub-Category]], SEARCH("/", Kickstarter[[#This Row],[Category and Sub-Category]])-1)</f>
        <v>technology</v>
      </c>
      <c r="R1315" t="str">
        <f>RIGHT(Kickstarter[[#This Row],[Category and Sub-Category]], LEN(Kickstarter[[#This Row],[Category and Sub-Category]])-SEARCH("/",Kickstarter[[#This Row],[Category and Sub-Category]]))</f>
        <v>wearables</v>
      </c>
      <c r="S1315" s="10">
        <f>(Kickstarter[[#This Row],[launched_at]]/86400) + 25569 + (-6/24)</f>
        <v>42402.459652777776</v>
      </c>
      <c r="T1315" s="10">
        <f>(Kickstarter[[#This Row],[deadline]]/86400) + 25569 + (-6/24)</f>
        <v>42432.459652777776</v>
      </c>
      <c r="U1315" s="6">
        <f>YEAR(Kickstarter[[#This Row],[Date Created Conversion]])</f>
        <v>2016</v>
      </c>
      <c r="V1315" s="6" t="str">
        <f>TEXT(Kickstarter[[#This Row],[Date Created Conversion]], "mmm")</f>
        <v>Feb</v>
      </c>
      <c r="W1315" s="6">
        <f>DATEDIF(Kickstarter[[#This Row],[Date Created Conversion]],Kickstarter[[#This Row],[Date Ended Conversion]],"m")</f>
        <v>1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Kickstarter[[#This Row],[pledged]]/Kickstarter[[#This Row],[goal]]</f>
        <v>1.1266666666666666E-2</v>
      </c>
      <c r="P1316" s="13">
        <f>IF(Kickstarter[[#This Row],[backers_count]], Kickstarter[[#This Row],[pledged]]/Kickstarter[[#This Row],[backers_count]], 0)</f>
        <v>184.36363636363637</v>
      </c>
      <c r="Q1316" t="str">
        <f>LEFT(Kickstarter[[#This Row],[Category and Sub-Category]], SEARCH("/", Kickstarter[[#This Row],[Category and Sub-Category]])-1)</f>
        <v>technology</v>
      </c>
      <c r="R1316" t="str">
        <f>RIGHT(Kickstarter[[#This Row],[Category and Sub-Category]], LEN(Kickstarter[[#This Row],[Category and Sub-Category]])-SEARCH("/",Kickstarter[[#This Row],[Category and Sub-Category]]))</f>
        <v>wearables</v>
      </c>
      <c r="S1316" s="10">
        <f>(Kickstarter[[#This Row],[launched_at]]/86400) + 25569 + (-6/24)</f>
        <v>42604.419675925921</v>
      </c>
      <c r="T1316" s="10">
        <f>(Kickstarter[[#This Row],[deadline]]/86400) + 25569 + (-6/24)</f>
        <v>42664.419675925921</v>
      </c>
      <c r="U1316" s="6">
        <f>YEAR(Kickstarter[[#This Row],[Date Created Conversion]])</f>
        <v>2016</v>
      </c>
      <c r="V1316" s="6" t="str">
        <f>TEXT(Kickstarter[[#This Row],[Date Created Conversion]], "mmm")</f>
        <v>Aug</v>
      </c>
      <c r="W1316" s="6">
        <f>DATEDIF(Kickstarter[[#This Row],[Date Created Conversion]],Kickstarter[[#This Row],[Date Ended Conversion]],"m")</f>
        <v>1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Kickstarter[[#This Row],[pledged]]/Kickstarter[[#This Row],[goal]]</f>
        <v>0.40404000000000001</v>
      </c>
      <c r="P1317" s="13">
        <f>IF(Kickstarter[[#This Row],[backers_count]], Kickstarter[[#This Row],[pledged]]/Kickstarter[[#This Row],[backers_count]], 0)</f>
        <v>162.91935483870967</v>
      </c>
      <c r="Q1317" t="str">
        <f>LEFT(Kickstarter[[#This Row],[Category and Sub-Category]], SEARCH("/", Kickstarter[[#This Row],[Category and Sub-Category]])-1)</f>
        <v>technology</v>
      </c>
      <c r="R1317" t="str">
        <f>RIGHT(Kickstarter[[#This Row],[Category and Sub-Category]], LEN(Kickstarter[[#This Row],[Category and Sub-Category]])-SEARCH("/",Kickstarter[[#This Row],[Category and Sub-Category]]))</f>
        <v>wearables</v>
      </c>
      <c r="S1317" s="10">
        <f>(Kickstarter[[#This Row],[launched_at]]/86400) + 25569 + (-6/24)</f>
        <v>42278.248240740737</v>
      </c>
      <c r="T1317" s="10">
        <f>(Kickstarter[[#This Row],[deadline]]/86400) + 25569 + (-6/24)</f>
        <v>42313.791666666672</v>
      </c>
      <c r="U1317" s="6">
        <f>YEAR(Kickstarter[[#This Row],[Date Created Conversion]])</f>
        <v>2015</v>
      </c>
      <c r="V1317" s="6" t="str">
        <f>TEXT(Kickstarter[[#This Row],[Date Created Conversion]], "mmm")</f>
        <v>Oct</v>
      </c>
      <c r="W1317" s="6">
        <f>DATEDIF(Kickstarter[[#This Row],[Date Created Conversion]],Kickstarter[[#This Row],[Date Ended Conversion]],"m")</f>
        <v>1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Kickstarter[[#This Row],[pledged]]/Kickstarter[[#This Row],[goal]]</f>
        <v>1.3333333333333333E-5</v>
      </c>
      <c r="P1318" s="13">
        <f>IF(Kickstarter[[#This Row],[backers_count]], Kickstarter[[#This Row],[pledged]]/Kickstarter[[#This Row],[backers_count]], 0)</f>
        <v>1</v>
      </c>
      <c r="Q1318" t="str">
        <f>LEFT(Kickstarter[[#This Row],[Category and Sub-Category]], SEARCH("/", Kickstarter[[#This Row],[Category and Sub-Category]])-1)</f>
        <v>technology</v>
      </c>
      <c r="R1318" t="str">
        <f>RIGHT(Kickstarter[[#This Row],[Category and Sub-Category]], LEN(Kickstarter[[#This Row],[Category and Sub-Category]])-SEARCH("/",Kickstarter[[#This Row],[Category and Sub-Category]]))</f>
        <v>wearables</v>
      </c>
      <c r="S1318" s="10">
        <f>(Kickstarter[[#This Row],[launched_at]]/86400) + 25569 + (-6/24)</f>
        <v>42393.711909722224</v>
      </c>
      <c r="T1318" s="10">
        <f>(Kickstarter[[#This Row],[deadline]]/86400) + 25569 + (-6/24)</f>
        <v>42428.711909722224</v>
      </c>
      <c r="U1318" s="6">
        <f>YEAR(Kickstarter[[#This Row],[Date Created Conversion]])</f>
        <v>2016</v>
      </c>
      <c r="V1318" s="6" t="str">
        <f>TEXT(Kickstarter[[#This Row],[Date Created Conversion]], "mmm")</f>
        <v>Jan</v>
      </c>
      <c r="W1318" s="6">
        <f>DATEDIF(Kickstarter[[#This Row],[Date Created Conversion]],Kickstarter[[#This Row],[Date Ended Conversion]],"m")</f>
        <v>1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Kickstarter[[#This Row],[pledged]]/Kickstarter[[#This Row],[goal]]</f>
        <v>5.7334999999999997E-2</v>
      </c>
      <c r="P1319" s="13">
        <f>IF(Kickstarter[[#This Row],[backers_count]], Kickstarter[[#This Row],[pledged]]/Kickstarter[[#This Row],[backers_count]], 0)</f>
        <v>603.52631578947364</v>
      </c>
      <c r="Q1319" t="str">
        <f>LEFT(Kickstarter[[#This Row],[Category and Sub-Category]], SEARCH("/", Kickstarter[[#This Row],[Category and Sub-Category]])-1)</f>
        <v>technology</v>
      </c>
      <c r="R1319" t="str">
        <f>RIGHT(Kickstarter[[#This Row],[Category and Sub-Category]], LEN(Kickstarter[[#This Row],[Category and Sub-Category]])-SEARCH("/",Kickstarter[[#This Row],[Category and Sub-Category]]))</f>
        <v>wearables</v>
      </c>
      <c r="S1319" s="10">
        <f>(Kickstarter[[#This Row],[launched_at]]/86400) + 25569 + (-6/24)</f>
        <v>42519.985486111109</v>
      </c>
      <c r="T1319" s="10">
        <f>(Kickstarter[[#This Row],[deadline]]/86400) + 25569 + (-6/24)</f>
        <v>42572.333333333328</v>
      </c>
      <c r="U1319" s="6">
        <f>YEAR(Kickstarter[[#This Row],[Date Created Conversion]])</f>
        <v>2016</v>
      </c>
      <c r="V1319" s="6" t="str">
        <f>TEXT(Kickstarter[[#This Row],[Date Created Conversion]], "mmm")</f>
        <v>May</v>
      </c>
      <c r="W1319" s="6">
        <f>DATEDIF(Kickstarter[[#This Row],[Date Created Conversion]],Kickstarter[[#This Row],[Date Ended Conversion]],"m")</f>
        <v>1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Kickstarter[[#This Row],[pledged]]/Kickstarter[[#This Row],[goal]]</f>
        <v>0.15325</v>
      </c>
      <c r="P1320" s="13">
        <f>IF(Kickstarter[[#This Row],[backers_count]], Kickstarter[[#This Row],[pledged]]/Kickstarter[[#This Row],[backers_count]], 0)</f>
        <v>45.407407407407405</v>
      </c>
      <c r="Q1320" t="str">
        <f>LEFT(Kickstarter[[#This Row],[Category and Sub-Category]], SEARCH("/", Kickstarter[[#This Row],[Category and Sub-Category]])-1)</f>
        <v>technology</v>
      </c>
      <c r="R1320" t="str">
        <f>RIGHT(Kickstarter[[#This Row],[Category and Sub-Category]], LEN(Kickstarter[[#This Row],[Category and Sub-Category]])-SEARCH("/",Kickstarter[[#This Row],[Category and Sub-Category]]))</f>
        <v>wearables</v>
      </c>
      <c r="S1320" s="10">
        <f>(Kickstarter[[#This Row],[launched_at]]/86400) + 25569 + (-6/24)</f>
        <v>41984.793657407412</v>
      </c>
      <c r="T1320" s="10">
        <f>(Kickstarter[[#This Row],[deadline]]/86400) + 25569 + (-6/24)</f>
        <v>42014.793657407412</v>
      </c>
      <c r="U1320" s="6">
        <f>YEAR(Kickstarter[[#This Row],[Date Created Conversion]])</f>
        <v>2014</v>
      </c>
      <c r="V1320" s="6" t="str">
        <f>TEXT(Kickstarter[[#This Row],[Date Created Conversion]], "mmm")</f>
        <v>Dec</v>
      </c>
      <c r="W1320" s="6">
        <f>DATEDIF(Kickstarter[[#This Row],[Date Created Conversion]],Kickstarter[[#This Row],[Date Ended Conversion]],"m")</f>
        <v>0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Kickstarter[[#This Row],[pledged]]/Kickstarter[[#This Row],[goal]]</f>
        <v>0.15103448275862069</v>
      </c>
      <c r="P1321" s="13">
        <f>IF(Kickstarter[[#This Row],[backers_count]], Kickstarter[[#This Row],[pledged]]/Kickstarter[[#This Row],[backers_count]], 0)</f>
        <v>97.333333333333329</v>
      </c>
      <c r="Q1321" t="str">
        <f>LEFT(Kickstarter[[#This Row],[Category and Sub-Category]], SEARCH("/", Kickstarter[[#This Row],[Category and Sub-Category]])-1)</f>
        <v>technology</v>
      </c>
      <c r="R1321" t="str">
        <f>RIGHT(Kickstarter[[#This Row],[Category and Sub-Category]], LEN(Kickstarter[[#This Row],[Category and Sub-Category]])-SEARCH("/",Kickstarter[[#This Row],[Category and Sub-Category]]))</f>
        <v>wearables</v>
      </c>
      <c r="S1321" s="10">
        <f>(Kickstarter[[#This Row],[launched_at]]/86400) + 25569 + (-6/24)</f>
        <v>41816.562094907407</v>
      </c>
      <c r="T1321" s="10">
        <f>(Kickstarter[[#This Row],[deadline]]/86400) + 25569 + (-6/24)</f>
        <v>41831.416666666664</v>
      </c>
      <c r="U1321" s="6">
        <f>YEAR(Kickstarter[[#This Row],[Date Created Conversion]])</f>
        <v>2014</v>
      </c>
      <c r="V1321" s="6" t="str">
        <f>TEXT(Kickstarter[[#This Row],[Date Created Conversion]], "mmm")</f>
        <v>Jun</v>
      </c>
      <c r="W1321" s="6">
        <f>DATEDIF(Kickstarter[[#This Row],[Date Created Conversion]],Kickstarter[[#This Row],[Date Ended Conversion]],"m")</f>
        <v>0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Kickstarter[[#This Row],[pledged]]/Kickstarter[[#This Row],[goal]]</f>
        <v>5.0299999999999997E-3</v>
      </c>
      <c r="P1322" s="13">
        <f>IF(Kickstarter[[#This Row],[backers_count]], Kickstarter[[#This Row],[pledged]]/Kickstarter[[#This Row],[backers_count]], 0)</f>
        <v>167.66666666666666</v>
      </c>
      <c r="Q1322" t="str">
        <f>LEFT(Kickstarter[[#This Row],[Category and Sub-Category]], SEARCH("/", Kickstarter[[#This Row],[Category and Sub-Category]])-1)</f>
        <v>technology</v>
      </c>
      <c r="R1322" t="str">
        <f>RIGHT(Kickstarter[[#This Row],[Category and Sub-Category]], LEN(Kickstarter[[#This Row],[Category and Sub-Category]])-SEARCH("/",Kickstarter[[#This Row],[Category and Sub-Category]]))</f>
        <v>wearables</v>
      </c>
      <c r="S1322" s="10">
        <f>(Kickstarter[[#This Row],[launched_at]]/86400) + 25569 + (-6/24)</f>
        <v>42705.440347222218</v>
      </c>
      <c r="T1322" s="10">
        <f>(Kickstarter[[#This Row],[deadline]]/86400) + 25569 + (-6/24)</f>
        <v>42734.708333333328</v>
      </c>
      <c r="U1322" s="6">
        <f>YEAR(Kickstarter[[#This Row],[Date Created Conversion]])</f>
        <v>2016</v>
      </c>
      <c r="V1322" s="6" t="str">
        <f>TEXT(Kickstarter[[#This Row],[Date Created Conversion]], "mmm")</f>
        <v>Dec</v>
      </c>
      <c r="W1322" s="6">
        <f>DATEDIF(Kickstarter[[#This Row],[Date Created Conversion]],Kickstarter[[#This Row],[Date Ended Conversion]],"m")</f>
        <v>0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Kickstarter[[#This Row],[pledged]]/Kickstarter[[#This Row],[goal]]</f>
        <v>1.3028138528138528E-2</v>
      </c>
      <c r="P1323" s="13">
        <f>IF(Kickstarter[[#This Row],[backers_count]], Kickstarter[[#This Row],[pledged]]/Kickstarter[[#This Row],[backers_count]], 0)</f>
        <v>859.85714285714289</v>
      </c>
      <c r="Q1323" t="str">
        <f>LEFT(Kickstarter[[#This Row],[Category and Sub-Category]], SEARCH("/", Kickstarter[[#This Row],[Category and Sub-Category]])-1)</f>
        <v>technology</v>
      </c>
      <c r="R1323" t="str">
        <f>RIGHT(Kickstarter[[#This Row],[Category and Sub-Category]], LEN(Kickstarter[[#This Row],[Category and Sub-Category]])-SEARCH("/",Kickstarter[[#This Row],[Category and Sub-Category]]))</f>
        <v>wearables</v>
      </c>
      <c r="S1323" s="10">
        <f>(Kickstarter[[#This Row],[launched_at]]/86400) + 25569 + (-6/24)</f>
        <v>42697.49927083333</v>
      </c>
      <c r="T1323" s="10">
        <f>(Kickstarter[[#This Row],[deadline]]/86400) + 25569 + (-6/24)</f>
        <v>42727.49927083333</v>
      </c>
      <c r="U1323" s="6">
        <f>YEAR(Kickstarter[[#This Row],[Date Created Conversion]])</f>
        <v>2016</v>
      </c>
      <c r="V1323" s="6" t="str">
        <f>TEXT(Kickstarter[[#This Row],[Date Created Conversion]], "mmm")</f>
        <v>Nov</v>
      </c>
      <c r="W1323" s="6">
        <f>DATEDIF(Kickstarter[[#This Row],[Date Created Conversion]],Kickstarter[[#This Row],[Date Ended Conversion]],"m")</f>
        <v>1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Kickstarter[[#This Row],[pledged]]/Kickstarter[[#This Row],[goal]]</f>
        <v>3.0285714285714286E-3</v>
      </c>
      <c r="P1324" s="13">
        <f>IF(Kickstarter[[#This Row],[backers_count]], Kickstarter[[#This Row],[pledged]]/Kickstarter[[#This Row],[backers_count]], 0)</f>
        <v>26.5</v>
      </c>
      <c r="Q1324" t="str">
        <f>LEFT(Kickstarter[[#This Row],[Category and Sub-Category]], SEARCH("/", Kickstarter[[#This Row],[Category and Sub-Category]])-1)</f>
        <v>technology</v>
      </c>
      <c r="R1324" t="str">
        <f>RIGHT(Kickstarter[[#This Row],[Category and Sub-Category]], LEN(Kickstarter[[#This Row],[Category and Sub-Category]])-SEARCH("/",Kickstarter[[#This Row],[Category and Sub-Category]]))</f>
        <v>wearables</v>
      </c>
      <c r="S1324" s="10">
        <f>(Kickstarter[[#This Row],[launched_at]]/86400) + 25569 + (-6/24)</f>
        <v>42115.406539351854</v>
      </c>
      <c r="T1324" s="10">
        <f>(Kickstarter[[#This Row],[deadline]]/86400) + 25569 + (-6/24)</f>
        <v>42145.406539351854</v>
      </c>
      <c r="U1324" s="6">
        <f>YEAR(Kickstarter[[#This Row],[Date Created Conversion]])</f>
        <v>2015</v>
      </c>
      <c r="V1324" s="6" t="str">
        <f>TEXT(Kickstarter[[#This Row],[Date Created Conversion]], "mmm")</f>
        <v>Apr</v>
      </c>
      <c r="W1324" s="6">
        <f>DATEDIF(Kickstarter[[#This Row],[Date Created Conversion]],Kickstarter[[#This Row],[Date Ended Conversion]],"m")</f>
        <v>1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Kickstarter[[#This Row],[pledged]]/Kickstarter[[#This Row],[goal]]</f>
        <v>8.8800000000000004E-2</v>
      </c>
      <c r="P1325" s="13">
        <f>IF(Kickstarter[[#This Row],[backers_count]], Kickstarter[[#This Row],[pledged]]/Kickstarter[[#This Row],[backers_count]], 0)</f>
        <v>30.272727272727273</v>
      </c>
      <c r="Q1325" t="str">
        <f>LEFT(Kickstarter[[#This Row],[Category and Sub-Category]], SEARCH("/", Kickstarter[[#This Row],[Category and Sub-Category]])-1)</f>
        <v>technology</v>
      </c>
      <c r="R1325" t="str">
        <f>RIGHT(Kickstarter[[#This Row],[Category and Sub-Category]], LEN(Kickstarter[[#This Row],[Category and Sub-Category]])-SEARCH("/",Kickstarter[[#This Row],[Category and Sub-Category]]))</f>
        <v>wearables</v>
      </c>
      <c r="S1325" s="10">
        <f>(Kickstarter[[#This Row],[launched_at]]/86400) + 25569 + (-6/24)</f>
        <v>42451.448449074072</v>
      </c>
      <c r="T1325" s="10">
        <f>(Kickstarter[[#This Row],[deadline]]/86400) + 25569 + (-6/24)</f>
        <v>42486.038194444445</v>
      </c>
      <c r="U1325" s="6">
        <f>YEAR(Kickstarter[[#This Row],[Date Created Conversion]])</f>
        <v>2016</v>
      </c>
      <c r="V1325" s="6" t="str">
        <f>TEXT(Kickstarter[[#This Row],[Date Created Conversion]], "mmm")</f>
        <v>Mar</v>
      </c>
      <c r="W1325" s="6">
        <f>DATEDIF(Kickstarter[[#This Row],[Date Created Conversion]],Kickstarter[[#This Row],[Date Ended Conversion]],"m")</f>
        <v>1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Kickstarter[[#This Row],[pledged]]/Kickstarter[[#This Row],[goal]]</f>
        <v>9.8400000000000001E-2</v>
      </c>
      <c r="P1326" s="13">
        <f>IF(Kickstarter[[#This Row],[backers_count]], Kickstarter[[#This Row],[pledged]]/Kickstarter[[#This Row],[backers_count]], 0)</f>
        <v>54.666666666666664</v>
      </c>
      <c r="Q1326" t="str">
        <f>LEFT(Kickstarter[[#This Row],[Category and Sub-Category]], SEARCH("/", Kickstarter[[#This Row],[Category and Sub-Category]])-1)</f>
        <v>technology</v>
      </c>
      <c r="R1326" t="str">
        <f>RIGHT(Kickstarter[[#This Row],[Category and Sub-Category]], LEN(Kickstarter[[#This Row],[Category and Sub-Category]])-SEARCH("/",Kickstarter[[#This Row],[Category and Sub-Category]]))</f>
        <v>wearables</v>
      </c>
      <c r="S1326" s="10">
        <f>(Kickstarter[[#This Row],[launched_at]]/86400) + 25569 + (-6/24)</f>
        <v>42626.383703703701</v>
      </c>
      <c r="T1326" s="10">
        <f>(Kickstarter[[#This Row],[deadline]]/86400) + 25569 + (-6/24)</f>
        <v>42656.383703703701</v>
      </c>
      <c r="U1326" s="6">
        <f>YEAR(Kickstarter[[#This Row],[Date Created Conversion]])</f>
        <v>2016</v>
      </c>
      <c r="V1326" s="6" t="str">
        <f>TEXT(Kickstarter[[#This Row],[Date Created Conversion]], "mmm")</f>
        <v>Sep</v>
      </c>
      <c r="W1326" s="6">
        <f>DATEDIF(Kickstarter[[#This Row],[Date Created Conversion]],Kickstarter[[#This Row],[Date Ended Conversion]],"m")</f>
        <v>1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Kickstarter[[#This Row],[pledged]]/Kickstarter[[#This Row],[goal]]</f>
        <v>2.4299999999999999E-2</v>
      </c>
      <c r="P1327" s="13">
        <f>IF(Kickstarter[[#This Row],[backers_count]], Kickstarter[[#This Row],[pledged]]/Kickstarter[[#This Row],[backers_count]], 0)</f>
        <v>60.75</v>
      </c>
      <c r="Q1327" t="str">
        <f>LEFT(Kickstarter[[#This Row],[Category and Sub-Category]], SEARCH("/", Kickstarter[[#This Row],[Category and Sub-Category]])-1)</f>
        <v>technology</v>
      </c>
      <c r="R1327" t="str">
        <f>RIGHT(Kickstarter[[#This Row],[Category and Sub-Category]], LEN(Kickstarter[[#This Row],[Category and Sub-Category]])-SEARCH("/",Kickstarter[[#This Row],[Category and Sub-Category]]))</f>
        <v>wearables</v>
      </c>
      <c r="S1327" s="10">
        <f>(Kickstarter[[#This Row],[launched_at]]/86400) + 25569 + (-6/24)</f>
        <v>42703.836053240739</v>
      </c>
      <c r="T1327" s="10">
        <f>(Kickstarter[[#This Row],[deadline]]/86400) + 25569 + (-6/24)</f>
        <v>42733.836053240739</v>
      </c>
      <c r="U1327" s="6">
        <f>YEAR(Kickstarter[[#This Row],[Date Created Conversion]])</f>
        <v>2016</v>
      </c>
      <c r="V1327" s="6" t="str">
        <f>TEXT(Kickstarter[[#This Row],[Date Created Conversion]], "mmm")</f>
        <v>Nov</v>
      </c>
      <c r="W1327" s="6">
        <f>DATEDIF(Kickstarter[[#This Row],[Date Created Conversion]],Kickstarter[[#This Row],[Date Ended Conversion]],"m")</f>
        <v>1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Kickstarter[[#This Row],[pledged]]/Kickstarter[[#This Row],[goal]]</f>
        <v>1.1299999999999999E-2</v>
      </c>
      <c r="P1328" s="13">
        <f>IF(Kickstarter[[#This Row],[backers_count]], Kickstarter[[#This Row],[pledged]]/Kickstarter[[#This Row],[backers_count]], 0)</f>
        <v>102.72727272727273</v>
      </c>
      <c r="Q1328" t="str">
        <f>LEFT(Kickstarter[[#This Row],[Category and Sub-Category]], SEARCH("/", Kickstarter[[#This Row],[Category and Sub-Category]])-1)</f>
        <v>technology</v>
      </c>
      <c r="R1328" t="str">
        <f>RIGHT(Kickstarter[[#This Row],[Category and Sub-Category]], LEN(Kickstarter[[#This Row],[Category and Sub-Category]])-SEARCH("/",Kickstarter[[#This Row],[Category and Sub-Category]]))</f>
        <v>wearables</v>
      </c>
      <c r="S1328" s="10">
        <f>(Kickstarter[[#This Row],[launched_at]]/86400) + 25569 + (-6/24)</f>
        <v>41974.541990740741</v>
      </c>
      <c r="T1328" s="10">
        <f>(Kickstarter[[#This Row],[deadline]]/86400) + 25569 + (-6/24)</f>
        <v>42019.541990740741</v>
      </c>
      <c r="U1328" s="6">
        <f>YEAR(Kickstarter[[#This Row],[Date Created Conversion]])</f>
        <v>2014</v>
      </c>
      <c r="V1328" s="6" t="str">
        <f>TEXT(Kickstarter[[#This Row],[Date Created Conversion]], "mmm")</f>
        <v>Dec</v>
      </c>
      <c r="W1328" s="6">
        <f>DATEDIF(Kickstarter[[#This Row],[Date Created Conversion]],Kickstarter[[#This Row],[Date Ended Conversion]],"m")</f>
        <v>1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Kickstarter[[#This Row],[pledged]]/Kickstarter[[#This Row],[goal]]</f>
        <v>3.5520833333333335E-2</v>
      </c>
      <c r="P1329" s="13">
        <f>IF(Kickstarter[[#This Row],[backers_count]], Kickstarter[[#This Row],[pledged]]/Kickstarter[[#This Row],[backers_count]], 0)</f>
        <v>41.585365853658537</v>
      </c>
      <c r="Q1329" t="str">
        <f>LEFT(Kickstarter[[#This Row],[Category and Sub-Category]], SEARCH("/", Kickstarter[[#This Row],[Category and Sub-Category]])-1)</f>
        <v>technology</v>
      </c>
      <c r="R1329" t="str">
        <f>RIGHT(Kickstarter[[#This Row],[Category and Sub-Category]], LEN(Kickstarter[[#This Row],[Category and Sub-Category]])-SEARCH("/",Kickstarter[[#This Row],[Category and Sub-Category]]))</f>
        <v>wearables</v>
      </c>
      <c r="S1329" s="10">
        <f>(Kickstarter[[#This Row],[launched_at]]/86400) + 25569 + (-6/24)</f>
        <v>42123.428645833337</v>
      </c>
      <c r="T1329" s="10">
        <f>(Kickstarter[[#This Row],[deadline]]/86400) + 25569 + (-6/24)</f>
        <v>42153.428645833337</v>
      </c>
      <c r="U1329" s="6">
        <f>YEAR(Kickstarter[[#This Row],[Date Created Conversion]])</f>
        <v>2015</v>
      </c>
      <c r="V1329" s="6" t="str">
        <f>TEXT(Kickstarter[[#This Row],[Date Created Conversion]], "mmm")</f>
        <v>Apr</v>
      </c>
      <c r="W1329" s="6">
        <f>DATEDIF(Kickstarter[[#This Row],[Date Created Conversion]],Kickstarter[[#This Row],[Date Ended Conversion]],"m")</f>
        <v>1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Kickstarter[[#This Row],[pledged]]/Kickstarter[[#This Row],[goal]]</f>
        <v>2.3306666666666667E-2</v>
      </c>
      <c r="P1330" s="13">
        <f>IF(Kickstarter[[#This Row],[backers_count]], Kickstarter[[#This Row],[pledged]]/Kickstarter[[#This Row],[backers_count]], 0)</f>
        <v>116.53333333333333</v>
      </c>
      <c r="Q1330" t="str">
        <f>LEFT(Kickstarter[[#This Row],[Category and Sub-Category]], SEARCH("/", Kickstarter[[#This Row],[Category and Sub-Category]])-1)</f>
        <v>technology</v>
      </c>
      <c r="R1330" t="str">
        <f>RIGHT(Kickstarter[[#This Row],[Category and Sub-Category]], LEN(Kickstarter[[#This Row],[Category and Sub-Category]])-SEARCH("/",Kickstarter[[#This Row],[Category and Sub-Category]]))</f>
        <v>wearables</v>
      </c>
      <c r="S1330" s="10">
        <f>(Kickstarter[[#This Row],[launched_at]]/86400) + 25569 + (-6/24)</f>
        <v>42612.392754629633</v>
      </c>
      <c r="T1330" s="10">
        <f>(Kickstarter[[#This Row],[deadline]]/86400) + 25569 + (-6/24)</f>
        <v>42657.392754629633</v>
      </c>
      <c r="U1330" s="6">
        <f>YEAR(Kickstarter[[#This Row],[Date Created Conversion]])</f>
        <v>2016</v>
      </c>
      <c r="V1330" s="6" t="str">
        <f>TEXT(Kickstarter[[#This Row],[Date Created Conversion]], "mmm")</f>
        <v>Aug</v>
      </c>
      <c r="W1330" s="6">
        <f>DATEDIF(Kickstarter[[#This Row],[Date Created Conversion]],Kickstarter[[#This Row],[Date Ended Conversion]],"m")</f>
        <v>1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Kickstarter[[#This Row],[pledged]]/Kickstarter[[#This Row],[goal]]</f>
        <v>8.1600000000000006E-3</v>
      </c>
      <c r="P1331" s="13">
        <f>IF(Kickstarter[[#This Row],[backers_count]], Kickstarter[[#This Row],[pledged]]/Kickstarter[[#This Row],[backers_count]], 0)</f>
        <v>45.333333333333336</v>
      </c>
      <c r="Q1331" t="str">
        <f>LEFT(Kickstarter[[#This Row],[Category and Sub-Category]], SEARCH("/", Kickstarter[[#This Row],[Category and Sub-Category]])-1)</f>
        <v>technology</v>
      </c>
      <c r="R1331" t="str">
        <f>RIGHT(Kickstarter[[#This Row],[Category and Sub-Category]], LEN(Kickstarter[[#This Row],[Category and Sub-Category]])-SEARCH("/",Kickstarter[[#This Row],[Category and Sub-Category]]))</f>
        <v>wearables</v>
      </c>
      <c r="S1331" s="10">
        <f>(Kickstarter[[#This Row],[launched_at]]/86400) + 25569 + (-6/24)</f>
        <v>41934.971585648149</v>
      </c>
      <c r="T1331" s="10">
        <f>(Kickstarter[[#This Row],[deadline]]/86400) + 25569 + (-6/24)</f>
        <v>41975.013252314813</v>
      </c>
      <c r="U1331" s="6">
        <f>YEAR(Kickstarter[[#This Row],[Date Created Conversion]])</f>
        <v>2014</v>
      </c>
      <c r="V1331" s="6" t="str">
        <f>TEXT(Kickstarter[[#This Row],[Date Created Conversion]], "mmm")</f>
        <v>Oct</v>
      </c>
      <c r="W1331" s="6">
        <f>DATEDIF(Kickstarter[[#This Row],[Date Created Conversion]],Kickstarter[[#This Row],[Date Ended Conversion]],"m")</f>
        <v>1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Kickstarter[[#This Row],[pledged]]/Kickstarter[[#This Row],[goal]]</f>
        <v>0.22494285714285714</v>
      </c>
      <c r="P1332" s="13">
        <f>IF(Kickstarter[[#This Row],[backers_count]], Kickstarter[[#This Row],[pledged]]/Kickstarter[[#This Row],[backers_count]], 0)</f>
        <v>157.46</v>
      </c>
      <c r="Q1332" t="str">
        <f>LEFT(Kickstarter[[#This Row],[Category and Sub-Category]], SEARCH("/", Kickstarter[[#This Row],[Category and Sub-Category]])-1)</f>
        <v>technology</v>
      </c>
      <c r="R1332" t="str">
        <f>RIGHT(Kickstarter[[#This Row],[Category and Sub-Category]], LEN(Kickstarter[[#This Row],[Category and Sub-Category]])-SEARCH("/",Kickstarter[[#This Row],[Category and Sub-Category]]))</f>
        <v>wearables</v>
      </c>
      <c r="S1332" s="10">
        <f>(Kickstarter[[#This Row],[launched_at]]/86400) + 25569 + (-6/24)</f>
        <v>42522.026724537034</v>
      </c>
      <c r="T1332" s="10">
        <f>(Kickstarter[[#This Row],[deadline]]/86400) + 25569 + (-6/24)</f>
        <v>42552.916666666672</v>
      </c>
      <c r="U1332" s="6">
        <f>YEAR(Kickstarter[[#This Row],[Date Created Conversion]])</f>
        <v>2016</v>
      </c>
      <c r="V1332" s="6" t="str">
        <f>TEXT(Kickstarter[[#This Row],[Date Created Conversion]], "mmm")</f>
        <v>Jun</v>
      </c>
      <c r="W1332" s="6">
        <f>DATEDIF(Kickstarter[[#This Row],[Date Created Conversion]],Kickstarter[[#This Row],[Date Ended Conversion]],"m")</f>
        <v>1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Kickstarter[[#This Row],[pledged]]/Kickstarter[[#This Row],[goal]]</f>
        <v>1.3668E-2</v>
      </c>
      <c r="P1333" s="13">
        <f>IF(Kickstarter[[#This Row],[backers_count]], Kickstarter[[#This Row],[pledged]]/Kickstarter[[#This Row],[backers_count]], 0)</f>
        <v>100.5</v>
      </c>
      <c r="Q1333" t="str">
        <f>LEFT(Kickstarter[[#This Row],[Category and Sub-Category]], SEARCH("/", Kickstarter[[#This Row],[Category and Sub-Category]])-1)</f>
        <v>technology</v>
      </c>
      <c r="R1333" t="str">
        <f>RIGHT(Kickstarter[[#This Row],[Category and Sub-Category]], LEN(Kickstarter[[#This Row],[Category and Sub-Category]])-SEARCH("/",Kickstarter[[#This Row],[Category and Sub-Category]]))</f>
        <v>wearables</v>
      </c>
      <c r="S1333" s="10">
        <f>(Kickstarter[[#This Row],[launched_at]]/86400) + 25569 + (-6/24)</f>
        <v>42569.25409722222</v>
      </c>
      <c r="T1333" s="10">
        <f>(Kickstarter[[#This Row],[deadline]]/86400) + 25569 + (-6/24)</f>
        <v>42599.25409722222</v>
      </c>
      <c r="U1333" s="6">
        <f>YEAR(Kickstarter[[#This Row],[Date Created Conversion]])</f>
        <v>2016</v>
      </c>
      <c r="V1333" s="6" t="str">
        <f>TEXT(Kickstarter[[#This Row],[Date Created Conversion]], "mmm")</f>
        <v>Jul</v>
      </c>
      <c r="W1333" s="6">
        <f>DATEDIF(Kickstarter[[#This Row],[Date Created Conversion]],Kickstarter[[#This Row],[Date Ended Conversion]],"m")</f>
        <v>0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Kickstarter[[#This Row],[pledged]]/Kickstarter[[#This Row],[goal]]</f>
        <v>0</v>
      </c>
      <c r="P1334" s="13">
        <f>IF(Kickstarter[[#This Row],[backers_count]], Kickstarter[[#This Row],[pledged]]/Kickstarter[[#This Row],[backers_count]], 0)</f>
        <v>0</v>
      </c>
      <c r="Q1334" t="str">
        <f>LEFT(Kickstarter[[#This Row],[Category and Sub-Category]], SEARCH("/", Kickstarter[[#This Row],[Category and Sub-Category]])-1)</f>
        <v>technology</v>
      </c>
      <c r="R1334" t="str">
        <f>RIGHT(Kickstarter[[#This Row],[Category and Sub-Category]], LEN(Kickstarter[[#This Row],[Category and Sub-Category]])-SEARCH("/",Kickstarter[[#This Row],[Category and Sub-Category]]))</f>
        <v>wearables</v>
      </c>
      <c r="S1334" s="10">
        <f>(Kickstarter[[#This Row],[launched_at]]/86400) + 25569 + (-6/24)</f>
        <v>42731.810277777782</v>
      </c>
      <c r="T1334" s="10">
        <f>(Kickstarter[[#This Row],[deadline]]/86400) + 25569 + (-6/24)</f>
        <v>42761.810277777782</v>
      </c>
      <c r="U1334" s="6">
        <f>YEAR(Kickstarter[[#This Row],[Date Created Conversion]])</f>
        <v>2016</v>
      </c>
      <c r="V1334" s="6" t="str">
        <f>TEXT(Kickstarter[[#This Row],[Date Created Conversion]], "mmm")</f>
        <v>Dec</v>
      </c>
      <c r="W1334" s="6">
        <f>DATEDIF(Kickstarter[[#This Row],[Date Created Conversion]],Kickstarter[[#This Row],[Date Ended Conversion]],"m")</f>
        <v>0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Kickstarter[[#This Row],[pledged]]/Kickstarter[[#This Row],[goal]]</f>
        <v>0</v>
      </c>
      <c r="P1335" s="13">
        <f>IF(Kickstarter[[#This Row],[backers_count]], Kickstarter[[#This Row],[pledged]]/Kickstarter[[#This Row],[backers_count]], 0)</f>
        <v>0</v>
      </c>
      <c r="Q1335" t="str">
        <f>LEFT(Kickstarter[[#This Row],[Category and Sub-Category]], SEARCH("/", Kickstarter[[#This Row],[Category and Sub-Category]])-1)</f>
        <v>technology</v>
      </c>
      <c r="R1335" t="str">
        <f>RIGHT(Kickstarter[[#This Row],[Category and Sub-Category]], LEN(Kickstarter[[#This Row],[Category and Sub-Category]])-SEARCH("/",Kickstarter[[#This Row],[Category and Sub-Category]]))</f>
        <v>wearables</v>
      </c>
      <c r="S1335" s="10">
        <f>(Kickstarter[[#This Row],[launched_at]]/86400) + 25569 + (-6/24)</f>
        <v>41805.856770833336</v>
      </c>
      <c r="T1335" s="10">
        <f>(Kickstarter[[#This Row],[deadline]]/86400) + 25569 + (-6/24)</f>
        <v>41835.856770833336</v>
      </c>
      <c r="U1335" s="6">
        <f>YEAR(Kickstarter[[#This Row],[Date Created Conversion]])</f>
        <v>2014</v>
      </c>
      <c r="V1335" s="6" t="str">
        <f>TEXT(Kickstarter[[#This Row],[Date Created Conversion]], "mmm")</f>
        <v>Jun</v>
      </c>
      <c r="W1335" s="6">
        <f>DATEDIF(Kickstarter[[#This Row],[Date Created Conversion]],Kickstarter[[#This Row],[Date Ended Conversion]],"m")</f>
        <v>1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Kickstarter[[#This Row],[pledged]]/Kickstarter[[#This Row],[goal]]</f>
        <v>0.10754135338345865</v>
      </c>
      <c r="P1336" s="13">
        <f>IF(Kickstarter[[#This Row],[backers_count]], Kickstarter[[#This Row],[pledged]]/Kickstarter[[#This Row],[backers_count]], 0)</f>
        <v>51.822463768115945</v>
      </c>
      <c r="Q1336" t="str">
        <f>LEFT(Kickstarter[[#This Row],[Category and Sub-Category]], SEARCH("/", Kickstarter[[#This Row],[Category and Sub-Category]])-1)</f>
        <v>technology</v>
      </c>
      <c r="R1336" t="str">
        <f>RIGHT(Kickstarter[[#This Row],[Category and Sub-Category]], LEN(Kickstarter[[#This Row],[Category and Sub-Category]])-SEARCH("/",Kickstarter[[#This Row],[Category and Sub-Category]]))</f>
        <v>wearables</v>
      </c>
      <c r="S1336" s="10">
        <f>(Kickstarter[[#This Row],[launched_at]]/86400) + 25569 + (-6/24)</f>
        <v>42410.524155092593</v>
      </c>
      <c r="T1336" s="10">
        <f>(Kickstarter[[#This Row],[deadline]]/86400) + 25569 + (-6/24)</f>
        <v>42440.524155092593</v>
      </c>
      <c r="U1336" s="6">
        <f>YEAR(Kickstarter[[#This Row],[Date Created Conversion]])</f>
        <v>2016</v>
      </c>
      <c r="V1336" s="6" t="str">
        <f>TEXT(Kickstarter[[#This Row],[Date Created Conversion]], "mmm")</f>
        <v>Feb</v>
      </c>
      <c r="W1336" s="6">
        <f>DATEDIF(Kickstarter[[#This Row],[Date Created Conversion]],Kickstarter[[#This Row],[Date Ended Conversion]],"m")</f>
        <v>1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Kickstarter[[#This Row],[pledged]]/Kickstarter[[#This Row],[goal]]</f>
        <v>0.1976</v>
      </c>
      <c r="P1337" s="13">
        <f>IF(Kickstarter[[#This Row],[backers_count]], Kickstarter[[#This Row],[pledged]]/Kickstarter[[#This Row],[backers_count]], 0)</f>
        <v>308.75</v>
      </c>
      <c r="Q1337" t="str">
        <f>LEFT(Kickstarter[[#This Row],[Category and Sub-Category]], SEARCH("/", Kickstarter[[#This Row],[Category and Sub-Category]])-1)</f>
        <v>technology</v>
      </c>
      <c r="R1337" t="str">
        <f>RIGHT(Kickstarter[[#This Row],[Category and Sub-Category]], LEN(Kickstarter[[#This Row],[Category and Sub-Category]])-SEARCH("/",Kickstarter[[#This Row],[Category and Sub-Category]]))</f>
        <v>wearables</v>
      </c>
      <c r="S1337" s="10">
        <f>(Kickstarter[[#This Row],[launched_at]]/86400) + 25569 + (-6/24)</f>
        <v>42313.686365740738</v>
      </c>
      <c r="T1337" s="10">
        <f>(Kickstarter[[#This Row],[deadline]]/86400) + 25569 + (-6/24)</f>
        <v>42343.686365740738</v>
      </c>
      <c r="U1337" s="6">
        <f>YEAR(Kickstarter[[#This Row],[Date Created Conversion]])</f>
        <v>2015</v>
      </c>
      <c r="V1337" s="6" t="str">
        <f>TEXT(Kickstarter[[#This Row],[Date Created Conversion]], "mmm")</f>
        <v>Nov</v>
      </c>
      <c r="W1337" s="6">
        <f>DATEDIF(Kickstarter[[#This Row],[Date Created Conversion]],Kickstarter[[#This Row],[Date Ended Conversion]],"m")</f>
        <v>1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Kickstarter[[#This Row],[pledged]]/Kickstarter[[#This Row],[goal]]</f>
        <v>0.84946999999999995</v>
      </c>
      <c r="P1338" s="13">
        <f>IF(Kickstarter[[#This Row],[backers_count]], Kickstarter[[#This Row],[pledged]]/Kickstarter[[#This Row],[backers_count]], 0)</f>
        <v>379.22767857142856</v>
      </c>
      <c r="Q1338" t="str">
        <f>LEFT(Kickstarter[[#This Row],[Category and Sub-Category]], SEARCH("/", Kickstarter[[#This Row],[Category and Sub-Category]])-1)</f>
        <v>technology</v>
      </c>
      <c r="R1338" t="str">
        <f>RIGHT(Kickstarter[[#This Row],[Category and Sub-Category]], LEN(Kickstarter[[#This Row],[Category and Sub-Category]])-SEARCH("/",Kickstarter[[#This Row],[Category and Sub-Category]]))</f>
        <v>wearables</v>
      </c>
      <c r="S1338" s="10">
        <f>(Kickstarter[[#This Row],[launched_at]]/86400) + 25569 + (-6/24)</f>
        <v>41955.613750000004</v>
      </c>
      <c r="T1338" s="10">
        <f>(Kickstarter[[#This Row],[deadline]]/86400) + 25569 + (-6/24)</f>
        <v>41990.613750000004</v>
      </c>
      <c r="U1338" s="6">
        <f>YEAR(Kickstarter[[#This Row],[Date Created Conversion]])</f>
        <v>2014</v>
      </c>
      <c r="V1338" s="6" t="str">
        <f>TEXT(Kickstarter[[#This Row],[Date Created Conversion]], "mmm")</f>
        <v>Nov</v>
      </c>
      <c r="W1338" s="6">
        <f>DATEDIF(Kickstarter[[#This Row],[Date Created Conversion]],Kickstarter[[#This Row],[Date Ended Conversion]],"m")</f>
        <v>1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Kickstarter[[#This Row],[pledged]]/Kickstarter[[#This Row],[goal]]</f>
        <v>0.49381999999999998</v>
      </c>
      <c r="P1339" s="13">
        <f>IF(Kickstarter[[#This Row],[backers_count]], Kickstarter[[#This Row],[pledged]]/Kickstarter[[#This Row],[backers_count]], 0)</f>
        <v>176.36428571428573</v>
      </c>
      <c r="Q1339" t="str">
        <f>LEFT(Kickstarter[[#This Row],[Category and Sub-Category]], SEARCH("/", Kickstarter[[#This Row],[Category and Sub-Category]])-1)</f>
        <v>technology</v>
      </c>
      <c r="R1339" t="str">
        <f>RIGHT(Kickstarter[[#This Row],[Category and Sub-Category]], LEN(Kickstarter[[#This Row],[Category and Sub-Category]])-SEARCH("/",Kickstarter[[#This Row],[Category and Sub-Category]]))</f>
        <v>wearables</v>
      </c>
      <c r="S1339" s="10">
        <f>(Kickstarter[[#This Row],[launched_at]]/86400) + 25569 + (-6/24)</f>
        <v>42767.327303240745</v>
      </c>
      <c r="T1339" s="10">
        <f>(Kickstarter[[#This Row],[deadline]]/86400) + 25569 + (-6/24)</f>
        <v>42797.327303240745</v>
      </c>
      <c r="U1339" s="6">
        <f>YEAR(Kickstarter[[#This Row],[Date Created Conversion]])</f>
        <v>2017</v>
      </c>
      <c r="V1339" s="6" t="str">
        <f>TEXT(Kickstarter[[#This Row],[Date Created Conversion]], "mmm")</f>
        <v>Feb</v>
      </c>
      <c r="W1339" s="6">
        <f>DATEDIF(Kickstarter[[#This Row],[Date Created Conversion]],Kickstarter[[#This Row],[Date Ended Conversion]],"m")</f>
        <v>1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Kickstarter[[#This Row],[pledged]]/Kickstarter[[#This Row],[goal]]</f>
        <v>3.3033333333333331E-2</v>
      </c>
      <c r="P1340" s="13">
        <f>IF(Kickstarter[[#This Row],[backers_count]], Kickstarter[[#This Row],[pledged]]/Kickstarter[[#This Row],[backers_count]], 0)</f>
        <v>66.066666666666663</v>
      </c>
      <c r="Q1340" t="str">
        <f>LEFT(Kickstarter[[#This Row],[Category and Sub-Category]], SEARCH("/", Kickstarter[[#This Row],[Category and Sub-Category]])-1)</f>
        <v>technology</v>
      </c>
      <c r="R1340" t="str">
        <f>RIGHT(Kickstarter[[#This Row],[Category and Sub-Category]], LEN(Kickstarter[[#This Row],[Category and Sub-Category]])-SEARCH("/",Kickstarter[[#This Row],[Category and Sub-Category]]))</f>
        <v>wearables</v>
      </c>
      <c r="S1340" s="10">
        <f>(Kickstarter[[#This Row],[launched_at]]/86400) + 25569 + (-6/24)</f>
        <v>42188.553622685184</v>
      </c>
      <c r="T1340" s="10">
        <f>(Kickstarter[[#This Row],[deadline]]/86400) + 25569 + (-6/24)</f>
        <v>42218.553622685184</v>
      </c>
      <c r="U1340" s="6">
        <f>YEAR(Kickstarter[[#This Row],[Date Created Conversion]])</f>
        <v>2015</v>
      </c>
      <c r="V1340" s="6" t="str">
        <f>TEXT(Kickstarter[[#This Row],[Date Created Conversion]], "mmm")</f>
        <v>Jul</v>
      </c>
      <c r="W1340" s="6">
        <f>DATEDIF(Kickstarter[[#This Row],[Date Created Conversion]],Kickstarter[[#This Row],[Date Ended Conversion]],"m")</f>
        <v>0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Kickstarter[[#This Row],[pledged]]/Kickstarter[[#This Row],[goal]]</f>
        <v>6.6339999999999996E-2</v>
      </c>
      <c r="P1341" s="13">
        <f>IF(Kickstarter[[#This Row],[backers_count]], Kickstarter[[#This Row],[pledged]]/Kickstarter[[#This Row],[backers_count]], 0)</f>
        <v>89.648648648648646</v>
      </c>
      <c r="Q1341" t="str">
        <f>LEFT(Kickstarter[[#This Row],[Category and Sub-Category]], SEARCH("/", Kickstarter[[#This Row],[Category and Sub-Category]])-1)</f>
        <v>technology</v>
      </c>
      <c r="R1341" t="str">
        <f>RIGHT(Kickstarter[[#This Row],[Category and Sub-Category]], LEN(Kickstarter[[#This Row],[Category and Sub-Category]])-SEARCH("/",Kickstarter[[#This Row],[Category and Sub-Category]]))</f>
        <v>wearables</v>
      </c>
      <c r="S1341" s="10">
        <f>(Kickstarter[[#This Row],[launched_at]]/86400) + 25569 + (-6/24)</f>
        <v>41936.397164351853</v>
      </c>
      <c r="T1341" s="10">
        <f>(Kickstarter[[#This Row],[deadline]]/86400) + 25569 + (-6/24)</f>
        <v>41981.438831018517</v>
      </c>
      <c r="U1341" s="6">
        <f>YEAR(Kickstarter[[#This Row],[Date Created Conversion]])</f>
        <v>2014</v>
      </c>
      <c r="V1341" s="6" t="str">
        <f>TEXT(Kickstarter[[#This Row],[Date Created Conversion]], "mmm")</f>
        <v>Oct</v>
      </c>
      <c r="W1341" s="6">
        <f>DATEDIF(Kickstarter[[#This Row],[Date Created Conversion]],Kickstarter[[#This Row],[Date Ended Conversion]],"m")</f>
        <v>1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Kickstarter[[#This Row],[pledged]]/Kickstarter[[#This Row],[goal]]</f>
        <v>0</v>
      </c>
      <c r="P1342" s="13">
        <f>IF(Kickstarter[[#This Row],[backers_count]], Kickstarter[[#This Row],[pledged]]/Kickstarter[[#This Row],[backers_count]], 0)</f>
        <v>0</v>
      </c>
      <c r="Q1342" t="str">
        <f>LEFT(Kickstarter[[#This Row],[Category and Sub-Category]], SEARCH("/", Kickstarter[[#This Row],[Category and Sub-Category]])-1)</f>
        <v>technology</v>
      </c>
      <c r="R1342" t="str">
        <f>RIGHT(Kickstarter[[#This Row],[Category and Sub-Category]], LEN(Kickstarter[[#This Row],[Category and Sub-Category]])-SEARCH("/",Kickstarter[[#This Row],[Category and Sub-Category]]))</f>
        <v>wearables</v>
      </c>
      <c r="S1342" s="10">
        <f>(Kickstarter[[#This Row],[launched_at]]/86400) + 25569 + (-6/24)</f>
        <v>41836.345520833333</v>
      </c>
      <c r="T1342" s="10">
        <f>(Kickstarter[[#This Row],[deadline]]/86400) + 25569 + (-6/24)</f>
        <v>41866.345520833333</v>
      </c>
      <c r="U1342" s="6">
        <f>YEAR(Kickstarter[[#This Row],[Date Created Conversion]])</f>
        <v>2014</v>
      </c>
      <c r="V1342" s="6" t="str">
        <f>TEXT(Kickstarter[[#This Row],[Date Created Conversion]], "mmm")</f>
        <v>Jul</v>
      </c>
      <c r="W1342" s="6">
        <f>DATEDIF(Kickstarter[[#This Row],[Date Created Conversion]],Kickstarter[[#This Row],[Date Ended Conversion]],"m")</f>
        <v>0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Kickstarter[[#This Row],[pledged]]/Kickstarter[[#This Row],[goal]]</f>
        <v>0.7036</v>
      </c>
      <c r="P1343" s="13">
        <f>IF(Kickstarter[[#This Row],[backers_count]], Kickstarter[[#This Row],[pledged]]/Kickstarter[[#This Row],[backers_count]], 0)</f>
        <v>382.39130434782606</v>
      </c>
      <c r="Q1343" t="str">
        <f>LEFT(Kickstarter[[#This Row],[Category and Sub-Category]], SEARCH("/", Kickstarter[[#This Row],[Category and Sub-Category]])-1)</f>
        <v>technology</v>
      </c>
      <c r="R1343" t="str">
        <f>RIGHT(Kickstarter[[#This Row],[Category and Sub-Category]], LEN(Kickstarter[[#This Row],[Category and Sub-Category]])-SEARCH("/",Kickstarter[[#This Row],[Category and Sub-Category]]))</f>
        <v>wearables</v>
      </c>
      <c r="S1343" s="10">
        <f>(Kickstarter[[#This Row],[launched_at]]/86400) + 25569 + (-6/24)</f>
        <v>42612.374039351853</v>
      </c>
      <c r="T1343" s="10">
        <f>(Kickstarter[[#This Row],[deadline]]/86400) + 25569 + (-6/24)</f>
        <v>42644.374039351853</v>
      </c>
      <c r="U1343" s="6">
        <f>YEAR(Kickstarter[[#This Row],[Date Created Conversion]])</f>
        <v>2016</v>
      </c>
      <c r="V1343" s="6" t="str">
        <f>TEXT(Kickstarter[[#This Row],[Date Created Conversion]], "mmm")</f>
        <v>Aug</v>
      </c>
      <c r="W1343" s="6">
        <f>DATEDIF(Kickstarter[[#This Row],[Date Created Conversion]],Kickstarter[[#This Row],[Date Ended Conversion]],"m")</f>
        <v>1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Kickstarter[[#This Row],[pledged]]/Kickstarter[[#This Row],[goal]]</f>
        <v>2E-3</v>
      </c>
      <c r="P1344" s="13">
        <f>IF(Kickstarter[[#This Row],[backers_count]], Kickstarter[[#This Row],[pledged]]/Kickstarter[[#This Row],[backers_count]], 0)</f>
        <v>100</v>
      </c>
      <c r="Q1344" t="str">
        <f>LEFT(Kickstarter[[#This Row],[Category and Sub-Category]], SEARCH("/", Kickstarter[[#This Row],[Category and Sub-Category]])-1)</f>
        <v>technology</v>
      </c>
      <c r="R1344" t="str">
        <f>RIGHT(Kickstarter[[#This Row],[Category and Sub-Category]], LEN(Kickstarter[[#This Row],[Category and Sub-Category]])-SEARCH("/",Kickstarter[[#This Row],[Category and Sub-Category]]))</f>
        <v>wearables</v>
      </c>
      <c r="S1344" s="10">
        <f>(Kickstarter[[#This Row],[launched_at]]/86400) + 25569 + (-6/24)</f>
        <v>42172.566423611112</v>
      </c>
      <c r="T1344" s="10">
        <f>(Kickstarter[[#This Row],[deadline]]/86400) + 25569 + (-6/24)</f>
        <v>42202.566423611112</v>
      </c>
      <c r="U1344" s="6">
        <f>YEAR(Kickstarter[[#This Row],[Date Created Conversion]])</f>
        <v>2015</v>
      </c>
      <c r="V1344" s="6" t="str">
        <f>TEXT(Kickstarter[[#This Row],[Date Created Conversion]], "mmm")</f>
        <v>Jun</v>
      </c>
      <c r="W1344" s="6">
        <f>DATEDIF(Kickstarter[[#This Row],[Date Created Conversion]],Kickstarter[[#This Row],[Date Ended Conversion]],"m")</f>
        <v>1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Kickstarter[[#This Row],[pledged]]/Kickstarter[[#This Row],[goal]]</f>
        <v>1.02298</v>
      </c>
      <c r="P1345" s="13">
        <f>IF(Kickstarter[[#This Row],[backers_count]], Kickstarter[[#This Row],[pledged]]/Kickstarter[[#This Row],[backers_count]], 0)</f>
        <v>158.35603715170279</v>
      </c>
      <c r="Q1345" t="str">
        <f>LEFT(Kickstarter[[#This Row],[Category and Sub-Category]], SEARCH("/", Kickstarter[[#This Row],[Category and Sub-Category]])-1)</f>
        <v>technology</v>
      </c>
      <c r="R1345" t="str">
        <f>RIGHT(Kickstarter[[#This Row],[Category and Sub-Category]], LEN(Kickstarter[[#This Row],[Category and Sub-Category]])-SEARCH("/",Kickstarter[[#This Row],[Category and Sub-Category]]))</f>
        <v>wearables</v>
      </c>
      <c r="S1345" s="10">
        <f>(Kickstarter[[#This Row],[launched_at]]/86400) + 25569 + (-6/24)</f>
        <v>42542.276423611111</v>
      </c>
      <c r="T1345" s="10">
        <f>(Kickstarter[[#This Row],[deadline]]/86400) + 25569 + (-6/24)</f>
        <v>42600.915972222225</v>
      </c>
      <c r="U1345" s="6">
        <f>YEAR(Kickstarter[[#This Row],[Date Created Conversion]])</f>
        <v>2016</v>
      </c>
      <c r="V1345" s="6" t="str">
        <f>TEXT(Kickstarter[[#This Row],[Date Created Conversion]], "mmm")</f>
        <v>Jun</v>
      </c>
      <c r="W1345" s="6">
        <f>DATEDIF(Kickstarter[[#This Row],[Date Created Conversion]],Kickstarter[[#This Row],[Date Ended Conversion]],"m")</f>
        <v>1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Kickstarter[[#This Row],[pledged]]/Kickstarter[[#This Row],[goal]]</f>
        <v>3.7773333333333334</v>
      </c>
      <c r="P1346" s="13">
        <f>IF(Kickstarter[[#This Row],[backers_count]], Kickstarter[[#This Row],[pledged]]/Kickstarter[[#This Row],[backers_count]], 0)</f>
        <v>40.762589928057551</v>
      </c>
      <c r="Q1346" t="str">
        <f>LEFT(Kickstarter[[#This Row],[Category and Sub-Category]], SEARCH("/", Kickstarter[[#This Row],[Category and Sub-Category]])-1)</f>
        <v>publishing</v>
      </c>
      <c r="R1346" t="str">
        <f>RIGHT(Kickstarter[[#This Row],[Category and Sub-Category]], LEN(Kickstarter[[#This Row],[Category and Sub-Category]])-SEARCH("/",Kickstarter[[#This Row],[Category and Sub-Category]]))</f>
        <v>nonfiction</v>
      </c>
      <c r="S1346" s="10">
        <f>(Kickstarter[[#This Row],[launched_at]]/86400) + 25569 + (-6/24)</f>
        <v>42522.539803240739</v>
      </c>
      <c r="T1346" s="10">
        <f>(Kickstarter[[#This Row],[deadline]]/86400) + 25569 + (-6/24)</f>
        <v>42551.539803240739</v>
      </c>
      <c r="U1346" s="6">
        <f>YEAR(Kickstarter[[#This Row],[Date Created Conversion]])</f>
        <v>2016</v>
      </c>
      <c r="V1346" s="6" t="str">
        <f>TEXT(Kickstarter[[#This Row],[Date Created Conversion]], "mmm")</f>
        <v>Jun</v>
      </c>
      <c r="W1346" s="6">
        <f>DATEDIF(Kickstarter[[#This Row],[Date Created Conversion]],Kickstarter[[#This Row],[Date Ended Conversion]],"m")</f>
        <v>0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Kickstarter[[#This Row],[pledged]]/Kickstarter[[#This Row],[goal]]</f>
        <v>1.25</v>
      </c>
      <c r="P1347" s="13">
        <f>IF(Kickstarter[[#This Row],[backers_count]], Kickstarter[[#This Row],[pledged]]/Kickstarter[[#This Row],[backers_count]], 0)</f>
        <v>53.571428571428569</v>
      </c>
      <c r="Q1347" t="str">
        <f>LEFT(Kickstarter[[#This Row],[Category and Sub-Category]], SEARCH("/", Kickstarter[[#This Row],[Category and Sub-Category]])-1)</f>
        <v>publishing</v>
      </c>
      <c r="R1347" t="str">
        <f>RIGHT(Kickstarter[[#This Row],[Category and Sub-Category]], LEN(Kickstarter[[#This Row],[Category and Sub-Category]])-SEARCH("/",Kickstarter[[#This Row],[Category and Sub-Category]]))</f>
        <v>nonfiction</v>
      </c>
      <c r="S1347" s="10">
        <f>(Kickstarter[[#This Row],[launched_at]]/86400) + 25569 + (-6/24)</f>
        <v>41799.564340277779</v>
      </c>
      <c r="T1347" s="10">
        <f>(Kickstarter[[#This Row],[deadline]]/86400) + 25569 + (-6/24)</f>
        <v>41834.564340277779</v>
      </c>
      <c r="U1347" s="6">
        <f>YEAR(Kickstarter[[#This Row],[Date Created Conversion]])</f>
        <v>2014</v>
      </c>
      <c r="V1347" s="6" t="str">
        <f>TEXT(Kickstarter[[#This Row],[Date Created Conversion]], "mmm")</f>
        <v>Jun</v>
      </c>
      <c r="W1347" s="6">
        <f>DATEDIF(Kickstarter[[#This Row],[Date Created Conversion]],Kickstarter[[#This Row],[Date Ended Conversion]],"m")</f>
        <v>1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Kickstarter[[#This Row],[pledged]]/Kickstarter[[#This Row],[goal]]</f>
        <v>1.473265306122449</v>
      </c>
      <c r="P1348" s="13">
        <f>IF(Kickstarter[[#This Row],[backers_count]], Kickstarter[[#This Row],[pledged]]/Kickstarter[[#This Row],[backers_count]], 0)</f>
        <v>48.449664429530202</v>
      </c>
      <c r="Q1348" t="str">
        <f>LEFT(Kickstarter[[#This Row],[Category and Sub-Category]], SEARCH("/", Kickstarter[[#This Row],[Category and Sub-Category]])-1)</f>
        <v>publishing</v>
      </c>
      <c r="R1348" t="str">
        <f>RIGHT(Kickstarter[[#This Row],[Category and Sub-Category]], LEN(Kickstarter[[#This Row],[Category and Sub-Category]])-SEARCH("/",Kickstarter[[#This Row],[Category and Sub-Category]]))</f>
        <v>nonfiction</v>
      </c>
      <c r="S1348" s="10">
        <f>(Kickstarter[[#This Row],[launched_at]]/86400) + 25569 + (-6/24)</f>
        <v>41421.825821759259</v>
      </c>
      <c r="T1348" s="10">
        <f>(Kickstarter[[#This Row],[deadline]]/86400) + 25569 + (-6/24)</f>
        <v>41451.825821759259</v>
      </c>
      <c r="U1348" s="6">
        <f>YEAR(Kickstarter[[#This Row],[Date Created Conversion]])</f>
        <v>2013</v>
      </c>
      <c r="V1348" s="6" t="str">
        <f>TEXT(Kickstarter[[#This Row],[Date Created Conversion]], "mmm")</f>
        <v>May</v>
      </c>
      <c r="W1348" s="6">
        <f>DATEDIF(Kickstarter[[#This Row],[Date Created Conversion]],Kickstarter[[#This Row],[Date Ended Conversion]],"m")</f>
        <v>0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Kickstarter[[#This Row],[pledged]]/Kickstarter[[#This Row],[goal]]</f>
        <v>1.022</v>
      </c>
      <c r="P1349" s="13">
        <f>IF(Kickstarter[[#This Row],[backers_count]], Kickstarter[[#This Row],[pledged]]/Kickstarter[[#This Row],[backers_count]], 0)</f>
        <v>82.41935483870968</v>
      </c>
      <c r="Q1349" t="str">
        <f>LEFT(Kickstarter[[#This Row],[Category and Sub-Category]], SEARCH("/", Kickstarter[[#This Row],[Category and Sub-Category]])-1)</f>
        <v>publishing</v>
      </c>
      <c r="R1349" t="str">
        <f>RIGHT(Kickstarter[[#This Row],[Category and Sub-Category]], LEN(Kickstarter[[#This Row],[Category and Sub-Category]])-SEARCH("/",Kickstarter[[#This Row],[Category and Sub-Category]]))</f>
        <v>nonfiction</v>
      </c>
      <c r="S1349" s="10">
        <f>(Kickstarter[[#This Row],[launched_at]]/86400) + 25569 + (-6/24)</f>
        <v>42040.388020833328</v>
      </c>
      <c r="T1349" s="10">
        <f>(Kickstarter[[#This Row],[deadline]]/86400) + 25569 + (-6/24)</f>
        <v>42070.388020833328</v>
      </c>
      <c r="U1349" s="6">
        <f>YEAR(Kickstarter[[#This Row],[Date Created Conversion]])</f>
        <v>2015</v>
      </c>
      <c r="V1349" s="6" t="str">
        <f>TEXT(Kickstarter[[#This Row],[Date Created Conversion]], "mmm")</f>
        <v>Feb</v>
      </c>
      <c r="W1349" s="6">
        <f>DATEDIF(Kickstarter[[#This Row],[Date Created Conversion]],Kickstarter[[#This Row],[Date Ended Conversion]],"m")</f>
        <v>1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Kickstarter[[#This Row],[pledged]]/Kickstarter[[#This Row],[goal]]</f>
        <v>1.018723404255319</v>
      </c>
      <c r="P1350" s="13">
        <f>IF(Kickstarter[[#This Row],[backers_count]], Kickstarter[[#This Row],[pledged]]/Kickstarter[[#This Row],[backers_count]], 0)</f>
        <v>230.19230769230768</v>
      </c>
      <c r="Q1350" t="str">
        <f>LEFT(Kickstarter[[#This Row],[Category and Sub-Category]], SEARCH("/", Kickstarter[[#This Row],[Category and Sub-Category]])-1)</f>
        <v>publishing</v>
      </c>
      <c r="R1350" t="str">
        <f>RIGHT(Kickstarter[[#This Row],[Category and Sub-Category]], LEN(Kickstarter[[#This Row],[Category and Sub-Category]])-SEARCH("/",Kickstarter[[#This Row],[Category and Sub-Category]]))</f>
        <v>nonfiction</v>
      </c>
      <c r="S1350" s="10">
        <f>(Kickstarter[[#This Row],[launched_at]]/86400) + 25569 + (-6/24)</f>
        <v>41963.256168981483</v>
      </c>
      <c r="T1350" s="10">
        <f>(Kickstarter[[#This Row],[deadline]]/86400) + 25569 + (-6/24)</f>
        <v>41991.256168981483</v>
      </c>
      <c r="U1350" s="6">
        <f>YEAR(Kickstarter[[#This Row],[Date Created Conversion]])</f>
        <v>2014</v>
      </c>
      <c r="V1350" s="6" t="str">
        <f>TEXT(Kickstarter[[#This Row],[Date Created Conversion]], "mmm")</f>
        <v>Nov</v>
      </c>
      <c r="W1350" s="6">
        <f>DATEDIF(Kickstarter[[#This Row],[Date Created Conversion]],Kickstarter[[#This Row],[Date Ended Conversion]],"m")</f>
        <v>0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Kickstarter[[#This Row],[pledged]]/Kickstarter[[#This Row],[goal]]</f>
        <v>2.0419999999999998</v>
      </c>
      <c r="P1351" s="13">
        <f>IF(Kickstarter[[#This Row],[backers_count]], Kickstarter[[#This Row],[pledged]]/Kickstarter[[#This Row],[backers_count]], 0)</f>
        <v>59.360465116279073</v>
      </c>
      <c r="Q1351" t="str">
        <f>LEFT(Kickstarter[[#This Row],[Category and Sub-Category]], SEARCH("/", Kickstarter[[#This Row],[Category and Sub-Category]])-1)</f>
        <v>publishing</v>
      </c>
      <c r="R1351" t="str">
        <f>RIGHT(Kickstarter[[#This Row],[Category and Sub-Category]], LEN(Kickstarter[[#This Row],[Category and Sub-Category]])-SEARCH("/",Kickstarter[[#This Row],[Category and Sub-Category]]))</f>
        <v>nonfiction</v>
      </c>
      <c r="S1351" s="10">
        <f>(Kickstarter[[#This Row],[launched_at]]/86400) + 25569 + (-6/24)</f>
        <v>42317.08258101852</v>
      </c>
      <c r="T1351" s="10">
        <f>(Kickstarter[[#This Row],[deadline]]/86400) + 25569 + (-6/24)</f>
        <v>42354.040972222225</v>
      </c>
      <c r="U1351" s="6">
        <f>YEAR(Kickstarter[[#This Row],[Date Created Conversion]])</f>
        <v>2015</v>
      </c>
      <c r="V1351" s="6" t="str">
        <f>TEXT(Kickstarter[[#This Row],[Date Created Conversion]], "mmm")</f>
        <v>Nov</v>
      </c>
      <c r="W1351" s="6">
        <f>DATEDIF(Kickstarter[[#This Row],[Date Created Conversion]],Kickstarter[[#This Row],[Date Ended Conversion]],"m")</f>
        <v>1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Kickstarter[[#This Row],[pledged]]/Kickstarter[[#This Row],[goal]]</f>
        <v>1.0405</v>
      </c>
      <c r="P1352" s="13">
        <f>IF(Kickstarter[[#This Row],[backers_count]], Kickstarter[[#This Row],[pledged]]/Kickstarter[[#This Row],[backers_count]], 0)</f>
        <v>66.698717948717942</v>
      </c>
      <c r="Q1352" t="str">
        <f>LEFT(Kickstarter[[#This Row],[Category and Sub-Category]], SEARCH("/", Kickstarter[[#This Row],[Category and Sub-Category]])-1)</f>
        <v>publishing</v>
      </c>
      <c r="R1352" t="str">
        <f>RIGHT(Kickstarter[[#This Row],[Category and Sub-Category]], LEN(Kickstarter[[#This Row],[Category and Sub-Category]])-SEARCH("/",Kickstarter[[#This Row],[Category and Sub-Category]]))</f>
        <v>nonfiction</v>
      </c>
      <c r="S1352" s="10">
        <f>(Kickstarter[[#This Row],[launched_at]]/86400) + 25569 + (-6/24)</f>
        <v>42333.763124999998</v>
      </c>
      <c r="T1352" s="10">
        <f>(Kickstarter[[#This Row],[deadline]]/86400) + 25569 + (-6/24)</f>
        <v>42363.763124999998</v>
      </c>
      <c r="U1352" s="6">
        <f>YEAR(Kickstarter[[#This Row],[Date Created Conversion]])</f>
        <v>2015</v>
      </c>
      <c r="V1352" s="6" t="str">
        <f>TEXT(Kickstarter[[#This Row],[Date Created Conversion]], "mmm")</f>
        <v>Nov</v>
      </c>
      <c r="W1352" s="6">
        <f>DATEDIF(Kickstarter[[#This Row],[Date Created Conversion]],Kickstarter[[#This Row],[Date Ended Conversion]],"m")</f>
        <v>1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Kickstarter[[#This Row],[pledged]]/Kickstarter[[#This Row],[goal]]</f>
        <v>1.0126500000000001</v>
      </c>
      <c r="P1353" s="13">
        <f>IF(Kickstarter[[#This Row],[backers_count]], Kickstarter[[#This Row],[pledged]]/Kickstarter[[#This Row],[backers_count]], 0)</f>
        <v>168.77500000000001</v>
      </c>
      <c r="Q1353" t="str">
        <f>LEFT(Kickstarter[[#This Row],[Category and Sub-Category]], SEARCH("/", Kickstarter[[#This Row],[Category and Sub-Category]])-1)</f>
        <v>publishing</v>
      </c>
      <c r="R1353" t="str">
        <f>RIGHT(Kickstarter[[#This Row],[Category and Sub-Category]], LEN(Kickstarter[[#This Row],[Category and Sub-Category]])-SEARCH("/",Kickstarter[[#This Row],[Category and Sub-Category]]))</f>
        <v>nonfiction</v>
      </c>
      <c r="S1353" s="10">
        <f>(Kickstarter[[#This Row],[launched_at]]/86400) + 25569 + (-6/24)</f>
        <v>42382.49009259259</v>
      </c>
      <c r="T1353" s="10">
        <f>(Kickstarter[[#This Row],[deadline]]/86400) + 25569 + (-6/24)</f>
        <v>42412.49009259259</v>
      </c>
      <c r="U1353" s="6">
        <f>YEAR(Kickstarter[[#This Row],[Date Created Conversion]])</f>
        <v>2016</v>
      </c>
      <c r="V1353" s="6" t="str">
        <f>TEXT(Kickstarter[[#This Row],[Date Created Conversion]], "mmm")</f>
        <v>Jan</v>
      </c>
      <c r="W1353" s="6">
        <f>DATEDIF(Kickstarter[[#This Row],[Date Created Conversion]],Kickstarter[[#This Row],[Date Ended Conversion]],"m")</f>
        <v>0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Kickstarter[[#This Row],[pledged]]/Kickstarter[[#This Row],[goal]]</f>
        <v>1.3613999999999999</v>
      </c>
      <c r="P1354" s="13">
        <f>IF(Kickstarter[[#This Row],[backers_count]], Kickstarter[[#This Row],[pledged]]/Kickstarter[[#This Row],[backers_count]], 0)</f>
        <v>59.973568281938327</v>
      </c>
      <c r="Q1354" t="str">
        <f>LEFT(Kickstarter[[#This Row],[Category and Sub-Category]], SEARCH("/", Kickstarter[[#This Row],[Category and Sub-Category]])-1)</f>
        <v>publishing</v>
      </c>
      <c r="R1354" t="str">
        <f>RIGHT(Kickstarter[[#This Row],[Category and Sub-Category]], LEN(Kickstarter[[#This Row],[Category and Sub-Category]])-SEARCH("/",Kickstarter[[#This Row],[Category and Sub-Category]]))</f>
        <v>nonfiction</v>
      </c>
      <c r="S1354" s="10">
        <f>(Kickstarter[[#This Row],[launched_at]]/86400) + 25569 + (-6/24)</f>
        <v>42200.328310185185</v>
      </c>
      <c r="T1354" s="10">
        <f>(Kickstarter[[#This Row],[deadline]]/86400) + 25569 + (-6/24)</f>
        <v>42251.915972222225</v>
      </c>
      <c r="U1354" s="6">
        <f>YEAR(Kickstarter[[#This Row],[Date Created Conversion]])</f>
        <v>2015</v>
      </c>
      <c r="V1354" s="6" t="str">
        <f>TEXT(Kickstarter[[#This Row],[Date Created Conversion]], "mmm")</f>
        <v>Jul</v>
      </c>
      <c r="W1354" s="6">
        <f>DATEDIF(Kickstarter[[#This Row],[Date Created Conversion]],Kickstarter[[#This Row],[Date Ended Conversion]],"m")</f>
        <v>1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Kickstarter[[#This Row],[pledged]]/Kickstarter[[#This Row],[goal]]</f>
        <v>1.3360000000000001</v>
      </c>
      <c r="P1355" s="13">
        <f>IF(Kickstarter[[#This Row],[backers_count]], Kickstarter[[#This Row],[pledged]]/Kickstarter[[#This Row],[backers_count]], 0)</f>
        <v>31.80952380952381</v>
      </c>
      <c r="Q1355" t="str">
        <f>LEFT(Kickstarter[[#This Row],[Category and Sub-Category]], SEARCH("/", Kickstarter[[#This Row],[Category and Sub-Category]])-1)</f>
        <v>publishing</v>
      </c>
      <c r="R1355" t="str">
        <f>RIGHT(Kickstarter[[#This Row],[Category and Sub-Category]], LEN(Kickstarter[[#This Row],[Category and Sub-Category]])-SEARCH("/",Kickstarter[[#This Row],[Category and Sub-Category]]))</f>
        <v>nonfiction</v>
      </c>
      <c r="S1355" s="10">
        <f>(Kickstarter[[#This Row],[launched_at]]/86400) + 25569 + (-6/24)</f>
        <v>41308.86791666667</v>
      </c>
      <c r="T1355" s="10">
        <f>(Kickstarter[[#This Row],[deadline]]/86400) + 25569 + (-6/24)</f>
        <v>41343.75</v>
      </c>
      <c r="U1355" s="6">
        <f>YEAR(Kickstarter[[#This Row],[Date Created Conversion]])</f>
        <v>2013</v>
      </c>
      <c r="V1355" s="6" t="str">
        <f>TEXT(Kickstarter[[#This Row],[Date Created Conversion]], "mmm")</f>
        <v>Feb</v>
      </c>
      <c r="W1355" s="6">
        <f>DATEDIF(Kickstarter[[#This Row],[Date Created Conversion]],Kickstarter[[#This Row],[Date Ended Conversion]],"m")</f>
        <v>1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Kickstarter[[#This Row],[pledged]]/Kickstarter[[#This Row],[goal]]</f>
        <v>1.3025</v>
      </c>
      <c r="P1356" s="13">
        <f>IF(Kickstarter[[#This Row],[backers_count]], Kickstarter[[#This Row],[pledged]]/Kickstarter[[#This Row],[backers_count]], 0)</f>
        <v>24.421875</v>
      </c>
      <c r="Q1356" t="str">
        <f>LEFT(Kickstarter[[#This Row],[Category and Sub-Category]], SEARCH("/", Kickstarter[[#This Row],[Category and Sub-Category]])-1)</f>
        <v>publishing</v>
      </c>
      <c r="R1356" t="str">
        <f>RIGHT(Kickstarter[[#This Row],[Category and Sub-Category]], LEN(Kickstarter[[#This Row],[Category and Sub-Category]])-SEARCH("/",Kickstarter[[#This Row],[Category and Sub-Category]]))</f>
        <v>nonfiction</v>
      </c>
      <c r="S1356" s="10">
        <f>(Kickstarter[[#This Row],[launched_at]]/86400) + 25569 + (-6/24)</f>
        <v>42502.557627314818</v>
      </c>
      <c r="T1356" s="10">
        <f>(Kickstarter[[#This Row],[deadline]]/86400) + 25569 + (-6/24)</f>
        <v>42532.557627314818</v>
      </c>
      <c r="U1356" s="6">
        <f>YEAR(Kickstarter[[#This Row],[Date Created Conversion]])</f>
        <v>2016</v>
      </c>
      <c r="V1356" s="6" t="str">
        <f>TEXT(Kickstarter[[#This Row],[Date Created Conversion]], "mmm")</f>
        <v>May</v>
      </c>
      <c r="W1356" s="6">
        <f>DATEDIF(Kickstarter[[#This Row],[Date Created Conversion]],Kickstarter[[#This Row],[Date Ended Conversion]],"m")</f>
        <v>0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Kickstarter[[#This Row],[pledged]]/Kickstarter[[#This Row],[goal]]</f>
        <v>1.2267999999999999</v>
      </c>
      <c r="P1357" s="13">
        <f>IF(Kickstarter[[#This Row],[backers_count]], Kickstarter[[#This Row],[pledged]]/Kickstarter[[#This Row],[backers_count]], 0)</f>
        <v>25.347107438016529</v>
      </c>
      <c r="Q1357" t="str">
        <f>LEFT(Kickstarter[[#This Row],[Category and Sub-Category]], SEARCH("/", Kickstarter[[#This Row],[Category and Sub-Category]])-1)</f>
        <v>publishing</v>
      </c>
      <c r="R1357" t="str">
        <f>RIGHT(Kickstarter[[#This Row],[Category and Sub-Category]], LEN(Kickstarter[[#This Row],[Category and Sub-Category]])-SEARCH("/",Kickstarter[[#This Row],[Category and Sub-Category]]))</f>
        <v>nonfiction</v>
      </c>
      <c r="S1357" s="10">
        <f>(Kickstarter[[#This Row],[launched_at]]/86400) + 25569 + (-6/24)</f>
        <v>41213.004687499997</v>
      </c>
      <c r="T1357" s="10">
        <f>(Kickstarter[[#This Row],[deadline]]/86400) + 25569 + (-6/24)</f>
        <v>41243.166666666664</v>
      </c>
      <c r="U1357" s="6">
        <f>YEAR(Kickstarter[[#This Row],[Date Created Conversion]])</f>
        <v>2012</v>
      </c>
      <c r="V1357" s="6" t="str">
        <f>TEXT(Kickstarter[[#This Row],[Date Created Conversion]], "mmm")</f>
        <v>Oct</v>
      </c>
      <c r="W1357" s="6">
        <f>DATEDIF(Kickstarter[[#This Row],[Date Created Conversion]],Kickstarter[[#This Row],[Date Ended Conversion]],"m")</f>
        <v>0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Kickstarter[[#This Row],[pledged]]/Kickstarter[[#This Row],[goal]]</f>
        <v>1.8281058823529412</v>
      </c>
      <c r="P1358" s="13">
        <f>IF(Kickstarter[[#This Row],[backers_count]], Kickstarter[[#This Row],[pledged]]/Kickstarter[[#This Row],[backers_count]], 0)</f>
        <v>71.443218390804603</v>
      </c>
      <c r="Q1358" t="str">
        <f>LEFT(Kickstarter[[#This Row],[Category and Sub-Category]], SEARCH("/", Kickstarter[[#This Row],[Category and Sub-Category]])-1)</f>
        <v>publishing</v>
      </c>
      <c r="R1358" t="str">
        <f>RIGHT(Kickstarter[[#This Row],[Category and Sub-Category]], LEN(Kickstarter[[#This Row],[Category and Sub-Category]])-SEARCH("/",Kickstarter[[#This Row],[Category and Sub-Category]]))</f>
        <v>nonfiction</v>
      </c>
      <c r="S1358" s="10">
        <f>(Kickstarter[[#This Row],[launched_at]]/86400) + 25569 + (-6/24)</f>
        <v>41429.788888888885</v>
      </c>
      <c r="T1358" s="10">
        <f>(Kickstarter[[#This Row],[deadline]]/86400) + 25569 + (-6/24)</f>
        <v>41459.788888888885</v>
      </c>
      <c r="U1358" s="6">
        <f>YEAR(Kickstarter[[#This Row],[Date Created Conversion]])</f>
        <v>2013</v>
      </c>
      <c r="V1358" s="6" t="str">
        <f>TEXT(Kickstarter[[#This Row],[Date Created Conversion]], "mmm")</f>
        <v>Jun</v>
      </c>
      <c r="W1358" s="6">
        <f>DATEDIF(Kickstarter[[#This Row],[Date Created Conversion]],Kickstarter[[#This Row],[Date Ended Conversion]],"m")</f>
        <v>1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Kickstarter[[#This Row],[pledged]]/Kickstarter[[#This Row],[goal]]</f>
        <v>1.2529999999999999</v>
      </c>
      <c r="P1359" s="13">
        <f>IF(Kickstarter[[#This Row],[backers_count]], Kickstarter[[#This Row],[pledged]]/Kickstarter[[#This Row],[backers_count]], 0)</f>
        <v>38.553846153846152</v>
      </c>
      <c r="Q1359" t="str">
        <f>LEFT(Kickstarter[[#This Row],[Category and Sub-Category]], SEARCH("/", Kickstarter[[#This Row],[Category and Sub-Category]])-1)</f>
        <v>publishing</v>
      </c>
      <c r="R1359" t="str">
        <f>RIGHT(Kickstarter[[#This Row],[Category and Sub-Category]], LEN(Kickstarter[[#This Row],[Category and Sub-Category]])-SEARCH("/",Kickstarter[[#This Row],[Category and Sub-Category]]))</f>
        <v>nonfiction</v>
      </c>
      <c r="S1359" s="10">
        <f>(Kickstarter[[#This Row],[launched_at]]/86400) + 25569 + (-6/24)</f>
        <v>41304.712233796294</v>
      </c>
      <c r="T1359" s="10">
        <f>(Kickstarter[[#This Row],[deadline]]/86400) + 25569 + (-6/24)</f>
        <v>41333.999305555553</v>
      </c>
      <c r="U1359" s="6">
        <f>YEAR(Kickstarter[[#This Row],[Date Created Conversion]])</f>
        <v>2013</v>
      </c>
      <c r="V1359" s="6" t="str">
        <f>TEXT(Kickstarter[[#This Row],[Date Created Conversion]], "mmm")</f>
        <v>Jan</v>
      </c>
      <c r="W1359" s="6">
        <f>DATEDIF(Kickstarter[[#This Row],[Date Created Conversion]],Kickstarter[[#This Row],[Date Ended Conversion]],"m")</f>
        <v>0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Kickstarter[[#This Row],[pledged]]/Kickstarter[[#This Row],[goal]]</f>
        <v>1.1166666666666667</v>
      </c>
      <c r="P1360" s="13">
        <f>IF(Kickstarter[[#This Row],[backers_count]], Kickstarter[[#This Row],[pledged]]/Kickstarter[[#This Row],[backers_count]], 0)</f>
        <v>68.367346938775512</v>
      </c>
      <c r="Q1360" t="str">
        <f>LEFT(Kickstarter[[#This Row],[Category and Sub-Category]], SEARCH("/", Kickstarter[[#This Row],[Category and Sub-Category]])-1)</f>
        <v>publishing</v>
      </c>
      <c r="R1360" t="str">
        <f>RIGHT(Kickstarter[[#This Row],[Category and Sub-Category]], LEN(Kickstarter[[#This Row],[Category and Sub-Category]])-SEARCH("/",Kickstarter[[#This Row],[Category and Sub-Category]]))</f>
        <v>nonfiction</v>
      </c>
      <c r="S1360" s="10">
        <f>(Kickstarter[[#This Row],[launched_at]]/86400) + 25569 + (-6/24)</f>
        <v>40689.320868055554</v>
      </c>
      <c r="T1360" s="10">
        <f>(Kickstarter[[#This Row],[deadline]]/86400) + 25569 + (-6/24)</f>
        <v>40719.320868055554</v>
      </c>
      <c r="U1360" s="6">
        <f>YEAR(Kickstarter[[#This Row],[Date Created Conversion]])</f>
        <v>2011</v>
      </c>
      <c r="V1360" s="6" t="str">
        <f>TEXT(Kickstarter[[#This Row],[Date Created Conversion]], "mmm")</f>
        <v>May</v>
      </c>
      <c r="W1360" s="6">
        <f>DATEDIF(Kickstarter[[#This Row],[Date Created Conversion]],Kickstarter[[#This Row],[Date Ended Conversion]],"m")</f>
        <v>0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Kickstarter[[#This Row],[pledged]]/Kickstarter[[#This Row],[goal]]</f>
        <v>1.1575757575757575</v>
      </c>
      <c r="P1361" s="13">
        <f>IF(Kickstarter[[#This Row],[backers_count]], Kickstarter[[#This Row],[pledged]]/Kickstarter[[#This Row],[backers_count]], 0)</f>
        <v>40.210526315789473</v>
      </c>
      <c r="Q1361" t="str">
        <f>LEFT(Kickstarter[[#This Row],[Category and Sub-Category]], SEARCH("/", Kickstarter[[#This Row],[Category and Sub-Category]])-1)</f>
        <v>publishing</v>
      </c>
      <c r="R1361" t="str">
        <f>RIGHT(Kickstarter[[#This Row],[Category and Sub-Category]], LEN(Kickstarter[[#This Row],[Category and Sub-Category]])-SEARCH("/",Kickstarter[[#This Row],[Category and Sub-Category]]))</f>
        <v>nonfiction</v>
      </c>
      <c r="S1361" s="10">
        <f>(Kickstarter[[#This Row],[launched_at]]/86400) + 25569 + (-6/24)</f>
        <v>40668.564699074072</v>
      </c>
      <c r="T1361" s="10">
        <f>(Kickstarter[[#This Row],[deadline]]/86400) + 25569 + (-6/24)</f>
        <v>40730.564699074072</v>
      </c>
      <c r="U1361" s="6">
        <f>YEAR(Kickstarter[[#This Row],[Date Created Conversion]])</f>
        <v>2011</v>
      </c>
      <c r="V1361" s="6" t="str">
        <f>TEXT(Kickstarter[[#This Row],[Date Created Conversion]], "mmm")</f>
        <v>May</v>
      </c>
      <c r="W1361" s="6">
        <f>DATEDIF(Kickstarter[[#This Row],[Date Created Conversion]],Kickstarter[[#This Row],[Date Ended Conversion]],"m")</f>
        <v>2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Kickstarter[[#This Row],[pledged]]/Kickstarter[[#This Row],[goal]]</f>
        <v>1.732</v>
      </c>
      <c r="P1362" s="13">
        <f>IF(Kickstarter[[#This Row],[backers_count]], Kickstarter[[#This Row],[pledged]]/Kickstarter[[#This Row],[backers_count]], 0)</f>
        <v>32.074074074074076</v>
      </c>
      <c r="Q1362" t="str">
        <f>LEFT(Kickstarter[[#This Row],[Category and Sub-Category]], SEARCH("/", Kickstarter[[#This Row],[Category and Sub-Category]])-1)</f>
        <v>publishing</v>
      </c>
      <c r="R1362" t="str">
        <f>RIGHT(Kickstarter[[#This Row],[Category and Sub-Category]], LEN(Kickstarter[[#This Row],[Category and Sub-Category]])-SEARCH("/",Kickstarter[[#This Row],[Category and Sub-Category]]))</f>
        <v>nonfiction</v>
      </c>
      <c r="S1362" s="10">
        <f>(Kickstarter[[#This Row],[launched_at]]/86400) + 25569 + (-6/24)</f>
        <v>41095.650694444441</v>
      </c>
      <c r="T1362" s="10">
        <f>(Kickstarter[[#This Row],[deadline]]/86400) + 25569 + (-6/24)</f>
        <v>41123.650694444441</v>
      </c>
      <c r="U1362" s="6">
        <f>YEAR(Kickstarter[[#This Row],[Date Created Conversion]])</f>
        <v>2012</v>
      </c>
      <c r="V1362" s="6" t="str">
        <f>TEXT(Kickstarter[[#This Row],[Date Created Conversion]], "mmm")</f>
        <v>Jul</v>
      </c>
      <c r="W1362" s="6">
        <f>DATEDIF(Kickstarter[[#This Row],[Date Created Conversion]],Kickstarter[[#This Row],[Date Ended Conversion]],"m")</f>
        <v>0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Kickstarter[[#This Row],[pledged]]/Kickstarter[[#This Row],[goal]]</f>
        <v>1.2598333333333334</v>
      </c>
      <c r="P1363" s="13">
        <f>IF(Kickstarter[[#This Row],[backers_count]], Kickstarter[[#This Row],[pledged]]/Kickstarter[[#This Row],[backers_count]], 0)</f>
        <v>28.632575757575758</v>
      </c>
      <c r="Q1363" t="str">
        <f>LEFT(Kickstarter[[#This Row],[Category and Sub-Category]], SEARCH("/", Kickstarter[[#This Row],[Category and Sub-Category]])-1)</f>
        <v>publishing</v>
      </c>
      <c r="R1363" t="str">
        <f>RIGHT(Kickstarter[[#This Row],[Category and Sub-Category]], LEN(Kickstarter[[#This Row],[Category and Sub-Category]])-SEARCH("/",Kickstarter[[#This Row],[Category and Sub-Category]]))</f>
        <v>nonfiction</v>
      </c>
      <c r="S1363" s="10">
        <f>(Kickstarter[[#This Row],[launched_at]]/86400) + 25569 + (-6/24)</f>
        <v>41781.467268518521</v>
      </c>
      <c r="T1363" s="10">
        <f>(Kickstarter[[#This Row],[deadline]]/86400) + 25569 + (-6/24)</f>
        <v>41811.467268518521</v>
      </c>
      <c r="U1363" s="6">
        <f>YEAR(Kickstarter[[#This Row],[Date Created Conversion]])</f>
        <v>2014</v>
      </c>
      <c r="V1363" s="6" t="str">
        <f>TEXT(Kickstarter[[#This Row],[Date Created Conversion]], "mmm")</f>
        <v>May</v>
      </c>
      <c r="W1363" s="6">
        <f>DATEDIF(Kickstarter[[#This Row],[Date Created Conversion]],Kickstarter[[#This Row],[Date Ended Conversion]],"m")</f>
        <v>0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Kickstarter[[#This Row],[pledged]]/Kickstarter[[#This Row],[goal]]</f>
        <v>1.091</v>
      </c>
      <c r="P1364" s="13">
        <f>IF(Kickstarter[[#This Row],[backers_count]], Kickstarter[[#This Row],[pledged]]/Kickstarter[[#This Row],[backers_count]], 0)</f>
        <v>43.64</v>
      </c>
      <c r="Q1364" t="str">
        <f>LEFT(Kickstarter[[#This Row],[Category and Sub-Category]], SEARCH("/", Kickstarter[[#This Row],[Category and Sub-Category]])-1)</f>
        <v>publishing</v>
      </c>
      <c r="R1364" t="str">
        <f>RIGHT(Kickstarter[[#This Row],[Category and Sub-Category]], LEN(Kickstarter[[#This Row],[Category and Sub-Category]])-SEARCH("/",Kickstarter[[#This Row],[Category and Sub-Category]]))</f>
        <v>nonfiction</v>
      </c>
      <c r="S1364" s="10">
        <f>(Kickstarter[[#This Row],[launched_at]]/86400) + 25569 + (-6/24)</f>
        <v>41464.684386574074</v>
      </c>
      <c r="T1364" s="10">
        <f>(Kickstarter[[#This Row],[deadline]]/86400) + 25569 + (-6/24)</f>
        <v>41524.684386574074</v>
      </c>
      <c r="U1364" s="6">
        <f>YEAR(Kickstarter[[#This Row],[Date Created Conversion]])</f>
        <v>2013</v>
      </c>
      <c r="V1364" s="6" t="str">
        <f>TEXT(Kickstarter[[#This Row],[Date Created Conversion]], "mmm")</f>
        <v>Jul</v>
      </c>
      <c r="W1364" s="6">
        <f>DATEDIF(Kickstarter[[#This Row],[Date Created Conversion]],Kickstarter[[#This Row],[Date Ended Conversion]],"m")</f>
        <v>1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Kickstarter[[#This Row],[pledged]]/Kickstarter[[#This Row],[goal]]</f>
        <v>1</v>
      </c>
      <c r="P1365" s="13">
        <f>IF(Kickstarter[[#This Row],[backers_count]], Kickstarter[[#This Row],[pledged]]/Kickstarter[[#This Row],[backers_count]], 0)</f>
        <v>40</v>
      </c>
      <c r="Q1365" t="str">
        <f>LEFT(Kickstarter[[#This Row],[Category and Sub-Category]], SEARCH("/", Kickstarter[[#This Row],[Category and Sub-Category]])-1)</f>
        <v>publishing</v>
      </c>
      <c r="R1365" t="str">
        <f>RIGHT(Kickstarter[[#This Row],[Category and Sub-Category]], LEN(Kickstarter[[#This Row],[Category and Sub-Category]])-SEARCH("/",Kickstarter[[#This Row],[Category and Sub-Category]]))</f>
        <v>nonfiction</v>
      </c>
      <c r="S1365" s="10">
        <f>(Kickstarter[[#This Row],[launched_at]]/86400) + 25569 + (-6/24)</f>
        <v>42396.5940625</v>
      </c>
      <c r="T1365" s="10">
        <f>(Kickstarter[[#This Row],[deadline]]/86400) + 25569 + (-6/24)</f>
        <v>42415.082638888889</v>
      </c>
      <c r="U1365" s="6">
        <f>YEAR(Kickstarter[[#This Row],[Date Created Conversion]])</f>
        <v>2016</v>
      </c>
      <c r="V1365" s="6" t="str">
        <f>TEXT(Kickstarter[[#This Row],[Date Created Conversion]], "mmm")</f>
        <v>Jan</v>
      </c>
      <c r="W1365" s="6">
        <f>DATEDIF(Kickstarter[[#This Row],[Date Created Conversion]],Kickstarter[[#This Row],[Date Ended Conversion]],"m")</f>
        <v>0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Kickstarter[[#This Row],[pledged]]/Kickstarter[[#This Row],[goal]]</f>
        <v>1.1864285714285714</v>
      </c>
      <c r="P1366" s="13">
        <f>IF(Kickstarter[[#This Row],[backers_count]], Kickstarter[[#This Row],[pledged]]/Kickstarter[[#This Row],[backers_count]], 0)</f>
        <v>346.04166666666669</v>
      </c>
      <c r="Q1366" t="str">
        <f>LEFT(Kickstarter[[#This Row],[Category and Sub-Category]], SEARCH("/", Kickstarter[[#This Row],[Category and Sub-Category]])-1)</f>
        <v>music</v>
      </c>
      <c r="R1366" t="str">
        <f>RIGHT(Kickstarter[[#This Row],[Category and Sub-Category]], LEN(Kickstarter[[#This Row],[Category and Sub-Category]])-SEARCH("/",Kickstarter[[#This Row],[Category and Sub-Category]]))</f>
        <v>rock</v>
      </c>
      <c r="S1366" s="10">
        <f>(Kickstarter[[#This Row],[launched_at]]/86400) + 25569 + (-6/24)</f>
        <v>41951.4456712963</v>
      </c>
      <c r="T1366" s="10">
        <f>(Kickstarter[[#This Row],[deadline]]/86400) + 25569 + (-6/24)</f>
        <v>42011.4456712963</v>
      </c>
      <c r="U1366" s="6">
        <f>YEAR(Kickstarter[[#This Row],[Date Created Conversion]])</f>
        <v>2014</v>
      </c>
      <c r="V1366" s="6" t="str">
        <f>TEXT(Kickstarter[[#This Row],[Date Created Conversion]], "mmm")</f>
        <v>Nov</v>
      </c>
      <c r="W1366" s="6">
        <f>DATEDIF(Kickstarter[[#This Row],[Date Created Conversion]],Kickstarter[[#This Row],[Date Ended Conversion]],"m")</f>
        <v>1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Kickstarter[[#This Row],[pledged]]/Kickstarter[[#This Row],[goal]]</f>
        <v>1.0026666666666666</v>
      </c>
      <c r="P1367" s="13">
        <f>IF(Kickstarter[[#This Row],[backers_count]], Kickstarter[[#This Row],[pledged]]/Kickstarter[[#This Row],[backers_count]], 0)</f>
        <v>81.739130434782609</v>
      </c>
      <c r="Q1367" t="str">
        <f>LEFT(Kickstarter[[#This Row],[Category and Sub-Category]], SEARCH("/", Kickstarter[[#This Row],[Category and Sub-Category]])-1)</f>
        <v>music</v>
      </c>
      <c r="R1367" t="str">
        <f>RIGHT(Kickstarter[[#This Row],[Category and Sub-Category]], LEN(Kickstarter[[#This Row],[Category and Sub-Category]])-SEARCH("/",Kickstarter[[#This Row],[Category and Sub-Category]]))</f>
        <v>rock</v>
      </c>
      <c r="S1367" s="10">
        <f>(Kickstarter[[#This Row],[launched_at]]/86400) + 25569 + (-6/24)</f>
        <v>42049.483240740738</v>
      </c>
      <c r="T1367" s="10">
        <f>(Kickstarter[[#This Row],[deadline]]/86400) + 25569 + (-6/24)</f>
        <v>42079.441574074073</v>
      </c>
      <c r="U1367" s="6">
        <f>YEAR(Kickstarter[[#This Row],[Date Created Conversion]])</f>
        <v>2015</v>
      </c>
      <c r="V1367" s="6" t="str">
        <f>TEXT(Kickstarter[[#This Row],[Date Created Conversion]], "mmm")</f>
        <v>Feb</v>
      </c>
      <c r="W1367" s="6">
        <f>DATEDIF(Kickstarter[[#This Row],[Date Created Conversion]],Kickstarter[[#This Row],[Date Ended Conversion]],"m")</f>
        <v>1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Kickstarter[[#This Row],[pledged]]/Kickstarter[[#This Row],[goal]]</f>
        <v>1.2648920000000001</v>
      </c>
      <c r="P1368" s="13">
        <f>IF(Kickstarter[[#This Row],[backers_count]], Kickstarter[[#This Row],[pledged]]/Kickstarter[[#This Row],[backers_count]], 0)</f>
        <v>64.535306122448986</v>
      </c>
      <c r="Q1368" t="str">
        <f>LEFT(Kickstarter[[#This Row],[Category and Sub-Category]], SEARCH("/", Kickstarter[[#This Row],[Category and Sub-Category]])-1)</f>
        <v>music</v>
      </c>
      <c r="R1368" t="str">
        <f>RIGHT(Kickstarter[[#This Row],[Category and Sub-Category]], LEN(Kickstarter[[#This Row],[Category and Sub-Category]])-SEARCH("/",Kickstarter[[#This Row],[Category and Sub-Category]]))</f>
        <v>rock</v>
      </c>
      <c r="S1368" s="10">
        <f>(Kickstarter[[#This Row],[launched_at]]/86400) + 25569 + (-6/24)</f>
        <v>41924.746099537035</v>
      </c>
      <c r="T1368" s="10">
        <f>(Kickstarter[[#This Row],[deadline]]/86400) + 25569 + (-6/24)</f>
        <v>41969.787766203706</v>
      </c>
      <c r="U1368" s="6">
        <f>YEAR(Kickstarter[[#This Row],[Date Created Conversion]])</f>
        <v>2014</v>
      </c>
      <c r="V1368" s="6" t="str">
        <f>TEXT(Kickstarter[[#This Row],[Date Created Conversion]], "mmm")</f>
        <v>Oct</v>
      </c>
      <c r="W1368" s="6">
        <f>DATEDIF(Kickstarter[[#This Row],[Date Created Conversion]],Kickstarter[[#This Row],[Date Ended Conversion]],"m")</f>
        <v>1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Kickstarter[[#This Row],[pledged]]/Kickstarter[[#This Row],[goal]]</f>
        <v>1.1426000000000001</v>
      </c>
      <c r="P1369" s="13">
        <f>IF(Kickstarter[[#This Row],[backers_count]], Kickstarter[[#This Row],[pledged]]/Kickstarter[[#This Row],[backers_count]], 0)</f>
        <v>63.477777777777774</v>
      </c>
      <c r="Q1369" t="str">
        <f>LEFT(Kickstarter[[#This Row],[Category and Sub-Category]], SEARCH("/", Kickstarter[[#This Row],[Category and Sub-Category]])-1)</f>
        <v>music</v>
      </c>
      <c r="R1369" t="str">
        <f>RIGHT(Kickstarter[[#This Row],[Category and Sub-Category]], LEN(Kickstarter[[#This Row],[Category and Sub-Category]])-SEARCH("/",Kickstarter[[#This Row],[Category and Sub-Category]]))</f>
        <v>rock</v>
      </c>
      <c r="S1369" s="10">
        <f>(Kickstarter[[#This Row],[launched_at]]/86400) + 25569 + (-6/24)</f>
        <v>42291.752893518518</v>
      </c>
      <c r="T1369" s="10">
        <f>(Kickstarter[[#This Row],[deadline]]/86400) + 25569 + (-6/24)</f>
        <v>42321.794560185182</v>
      </c>
      <c r="U1369" s="6">
        <f>YEAR(Kickstarter[[#This Row],[Date Created Conversion]])</f>
        <v>2015</v>
      </c>
      <c r="V1369" s="6" t="str">
        <f>TEXT(Kickstarter[[#This Row],[Date Created Conversion]], "mmm")</f>
        <v>Oct</v>
      </c>
      <c r="W1369" s="6">
        <f>DATEDIF(Kickstarter[[#This Row],[Date Created Conversion]],Kickstarter[[#This Row],[Date Ended Conversion]],"m")</f>
        <v>0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Kickstarter[[#This Row],[pledged]]/Kickstarter[[#This Row],[goal]]</f>
        <v>1.107</v>
      </c>
      <c r="P1370" s="13">
        <f>IF(Kickstarter[[#This Row],[backers_count]], Kickstarter[[#This Row],[pledged]]/Kickstarter[[#This Row],[backers_count]], 0)</f>
        <v>63.620689655172413</v>
      </c>
      <c r="Q1370" t="str">
        <f>LEFT(Kickstarter[[#This Row],[Category and Sub-Category]], SEARCH("/", Kickstarter[[#This Row],[Category and Sub-Category]])-1)</f>
        <v>music</v>
      </c>
      <c r="R1370" t="str">
        <f>RIGHT(Kickstarter[[#This Row],[Category and Sub-Category]], LEN(Kickstarter[[#This Row],[Category and Sub-Category]])-SEARCH("/",Kickstarter[[#This Row],[Category and Sub-Category]]))</f>
        <v>rock</v>
      </c>
      <c r="S1370" s="10">
        <f>(Kickstarter[[#This Row],[launched_at]]/86400) + 25569 + (-6/24)</f>
        <v>42145.940902777773</v>
      </c>
      <c r="T1370" s="10">
        <f>(Kickstarter[[#This Row],[deadline]]/86400) + 25569 + (-6/24)</f>
        <v>42169.940902777773</v>
      </c>
      <c r="U1370" s="6">
        <f>YEAR(Kickstarter[[#This Row],[Date Created Conversion]])</f>
        <v>2015</v>
      </c>
      <c r="V1370" s="6" t="str">
        <f>TEXT(Kickstarter[[#This Row],[Date Created Conversion]], "mmm")</f>
        <v>May</v>
      </c>
      <c r="W1370" s="6">
        <f>DATEDIF(Kickstarter[[#This Row],[Date Created Conversion]],Kickstarter[[#This Row],[Date Ended Conversion]],"m")</f>
        <v>0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Kickstarter[[#This Row],[pledged]]/Kickstarter[[#This Row],[goal]]</f>
        <v>1.0534805315203954</v>
      </c>
      <c r="P1371" s="13">
        <f>IF(Kickstarter[[#This Row],[backers_count]], Kickstarter[[#This Row],[pledged]]/Kickstarter[[#This Row],[backers_count]], 0)</f>
        <v>83.967068965517228</v>
      </c>
      <c r="Q1371" t="str">
        <f>LEFT(Kickstarter[[#This Row],[Category and Sub-Category]], SEARCH("/", Kickstarter[[#This Row],[Category and Sub-Category]])-1)</f>
        <v>music</v>
      </c>
      <c r="R1371" t="str">
        <f>RIGHT(Kickstarter[[#This Row],[Category and Sub-Category]], LEN(Kickstarter[[#This Row],[Category and Sub-Category]])-SEARCH("/",Kickstarter[[#This Row],[Category and Sub-Category]]))</f>
        <v>rock</v>
      </c>
      <c r="S1371" s="10">
        <f>(Kickstarter[[#This Row],[launched_at]]/86400) + 25569 + (-6/24)</f>
        <v>41710.344282407408</v>
      </c>
      <c r="T1371" s="10">
        <f>(Kickstarter[[#This Row],[deadline]]/86400) + 25569 + (-6/24)</f>
        <v>41740.344282407408</v>
      </c>
      <c r="U1371" s="6">
        <f>YEAR(Kickstarter[[#This Row],[Date Created Conversion]])</f>
        <v>2014</v>
      </c>
      <c r="V1371" s="6" t="str">
        <f>TEXT(Kickstarter[[#This Row],[Date Created Conversion]], "mmm")</f>
        <v>Mar</v>
      </c>
      <c r="W1371" s="6">
        <f>DATEDIF(Kickstarter[[#This Row],[Date Created Conversion]],Kickstarter[[#This Row],[Date Ended Conversion]],"m")</f>
        <v>0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Kickstarter[[#This Row],[pledged]]/Kickstarter[[#This Row],[goal]]</f>
        <v>1.0366666666666666</v>
      </c>
      <c r="P1372" s="13">
        <f>IF(Kickstarter[[#This Row],[backers_count]], Kickstarter[[#This Row],[pledged]]/Kickstarter[[#This Row],[backers_count]], 0)</f>
        <v>77.75</v>
      </c>
      <c r="Q1372" t="str">
        <f>LEFT(Kickstarter[[#This Row],[Category and Sub-Category]], SEARCH("/", Kickstarter[[#This Row],[Category and Sub-Category]])-1)</f>
        <v>music</v>
      </c>
      <c r="R1372" t="str">
        <f>RIGHT(Kickstarter[[#This Row],[Category and Sub-Category]], LEN(Kickstarter[[#This Row],[Category and Sub-Category]])-SEARCH("/",Kickstarter[[#This Row],[Category and Sub-Category]]))</f>
        <v>rock</v>
      </c>
      <c r="S1372" s="10">
        <f>(Kickstarter[[#This Row],[launched_at]]/86400) + 25569 + (-6/24)</f>
        <v>41547.75335648148</v>
      </c>
      <c r="T1372" s="10">
        <f>(Kickstarter[[#This Row],[deadline]]/86400) + 25569 + (-6/24)</f>
        <v>41562.75335648148</v>
      </c>
      <c r="U1372" s="6">
        <f>YEAR(Kickstarter[[#This Row],[Date Created Conversion]])</f>
        <v>2013</v>
      </c>
      <c r="V1372" s="6" t="str">
        <f>TEXT(Kickstarter[[#This Row],[Date Created Conversion]], "mmm")</f>
        <v>Sep</v>
      </c>
      <c r="W1372" s="6">
        <f>DATEDIF(Kickstarter[[#This Row],[Date Created Conversion]],Kickstarter[[#This Row],[Date Ended Conversion]],"m")</f>
        <v>0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Kickstarter[[#This Row],[pledged]]/Kickstarter[[#This Row],[goal]]</f>
        <v>1.0708672667523933</v>
      </c>
      <c r="P1373" s="13">
        <f>IF(Kickstarter[[#This Row],[backers_count]], Kickstarter[[#This Row],[pledged]]/Kickstarter[[#This Row],[backers_count]], 0)</f>
        <v>107.07142857142857</v>
      </c>
      <c r="Q1373" t="str">
        <f>LEFT(Kickstarter[[#This Row],[Category and Sub-Category]], SEARCH("/", Kickstarter[[#This Row],[Category and Sub-Category]])-1)</f>
        <v>music</v>
      </c>
      <c r="R1373" t="str">
        <f>RIGHT(Kickstarter[[#This Row],[Category and Sub-Category]], LEN(Kickstarter[[#This Row],[Category and Sub-Category]])-SEARCH("/",Kickstarter[[#This Row],[Category and Sub-Category]]))</f>
        <v>rock</v>
      </c>
      <c r="S1373" s="10">
        <f>(Kickstarter[[#This Row],[launched_at]]/86400) + 25569 + (-6/24)</f>
        <v>42101.508587962962</v>
      </c>
      <c r="T1373" s="10">
        <f>(Kickstarter[[#This Row],[deadline]]/86400) + 25569 + (-6/24)</f>
        <v>42131.508587962962</v>
      </c>
      <c r="U1373" s="6">
        <f>YEAR(Kickstarter[[#This Row],[Date Created Conversion]])</f>
        <v>2015</v>
      </c>
      <c r="V1373" s="6" t="str">
        <f>TEXT(Kickstarter[[#This Row],[Date Created Conversion]], "mmm")</f>
        <v>Apr</v>
      </c>
      <c r="W1373" s="6">
        <f>DATEDIF(Kickstarter[[#This Row],[Date Created Conversion]],Kickstarter[[#This Row],[Date Ended Conversion]],"m")</f>
        <v>1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Kickstarter[[#This Row],[pledged]]/Kickstarter[[#This Row],[goal]]</f>
        <v>1.24</v>
      </c>
      <c r="P1374" s="13">
        <f>IF(Kickstarter[[#This Row],[backers_count]], Kickstarter[[#This Row],[pledged]]/Kickstarter[[#This Row],[backers_count]], 0)</f>
        <v>38.75</v>
      </c>
      <c r="Q1374" t="str">
        <f>LEFT(Kickstarter[[#This Row],[Category and Sub-Category]], SEARCH("/", Kickstarter[[#This Row],[Category and Sub-Category]])-1)</f>
        <v>music</v>
      </c>
      <c r="R1374" t="str">
        <f>RIGHT(Kickstarter[[#This Row],[Category and Sub-Category]], LEN(Kickstarter[[#This Row],[Category and Sub-Category]])-SEARCH("/",Kickstarter[[#This Row],[Category and Sub-Category]]))</f>
        <v>rock</v>
      </c>
      <c r="S1374" s="10">
        <f>(Kickstarter[[#This Row],[launched_at]]/86400) + 25569 + (-6/24)</f>
        <v>41072.489953703705</v>
      </c>
      <c r="T1374" s="10">
        <f>(Kickstarter[[#This Row],[deadline]]/86400) + 25569 + (-6/24)</f>
        <v>41102.489953703705</v>
      </c>
      <c r="U1374" s="6">
        <f>YEAR(Kickstarter[[#This Row],[Date Created Conversion]])</f>
        <v>2012</v>
      </c>
      <c r="V1374" s="6" t="str">
        <f>TEXT(Kickstarter[[#This Row],[Date Created Conversion]], "mmm")</f>
        <v>Jun</v>
      </c>
      <c r="W1374" s="6">
        <f>DATEDIF(Kickstarter[[#This Row],[Date Created Conversion]],Kickstarter[[#This Row],[Date Ended Conversion]],"m")</f>
        <v>1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Kickstarter[[#This Row],[pledged]]/Kickstarter[[#This Row],[goal]]</f>
        <v>1.0501</v>
      </c>
      <c r="P1375" s="13">
        <f>IF(Kickstarter[[#This Row],[backers_count]], Kickstarter[[#This Row],[pledged]]/Kickstarter[[#This Row],[backers_count]], 0)</f>
        <v>201.94230769230768</v>
      </c>
      <c r="Q1375" t="str">
        <f>LEFT(Kickstarter[[#This Row],[Category and Sub-Category]], SEARCH("/", Kickstarter[[#This Row],[Category and Sub-Category]])-1)</f>
        <v>music</v>
      </c>
      <c r="R1375" t="str">
        <f>RIGHT(Kickstarter[[#This Row],[Category and Sub-Category]], LEN(Kickstarter[[#This Row],[Category and Sub-Category]])-SEARCH("/",Kickstarter[[#This Row],[Category and Sub-Category]]))</f>
        <v>rock</v>
      </c>
      <c r="S1375" s="10">
        <f>(Kickstarter[[#This Row],[launched_at]]/86400) + 25569 + (-6/24)</f>
        <v>42704.70177083333</v>
      </c>
      <c r="T1375" s="10">
        <f>(Kickstarter[[#This Row],[deadline]]/86400) + 25569 + (-6/24)</f>
        <v>42734.70177083333</v>
      </c>
      <c r="U1375" s="6">
        <f>YEAR(Kickstarter[[#This Row],[Date Created Conversion]])</f>
        <v>2016</v>
      </c>
      <c r="V1375" s="6" t="str">
        <f>TEXT(Kickstarter[[#This Row],[Date Created Conversion]], "mmm")</f>
        <v>Nov</v>
      </c>
      <c r="W1375" s="6">
        <f>DATEDIF(Kickstarter[[#This Row],[Date Created Conversion]],Kickstarter[[#This Row],[Date Ended Conversion]],"m")</f>
        <v>1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Kickstarter[[#This Row],[pledged]]/Kickstarter[[#This Row],[goal]]</f>
        <v>1.8946666666666667</v>
      </c>
      <c r="P1376" s="13">
        <f>IF(Kickstarter[[#This Row],[backers_count]], Kickstarter[[#This Row],[pledged]]/Kickstarter[[#This Row],[backers_count]], 0)</f>
        <v>43.060606060606062</v>
      </c>
      <c r="Q1376" t="str">
        <f>LEFT(Kickstarter[[#This Row],[Category and Sub-Category]], SEARCH("/", Kickstarter[[#This Row],[Category and Sub-Category]])-1)</f>
        <v>music</v>
      </c>
      <c r="R1376" t="str">
        <f>RIGHT(Kickstarter[[#This Row],[Category and Sub-Category]], LEN(Kickstarter[[#This Row],[Category and Sub-Category]])-SEARCH("/",Kickstarter[[#This Row],[Category and Sub-Category]]))</f>
        <v>rock</v>
      </c>
      <c r="S1376" s="10">
        <f>(Kickstarter[[#This Row],[launched_at]]/86400) + 25569 + (-6/24)</f>
        <v>42423.911898148144</v>
      </c>
      <c r="T1376" s="10">
        <f>(Kickstarter[[#This Row],[deadline]]/86400) + 25569 + (-6/24)</f>
        <v>42453.87023148148</v>
      </c>
      <c r="U1376" s="6">
        <f>YEAR(Kickstarter[[#This Row],[Date Created Conversion]])</f>
        <v>2016</v>
      </c>
      <c r="V1376" s="6" t="str">
        <f>TEXT(Kickstarter[[#This Row],[Date Created Conversion]], "mmm")</f>
        <v>Feb</v>
      </c>
      <c r="W1376" s="6">
        <f>DATEDIF(Kickstarter[[#This Row],[Date Created Conversion]],Kickstarter[[#This Row],[Date Ended Conversion]],"m")</f>
        <v>1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Kickstarter[[#This Row],[pledged]]/Kickstarter[[#This Row],[goal]]</f>
        <v>1.7132499999999999</v>
      </c>
      <c r="P1377" s="13">
        <f>IF(Kickstarter[[#This Row],[backers_count]], Kickstarter[[#This Row],[pledged]]/Kickstarter[[#This Row],[backers_count]], 0)</f>
        <v>62.871559633027523</v>
      </c>
      <c r="Q1377" t="str">
        <f>LEFT(Kickstarter[[#This Row],[Category and Sub-Category]], SEARCH("/", Kickstarter[[#This Row],[Category and Sub-Category]])-1)</f>
        <v>music</v>
      </c>
      <c r="R1377" t="str">
        <f>RIGHT(Kickstarter[[#This Row],[Category and Sub-Category]], LEN(Kickstarter[[#This Row],[Category and Sub-Category]])-SEARCH("/",Kickstarter[[#This Row],[Category and Sub-Category]]))</f>
        <v>rock</v>
      </c>
      <c r="S1377" s="10">
        <f>(Kickstarter[[#This Row],[launched_at]]/86400) + 25569 + (-6/24)</f>
        <v>42719.816192129627</v>
      </c>
      <c r="T1377" s="10">
        <f>(Kickstarter[[#This Row],[deadline]]/86400) + 25569 + (-6/24)</f>
        <v>42749.816192129627</v>
      </c>
      <c r="U1377" s="6">
        <f>YEAR(Kickstarter[[#This Row],[Date Created Conversion]])</f>
        <v>2016</v>
      </c>
      <c r="V1377" s="6" t="str">
        <f>TEXT(Kickstarter[[#This Row],[Date Created Conversion]], "mmm")</f>
        <v>Dec</v>
      </c>
      <c r="W1377" s="6">
        <f>DATEDIF(Kickstarter[[#This Row],[Date Created Conversion]],Kickstarter[[#This Row],[Date Ended Conversion]],"m")</f>
        <v>0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Kickstarter[[#This Row],[pledged]]/Kickstarter[[#This Row],[goal]]</f>
        <v>2.5248648648648651</v>
      </c>
      <c r="P1378" s="13">
        <f>IF(Kickstarter[[#This Row],[backers_count]], Kickstarter[[#This Row],[pledged]]/Kickstarter[[#This Row],[backers_count]], 0)</f>
        <v>55.607142857142854</v>
      </c>
      <c r="Q1378" t="str">
        <f>LEFT(Kickstarter[[#This Row],[Category and Sub-Category]], SEARCH("/", Kickstarter[[#This Row],[Category and Sub-Category]])-1)</f>
        <v>music</v>
      </c>
      <c r="R1378" t="str">
        <f>RIGHT(Kickstarter[[#This Row],[Category and Sub-Category]], LEN(Kickstarter[[#This Row],[Category and Sub-Category]])-SEARCH("/",Kickstarter[[#This Row],[Category and Sub-Category]]))</f>
        <v>rock</v>
      </c>
      <c r="S1378" s="10">
        <f>(Kickstarter[[#This Row],[launched_at]]/86400) + 25569 + (-6/24)</f>
        <v>42677.419050925921</v>
      </c>
      <c r="T1378" s="10">
        <f>(Kickstarter[[#This Row],[deadline]]/86400) + 25569 + (-6/24)</f>
        <v>42707.460717592592</v>
      </c>
      <c r="U1378" s="6">
        <f>YEAR(Kickstarter[[#This Row],[Date Created Conversion]])</f>
        <v>2016</v>
      </c>
      <c r="V1378" s="6" t="str">
        <f>TEXT(Kickstarter[[#This Row],[Date Created Conversion]], "mmm")</f>
        <v>Nov</v>
      </c>
      <c r="W1378" s="6">
        <f>DATEDIF(Kickstarter[[#This Row],[Date Created Conversion]],Kickstarter[[#This Row],[Date Ended Conversion]],"m")</f>
        <v>1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Kickstarter[[#This Row],[pledged]]/Kickstarter[[#This Row],[goal]]</f>
        <v>1.1615384615384616</v>
      </c>
      <c r="P1379" s="13">
        <f>IF(Kickstarter[[#This Row],[backers_count]], Kickstarter[[#This Row],[pledged]]/Kickstarter[[#This Row],[backers_count]], 0)</f>
        <v>48.70967741935484</v>
      </c>
      <c r="Q1379" t="str">
        <f>LEFT(Kickstarter[[#This Row],[Category and Sub-Category]], SEARCH("/", Kickstarter[[#This Row],[Category and Sub-Category]])-1)</f>
        <v>music</v>
      </c>
      <c r="R1379" t="str">
        <f>RIGHT(Kickstarter[[#This Row],[Category and Sub-Category]], LEN(Kickstarter[[#This Row],[Category and Sub-Category]])-SEARCH("/",Kickstarter[[#This Row],[Category and Sub-Category]]))</f>
        <v>rock</v>
      </c>
      <c r="S1379" s="10">
        <f>(Kickstarter[[#This Row],[launched_at]]/86400) + 25569 + (-6/24)</f>
        <v>42746.969560185185</v>
      </c>
      <c r="T1379" s="10">
        <f>(Kickstarter[[#This Row],[deadline]]/86400) + 25569 + (-6/24)</f>
        <v>42768.924305555556</v>
      </c>
      <c r="U1379" s="6">
        <f>YEAR(Kickstarter[[#This Row],[Date Created Conversion]])</f>
        <v>2017</v>
      </c>
      <c r="V1379" s="6" t="str">
        <f>TEXT(Kickstarter[[#This Row],[Date Created Conversion]], "mmm")</f>
        <v>Jan</v>
      </c>
      <c r="W1379" s="6">
        <f>DATEDIF(Kickstarter[[#This Row],[Date Created Conversion]],Kickstarter[[#This Row],[Date Ended Conversion]],"m")</f>
        <v>0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Kickstarter[[#This Row],[pledged]]/Kickstarter[[#This Row],[goal]]</f>
        <v>2.0335000000000001</v>
      </c>
      <c r="P1380" s="13">
        <f>IF(Kickstarter[[#This Row],[backers_count]], Kickstarter[[#This Row],[pledged]]/Kickstarter[[#This Row],[backers_count]], 0)</f>
        <v>30.578947368421051</v>
      </c>
      <c r="Q1380" t="str">
        <f>LEFT(Kickstarter[[#This Row],[Category and Sub-Category]], SEARCH("/", Kickstarter[[#This Row],[Category and Sub-Category]])-1)</f>
        <v>music</v>
      </c>
      <c r="R1380" t="str">
        <f>RIGHT(Kickstarter[[#This Row],[Category and Sub-Category]], LEN(Kickstarter[[#This Row],[Category and Sub-Category]])-SEARCH("/",Kickstarter[[#This Row],[Category and Sub-Category]]))</f>
        <v>rock</v>
      </c>
      <c r="S1380" s="10">
        <f>(Kickstarter[[#This Row],[launched_at]]/86400) + 25569 + (-6/24)</f>
        <v>42568.509375000001</v>
      </c>
      <c r="T1380" s="10">
        <f>(Kickstarter[[#This Row],[deadline]]/86400) + 25569 + (-6/24)</f>
        <v>42583.509375000001</v>
      </c>
      <c r="U1380" s="6">
        <f>YEAR(Kickstarter[[#This Row],[Date Created Conversion]])</f>
        <v>2016</v>
      </c>
      <c r="V1380" s="6" t="str">
        <f>TEXT(Kickstarter[[#This Row],[Date Created Conversion]], "mmm")</f>
        <v>Jul</v>
      </c>
      <c r="W1380" s="6">
        <f>DATEDIF(Kickstarter[[#This Row],[Date Created Conversion]],Kickstarter[[#This Row],[Date Ended Conversion]],"m")</f>
        <v>0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Kickstarter[[#This Row],[pledged]]/Kickstarter[[#This Row],[goal]]</f>
        <v>1.1160000000000001</v>
      </c>
      <c r="P1381" s="13">
        <f>IF(Kickstarter[[#This Row],[backers_count]], Kickstarter[[#This Row],[pledged]]/Kickstarter[[#This Row],[backers_count]], 0)</f>
        <v>73.907284768211923</v>
      </c>
      <c r="Q1381" t="str">
        <f>LEFT(Kickstarter[[#This Row],[Category and Sub-Category]], SEARCH("/", Kickstarter[[#This Row],[Category and Sub-Category]])-1)</f>
        <v>music</v>
      </c>
      <c r="R1381" t="str">
        <f>RIGHT(Kickstarter[[#This Row],[Category and Sub-Category]], LEN(Kickstarter[[#This Row],[Category and Sub-Category]])-SEARCH("/",Kickstarter[[#This Row],[Category and Sub-Category]]))</f>
        <v>rock</v>
      </c>
      <c r="S1381" s="10">
        <f>(Kickstarter[[#This Row],[launched_at]]/86400) + 25569 + (-6/24)</f>
        <v>42130.241620370369</v>
      </c>
      <c r="T1381" s="10">
        <f>(Kickstarter[[#This Row],[deadline]]/86400) + 25569 + (-6/24)</f>
        <v>42160.241620370369</v>
      </c>
      <c r="U1381" s="6">
        <f>YEAR(Kickstarter[[#This Row],[Date Created Conversion]])</f>
        <v>2015</v>
      </c>
      <c r="V1381" s="6" t="str">
        <f>TEXT(Kickstarter[[#This Row],[Date Created Conversion]], "mmm")</f>
        <v>May</v>
      </c>
      <c r="W1381" s="6">
        <f>DATEDIF(Kickstarter[[#This Row],[Date Created Conversion]],Kickstarter[[#This Row],[Date Ended Conversion]],"m")</f>
        <v>0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Kickstarter[[#This Row],[pledged]]/Kickstarter[[#This Row],[goal]]</f>
        <v>4.24</v>
      </c>
      <c r="P1382" s="13">
        <f>IF(Kickstarter[[#This Row],[backers_count]], Kickstarter[[#This Row],[pledged]]/Kickstarter[[#This Row],[backers_count]], 0)</f>
        <v>21.2</v>
      </c>
      <c r="Q1382" t="str">
        <f>LEFT(Kickstarter[[#This Row],[Category and Sub-Category]], SEARCH("/", Kickstarter[[#This Row],[Category and Sub-Category]])-1)</f>
        <v>music</v>
      </c>
      <c r="R1382" t="str">
        <f>RIGHT(Kickstarter[[#This Row],[Category and Sub-Category]], LEN(Kickstarter[[#This Row],[Category and Sub-Category]])-SEARCH("/",Kickstarter[[#This Row],[Category and Sub-Category]]))</f>
        <v>rock</v>
      </c>
      <c r="S1382" s="10">
        <f>(Kickstarter[[#This Row],[launched_at]]/86400) + 25569 + (-6/24)</f>
        <v>42141.512800925921</v>
      </c>
      <c r="T1382" s="10">
        <f>(Kickstarter[[#This Row],[deadline]]/86400) + 25569 + (-6/24)</f>
        <v>42163.833333333328</v>
      </c>
      <c r="U1382" s="6">
        <f>YEAR(Kickstarter[[#This Row],[Date Created Conversion]])</f>
        <v>2015</v>
      </c>
      <c r="V1382" s="6" t="str">
        <f>TEXT(Kickstarter[[#This Row],[Date Created Conversion]], "mmm")</f>
        <v>May</v>
      </c>
      <c r="W1382" s="6">
        <f>DATEDIF(Kickstarter[[#This Row],[Date Created Conversion]],Kickstarter[[#This Row],[Date Ended Conversion]],"m")</f>
        <v>0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Kickstarter[[#This Row],[pledged]]/Kickstarter[[#This Row],[goal]]</f>
        <v>1.071</v>
      </c>
      <c r="P1383" s="13">
        <f>IF(Kickstarter[[#This Row],[backers_count]], Kickstarter[[#This Row],[pledged]]/Kickstarter[[#This Row],[backers_count]], 0)</f>
        <v>73.356164383561648</v>
      </c>
      <c r="Q1383" t="str">
        <f>LEFT(Kickstarter[[#This Row],[Category and Sub-Category]], SEARCH("/", Kickstarter[[#This Row],[Category and Sub-Category]])-1)</f>
        <v>music</v>
      </c>
      <c r="R1383" t="str">
        <f>RIGHT(Kickstarter[[#This Row],[Category and Sub-Category]], LEN(Kickstarter[[#This Row],[Category and Sub-Category]])-SEARCH("/",Kickstarter[[#This Row],[Category and Sub-Category]]))</f>
        <v>rock</v>
      </c>
      <c r="S1383" s="10">
        <f>(Kickstarter[[#This Row],[launched_at]]/86400) + 25569 + (-6/24)</f>
        <v>42702.964409722219</v>
      </c>
      <c r="T1383" s="10">
        <f>(Kickstarter[[#This Row],[deadline]]/86400) + 25569 + (-6/24)</f>
        <v>42732.964409722219</v>
      </c>
      <c r="U1383" s="6">
        <f>YEAR(Kickstarter[[#This Row],[Date Created Conversion]])</f>
        <v>2016</v>
      </c>
      <c r="V1383" s="6" t="str">
        <f>TEXT(Kickstarter[[#This Row],[Date Created Conversion]], "mmm")</f>
        <v>Nov</v>
      </c>
      <c r="W1383" s="6">
        <f>DATEDIF(Kickstarter[[#This Row],[Date Created Conversion]],Kickstarter[[#This Row],[Date Ended Conversion]],"m")</f>
        <v>1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Kickstarter[[#This Row],[pledged]]/Kickstarter[[#This Row],[goal]]</f>
        <v>1.043625</v>
      </c>
      <c r="P1384" s="13">
        <f>IF(Kickstarter[[#This Row],[backers_count]], Kickstarter[[#This Row],[pledged]]/Kickstarter[[#This Row],[backers_count]], 0)</f>
        <v>56.412162162162161</v>
      </c>
      <c r="Q1384" t="str">
        <f>LEFT(Kickstarter[[#This Row],[Category and Sub-Category]], SEARCH("/", Kickstarter[[#This Row],[Category and Sub-Category]])-1)</f>
        <v>music</v>
      </c>
      <c r="R1384" t="str">
        <f>RIGHT(Kickstarter[[#This Row],[Category and Sub-Category]], LEN(Kickstarter[[#This Row],[Category and Sub-Category]])-SEARCH("/",Kickstarter[[#This Row],[Category and Sub-Category]]))</f>
        <v>rock</v>
      </c>
      <c r="S1384" s="10">
        <f>(Kickstarter[[#This Row],[launched_at]]/86400) + 25569 + (-6/24)</f>
        <v>41370.550185185188</v>
      </c>
      <c r="T1384" s="10">
        <f>(Kickstarter[[#This Row],[deadline]]/86400) + 25569 + (-6/24)</f>
        <v>41400.550185185188</v>
      </c>
      <c r="U1384" s="6">
        <f>YEAR(Kickstarter[[#This Row],[Date Created Conversion]])</f>
        <v>2013</v>
      </c>
      <c r="V1384" s="6" t="str">
        <f>TEXT(Kickstarter[[#This Row],[Date Created Conversion]], "mmm")</f>
        <v>Apr</v>
      </c>
      <c r="W1384" s="6">
        <f>DATEDIF(Kickstarter[[#This Row],[Date Created Conversion]],Kickstarter[[#This Row],[Date Ended Conversion]],"m")</f>
        <v>1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Kickstarter[[#This Row],[pledged]]/Kickstarter[[#This Row],[goal]]</f>
        <v>2.124090909090909</v>
      </c>
      <c r="P1385" s="13">
        <f>IF(Kickstarter[[#This Row],[backers_count]], Kickstarter[[#This Row],[pledged]]/Kickstarter[[#This Row],[backers_count]], 0)</f>
        <v>50.247311827956992</v>
      </c>
      <c r="Q1385" t="str">
        <f>LEFT(Kickstarter[[#This Row],[Category and Sub-Category]], SEARCH("/", Kickstarter[[#This Row],[Category and Sub-Category]])-1)</f>
        <v>music</v>
      </c>
      <c r="R1385" t="str">
        <f>RIGHT(Kickstarter[[#This Row],[Category and Sub-Category]], LEN(Kickstarter[[#This Row],[Category and Sub-Category]])-SEARCH("/",Kickstarter[[#This Row],[Category and Sub-Category]]))</f>
        <v>rock</v>
      </c>
      <c r="S1385" s="10">
        <f>(Kickstarter[[#This Row],[launched_at]]/86400) + 25569 + (-6/24)</f>
        <v>42706.824976851851</v>
      </c>
      <c r="T1385" s="10">
        <f>(Kickstarter[[#This Row],[deadline]]/86400) + 25569 + (-6/24)</f>
        <v>42726.824976851851</v>
      </c>
      <c r="U1385" s="6">
        <f>YEAR(Kickstarter[[#This Row],[Date Created Conversion]])</f>
        <v>2016</v>
      </c>
      <c r="V1385" s="6" t="str">
        <f>TEXT(Kickstarter[[#This Row],[Date Created Conversion]], "mmm")</f>
        <v>Dec</v>
      </c>
      <c r="W1385" s="6">
        <f>DATEDIF(Kickstarter[[#This Row],[Date Created Conversion]],Kickstarter[[#This Row],[Date Ended Conversion]],"m")</f>
        <v>0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Kickstarter[[#This Row],[pledged]]/Kickstarter[[#This Row],[goal]]</f>
        <v>1.2408571428571429</v>
      </c>
      <c r="P1386" s="13">
        <f>IF(Kickstarter[[#This Row],[backers_count]], Kickstarter[[#This Row],[pledged]]/Kickstarter[[#This Row],[backers_count]], 0)</f>
        <v>68.936507936507937</v>
      </c>
      <c r="Q1386" t="str">
        <f>LEFT(Kickstarter[[#This Row],[Category and Sub-Category]], SEARCH("/", Kickstarter[[#This Row],[Category and Sub-Category]])-1)</f>
        <v>music</v>
      </c>
      <c r="R1386" t="str">
        <f>RIGHT(Kickstarter[[#This Row],[Category and Sub-Category]], LEN(Kickstarter[[#This Row],[Category and Sub-Category]])-SEARCH("/",Kickstarter[[#This Row],[Category and Sub-Category]]))</f>
        <v>rock</v>
      </c>
      <c r="S1386" s="10">
        <f>(Kickstarter[[#This Row],[launched_at]]/86400) + 25569 + (-6/24)</f>
        <v>42160.485208333332</v>
      </c>
      <c r="T1386" s="10">
        <f>(Kickstarter[[#This Row],[deadline]]/86400) + 25569 + (-6/24)</f>
        <v>42190.485208333332</v>
      </c>
      <c r="U1386" s="6">
        <f>YEAR(Kickstarter[[#This Row],[Date Created Conversion]])</f>
        <v>2015</v>
      </c>
      <c r="V1386" s="6" t="str">
        <f>TEXT(Kickstarter[[#This Row],[Date Created Conversion]], "mmm")</f>
        <v>Jun</v>
      </c>
      <c r="W1386" s="6">
        <f>DATEDIF(Kickstarter[[#This Row],[Date Created Conversion]],Kickstarter[[#This Row],[Date Ended Conversion]],"m")</f>
        <v>1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Kickstarter[[#This Row],[pledged]]/Kickstarter[[#This Row],[goal]]</f>
        <v>1.10406125</v>
      </c>
      <c r="P1387" s="13">
        <f>IF(Kickstarter[[#This Row],[backers_count]], Kickstarter[[#This Row],[pledged]]/Kickstarter[[#This Row],[backers_count]], 0)</f>
        <v>65.914104477611943</v>
      </c>
      <c r="Q1387" t="str">
        <f>LEFT(Kickstarter[[#This Row],[Category and Sub-Category]], SEARCH("/", Kickstarter[[#This Row],[Category and Sub-Category]])-1)</f>
        <v>music</v>
      </c>
      <c r="R1387" t="str">
        <f>RIGHT(Kickstarter[[#This Row],[Category and Sub-Category]], LEN(Kickstarter[[#This Row],[Category and Sub-Category]])-SEARCH("/",Kickstarter[[#This Row],[Category and Sub-Category]]))</f>
        <v>rock</v>
      </c>
      <c r="S1387" s="10">
        <f>(Kickstarter[[#This Row],[launched_at]]/86400) + 25569 + (-6/24)</f>
        <v>42433.438900462963</v>
      </c>
      <c r="T1387" s="10">
        <f>(Kickstarter[[#This Row],[deadline]]/86400) + 25569 + (-6/24)</f>
        <v>42489.257638888885</v>
      </c>
      <c r="U1387" s="6">
        <f>YEAR(Kickstarter[[#This Row],[Date Created Conversion]])</f>
        <v>2016</v>
      </c>
      <c r="V1387" s="6" t="str">
        <f>TEXT(Kickstarter[[#This Row],[Date Created Conversion]], "mmm")</f>
        <v>Mar</v>
      </c>
      <c r="W1387" s="6">
        <f>DATEDIF(Kickstarter[[#This Row],[Date Created Conversion]],Kickstarter[[#This Row],[Date Ended Conversion]],"m")</f>
        <v>1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Kickstarter[[#This Row],[pledged]]/Kickstarter[[#This Row],[goal]]</f>
        <v>2.1875</v>
      </c>
      <c r="P1388" s="13">
        <f>IF(Kickstarter[[#This Row],[backers_count]], Kickstarter[[#This Row],[pledged]]/Kickstarter[[#This Row],[backers_count]], 0)</f>
        <v>62.5</v>
      </c>
      <c r="Q1388" t="str">
        <f>LEFT(Kickstarter[[#This Row],[Category and Sub-Category]], SEARCH("/", Kickstarter[[#This Row],[Category and Sub-Category]])-1)</f>
        <v>music</v>
      </c>
      <c r="R1388" t="str">
        <f>RIGHT(Kickstarter[[#This Row],[Category and Sub-Category]], LEN(Kickstarter[[#This Row],[Category and Sub-Category]])-SEARCH("/",Kickstarter[[#This Row],[Category and Sub-Category]]))</f>
        <v>rock</v>
      </c>
      <c r="S1388" s="10">
        <f>(Kickstarter[[#This Row],[launched_at]]/86400) + 25569 + (-6/24)</f>
        <v>42184.396863425922</v>
      </c>
      <c r="T1388" s="10">
        <f>(Kickstarter[[#This Row],[deadline]]/86400) + 25569 + (-6/24)</f>
        <v>42214.396863425922</v>
      </c>
      <c r="U1388" s="6">
        <f>YEAR(Kickstarter[[#This Row],[Date Created Conversion]])</f>
        <v>2015</v>
      </c>
      <c r="V1388" s="6" t="str">
        <f>TEXT(Kickstarter[[#This Row],[Date Created Conversion]], "mmm")</f>
        <v>Jun</v>
      </c>
      <c r="W1388" s="6">
        <f>DATEDIF(Kickstarter[[#This Row],[Date Created Conversion]],Kickstarter[[#This Row],[Date Ended Conversion]],"m")</f>
        <v>1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Kickstarter[[#This Row],[pledged]]/Kickstarter[[#This Row],[goal]]</f>
        <v>1.36625</v>
      </c>
      <c r="P1389" s="13">
        <f>IF(Kickstarter[[#This Row],[backers_count]], Kickstarter[[#This Row],[pledged]]/Kickstarter[[#This Row],[backers_count]], 0)</f>
        <v>70.064102564102569</v>
      </c>
      <c r="Q1389" t="str">
        <f>LEFT(Kickstarter[[#This Row],[Category and Sub-Category]], SEARCH("/", Kickstarter[[#This Row],[Category and Sub-Category]])-1)</f>
        <v>music</v>
      </c>
      <c r="R1389" t="str">
        <f>RIGHT(Kickstarter[[#This Row],[Category and Sub-Category]], LEN(Kickstarter[[#This Row],[Category and Sub-Category]])-SEARCH("/",Kickstarter[[#This Row],[Category and Sub-Category]]))</f>
        <v>rock</v>
      </c>
      <c r="S1389" s="10">
        <f>(Kickstarter[[#This Row],[launched_at]]/86400) + 25569 + (-6/24)</f>
        <v>42126.67123842593</v>
      </c>
      <c r="T1389" s="10">
        <f>(Kickstarter[[#This Row],[deadline]]/86400) + 25569 + (-6/24)</f>
        <v>42157.9375</v>
      </c>
      <c r="U1389" s="6">
        <f>YEAR(Kickstarter[[#This Row],[Date Created Conversion]])</f>
        <v>2015</v>
      </c>
      <c r="V1389" s="6" t="str">
        <f>TEXT(Kickstarter[[#This Row],[Date Created Conversion]], "mmm")</f>
        <v>May</v>
      </c>
      <c r="W1389" s="6">
        <f>DATEDIF(Kickstarter[[#This Row],[Date Created Conversion]],Kickstarter[[#This Row],[Date Ended Conversion]],"m")</f>
        <v>1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Kickstarter[[#This Row],[pledged]]/Kickstarter[[#This Row],[goal]]</f>
        <v>1.348074</v>
      </c>
      <c r="P1390" s="13">
        <f>IF(Kickstarter[[#This Row],[backers_count]], Kickstarter[[#This Row],[pledged]]/Kickstarter[[#This Row],[backers_count]], 0)</f>
        <v>60.181874999999998</v>
      </c>
      <c r="Q1390" t="str">
        <f>LEFT(Kickstarter[[#This Row],[Category and Sub-Category]], SEARCH("/", Kickstarter[[#This Row],[Category and Sub-Category]])-1)</f>
        <v>music</v>
      </c>
      <c r="R1390" t="str">
        <f>RIGHT(Kickstarter[[#This Row],[Category and Sub-Category]], LEN(Kickstarter[[#This Row],[Category and Sub-Category]])-SEARCH("/",Kickstarter[[#This Row],[Category and Sub-Category]]))</f>
        <v>rock</v>
      </c>
      <c r="S1390" s="10">
        <f>(Kickstarter[[#This Row],[launched_at]]/86400) + 25569 + (-6/24)</f>
        <v>42634.364780092597</v>
      </c>
      <c r="T1390" s="10">
        <f>(Kickstarter[[#This Row],[deadline]]/86400) + 25569 + (-6/24)</f>
        <v>42660.426388888889</v>
      </c>
      <c r="U1390" s="6">
        <f>YEAR(Kickstarter[[#This Row],[Date Created Conversion]])</f>
        <v>2016</v>
      </c>
      <c r="V1390" s="6" t="str">
        <f>TEXT(Kickstarter[[#This Row],[Date Created Conversion]], "mmm")</f>
        <v>Sep</v>
      </c>
      <c r="W1390" s="6">
        <f>DATEDIF(Kickstarter[[#This Row],[Date Created Conversion]],Kickstarter[[#This Row],[Date Ended Conversion]],"m")</f>
        <v>0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Kickstarter[[#This Row],[pledged]]/Kickstarter[[#This Row],[goal]]</f>
        <v>1.454</v>
      </c>
      <c r="P1391" s="13">
        <f>IF(Kickstarter[[#This Row],[backers_count]], Kickstarter[[#This Row],[pledged]]/Kickstarter[[#This Row],[backers_count]], 0)</f>
        <v>21.382352941176471</v>
      </c>
      <c r="Q1391" t="str">
        <f>LEFT(Kickstarter[[#This Row],[Category and Sub-Category]], SEARCH("/", Kickstarter[[#This Row],[Category and Sub-Category]])-1)</f>
        <v>music</v>
      </c>
      <c r="R1391" t="str">
        <f>RIGHT(Kickstarter[[#This Row],[Category and Sub-Category]], LEN(Kickstarter[[#This Row],[Category and Sub-Category]])-SEARCH("/",Kickstarter[[#This Row],[Category and Sub-Category]]))</f>
        <v>rock</v>
      </c>
      <c r="S1391" s="10">
        <f>(Kickstarter[[#This Row],[launched_at]]/86400) + 25569 + (-6/24)</f>
        <v>42565.230983796297</v>
      </c>
      <c r="T1391" s="10">
        <f>(Kickstarter[[#This Row],[deadline]]/86400) + 25569 + (-6/24)</f>
        <v>42595.230983796297</v>
      </c>
      <c r="U1391" s="6">
        <f>YEAR(Kickstarter[[#This Row],[Date Created Conversion]])</f>
        <v>2016</v>
      </c>
      <c r="V1391" s="6" t="str">
        <f>TEXT(Kickstarter[[#This Row],[Date Created Conversion]], "mmm")</f>
        <v>Jul</v>
      </c>
      <c r="W1391" s="6">
        <f>DATEDIF(Kickstarter[[#This Row],[Date Created Conversion]],Kickstarter[[#This Row],[Date Ended Conversion]],"m")</f>
        <v>0</v>
      </c>
    </row>
    <row r="1392" spans="1:23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Kickstarter[[#This Row],[pledged]]/Kickstarter[[#This Row],[goal]]</f>
        <v>1.0910714285714285</v>
      </c>
      <c r="P1392" s="13">
        <f>IF(Kickstarter[[#This Row],[backers_count]], Kickstarter[[#This Row],[pledged]]/Kickstarter[[#This Row],[backers_count]], 0)</f>
        <v>160.78947368421052</v>
      </c>
      <c r="Q1392" t="str">
        <f>LEFT(Kickstarter[[#This Row],[Category and Sub-Category]], SEARCH("/", Kickstarter[[#This Row],[Category and Sub-Category]])-1)</f>
        <v>music</v>
      </c>
      <c r="R1392" t="str">
        <f>RIGHT(Kickstarter[[#This Row],[Category and Sub-Category]], LEN(Kickstarter[[#This Row],[Category and Sub-Category]])-SEARCH("/",Kickstarter[[#This Row],[Category and Sub-Category]]))</f>
        <v>rock</v>
      </c>
      <c r="S1392" s="10">
        <f>(Kickstarter[[#This Row],[launched_at]]/86400) + 25569 + (-6/24)</f>
        <v>42087.553310185191</v>
      </c>
      <c r="T1392" s="10">
        <f>(Kickstarter[[#This Row],[deadline]]/86400) + 25569 + (-6/24)</f>
        <v>42121.466666666667</v>
      </c>
      <c r="U1392" s="6">
        <f>YEAR(Kickstarter[[#This Row],[Date Created Conversion]])</f>
        <v>2015</v>
      </c>
      <c r="V1392" s="6" t="str">
        <f>TEXT(Kickstarter[[#This Row],[Date Created Conversion]], "mmm")</f>
        <v>Mar</v>
      </c>
      <c r="W1392" s="6">
        <f>DATEDIF(Kickstarter[[#This Row],[Date Created Conversion]],Kickstarter[[#This Row],[Date Ended Conversion]],"m")</f>
        <v>1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Kickstarter[[#This Row],[pledged]]/Kickstarter[[#This Row],[goal]]</f>
        <v>1.1020000000000001</v>
      </c>
      <c r="P1393" s="13">
        <f>IF(Kickstarter[[#This Row],[backers_count]], Kickstarter[[#This Row],[pledged]]/Kickstarter[[#This Row],[backers_count]], 0)</f>
        <v>42.384615384615387</v>
      </c>
      <c r="Q1393" t="str">
        <f>LEFT(Kickstarter[[#This Row],[Category and Sub-Category]], SEARCH("/", Kickstarter[[#This Row],[Category and Sub-Category]])-1)</f>
        <v>music</v>
      </c>
      <c r="R1393" t="str">
        <f>RIGHT(Kickstarter[[#This Row],[Category and Sub-Category]], LEN(Kickstarter[[#This Row],[Category and Sub-Category]])-SEARCH("/",Kickstarter[[#This Row],[Category and Sub-Category]]))</f>
        <v>rock</v>
      </c>
      <c r="S1393" s="10">
        <f>(Kickstarter[[#This Row],[launched_at]]/86400) + 25569 + (-6/24)</f>
        <v>42193.400671296295</v>
      </c>
      <c r="T1393" s="10">
        <f>(Kickstarter[[#This Row],[deadline]]/86400) + 25569 + (-6/24)</f>
        <v>42237.957638888889</v>
      </c>
      <c r="U1393" s="6">
        <f>YEAR(Kickstarter[[#This Row],[Date Created Conversion]])</f>
        <v>2015</v>
      </c>
      <c r="V1393" s="6" t="str">
        <f>TEXT(Kickstarter[[#This Row],[Date Created Conversion]], "mmm")</f>
        <v>Jul</v>
      </c>
      <c r="W1393" s="6">
        <f>DATEDIF(Kickstarter[[#This Row],[Date Created Conversion]],Kickstarter[[#This Row],[Date Ended Conversion]],"m")</f>
        <v>1</v>
      </c>
    </row>
    <row r="1394" spans="1:23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Kickstarter[[#This Row],[pledged]]/Kickstarter[[#This Row],[goal]]</f>
        <v>1.1364000000000001</v>
      </c>
      <c r="P1394" s="13">
        <f>IF(Kickstarter[[#This Row],[backers_count]], Kickstarter[[#This Row],[pledged]]/Kickstarter[[#This Row],[backers_count]], 0)</f>
        <v>27.317307692307693</v>
      </c>
      <c r="Q1394" t="str">
        <f>LEFT(Kickstarter[[#This Row],[Category and Sub-Category]], SEARCH("/", Kickstarter[[#This Row],[Category and Sub-Category]])-1)</f>
        <v>music</v>
      </c>
      <c r="R1394" t="str">
        <f>RIGHT(Kickstarter[[#This Row],[Category and Sub-Category]], LEN(Kickstarter[[#This Row],[Category and Sub-Category]])-SEARCH("/",Kickstarter[[#This Row],[Category and Sub-Category]]))</f>
        <v>rock</v>
      </c>
      <c r="S1394" s="10">
        <f>(Kickstarter[[#This Row],[launched_at]]/86400) + 25569 + (-6/24)</f>
        <v>42400.904930555553</v>
      </c>
      <c r="T1394" s="10">
        <f>(Kickstarter[[#This Row],[deadline]]/86400) + 25569 + (-6/24)</f>
        <v>42431.904930555553</v>
      </c>
      <c r="U1394" s="6">
        <f>YEAR(Kickstarter[[#This Row],[Date Created Conversion]])</f>
        <v>2016</v>
      </c>
      <c r="V1394" s="6" t="str">
        <f>TEXT(Kickstarter[[#This Row],[Date Created Conversion]], "mmm")</f>
        <v>Jan</v>
      </c>
      <c r="W1394" s="6">
        <f>DATEDIF(Kickstarter[[#This Row],[Date Created Conversion]],Kickstarter[[#This Row],[Date Ended Conversion]],"m")</f>
        <v>1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Kickstarter[[#This Row],[pledged]]/Kickstarter[[#This Row],[goal]]</f>
        <v>1.0235000000000001</v>
      </c>
      <c r="P1395" s="13">
        <f>IF(Kickstarter[[#This Row],[backers_count]], Kickstarter[[#This Row],[pledged]]/Kickstarter[[#This Row],[backers_count]], 0)</f>
        <v>196.82692307692307</v>
      </c>
      <c r="Q1395" t="str">
        <f>LEFT(Kickstarter[[#This Row],[Category and Sub-Category]], SEARCH("/", Kickstarter[[#This Row],[Category and Sub-Category]])-1)</f>
        <v>music</v>
      </c>
      <c r="R1395" t="str">
        <f>RIGHT(Kickstarter[[#This Row],[Category and Sub-Category]], LEN(Kickstarter[[#This Row],[Category and Sub-Category]])-SEARCH("/",Kickstarter[[#This Row],[Category and Sub-Category]]))</f>
        <v>rock</v>
      </c>
      <c r="S1395" s="10">
        <f>(Kickstarter[[#This Row],[launched_at]]/86400) + 25569 + (-6/24)</f>
        <v>42553.431979166664</v>
      </c>
      <c r="T1395" s="10">
        <f>(Kickstarter[[#This Row],[deadline]]/86400) + 25569 + (-6/24)</f>
        <v>42583.431979166664</v>
      </c>
      <c r="U1395" s="6">
        <f>YEAR(Kickstarter[[#This Row],[Date Created Conversion]])</f>
        <v>2016</v>
      </c>
      <c r="V1395" s="6" t="str">
        <f>TEXT(Kickstarter[[#This Row],[Date Created Conversion]], "mmm")</f>
        <v>Jul</v>
      </c>
      <c r="W1395" s="6">
        <f>DATEDIF(Kickstarter[[#This Row],[Date Created Conversion]],Kickstarter[[#This Row],[Date Ended Conversion]],"m")</f>
        <v>0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Kickstarter[[#This Row],[pledged]]/Kickstarter[[#This Row],[goal]]</f>
        <v>1.2213333333333334</v>
      </c>
      <c r="P1396" s="13">
        <f>IF(Kickstarter[[#This Row],[backers_count]], Kickstarter[[#This Row],[pledged]]/Kickstarter[[#This Row],[backers_count]], 0)</f>
        <v>53.882352941176471</v>
      </c>
      <c r="Q1396" t="str">
        <f>LEFT(Kickstarter[[#This Row],[Category and Sub-Category]], SEARCH("/", Kickstarter[[#This Row],[Category and Sub-Category]])-1)</f>
        <v>music</v>
      </c>
      <c r="R1396" t="str">
        <f>RIGHT(Kickstarter[[#This Row],[Category and Sub-Category]], LEN(Kickstarter[[#This Row],[Category and Sub-Category]])-SEARCH("/",Kickstarter[[#This Row],[Category and Sub-Category]]))</f>
        <v>rock</v>
      </c>
      <c r="S1396" s="10">
        <f>(Kickstarter[[#This Row],[launched_at]]/86400) + 25569 + (-6/24)</f>
        <v>42751.894976851851</v>
      </c>
      <c r="T1396" s="10">
        <f>(Kickstarter[[#This Row],[deadline]]/86400) + 25569 + (-6/24)</f>
        <v>42794.875</v>
      </c>
      <c r="U1396" s="6">
        <f>YEAR(Kickstarter[[#This Row],[Date Created Conversion]])</f>
        <v>2017</v>
      </c>
      <c r="V1396" s="6" t="str">
        <f>TEXT(Kickstarter[[#This Row],[Date Created Conversion]], "mmm")</f>
        <v>Jan</v>
      </c>
      <c r="W1396" s="6">
        <f>DATEDIF(Kickstarter[[#This Row],[Date Created Conversion]],Kickstarter[[#This Row],[Date Ended Conversion]],"m")</f>
        <v>1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Kickstarter[[#This Row],[pledged]]/Kickstarter[[#This Row],[goal]]</f>
        <v>1.1188571428571428</v>
      </c>
      <c r="P1397" s="13">
        <f>IF(Kickstarter[[#This Row],[backers_count]], Kickstarter[[#This Row],[pledged]]/Kickstarter[[#This Row],[backers_count]], 0)</f>
        <v>47.756097560975611</v>
      </c>
      <c r="Q1397" t="str">
        <f>LEFT(Kickstarter[[#This Row],[Category and Sub-Category]], SEARCH("/", Kickstarter[[#This Row],[Category and Sub-Category]])-1)</f>
        <v>music</v>
      </c>
      <c r="R1397" t="str">
        <f>RIGHT(Kickstarter[[#This Row],[Category and Sub-Category]], LEN(Kickstarter[[#This Row],[Category and Sub-Category]])-SEARCH("/",Kickstarter[[#This Row],[Category and Sub-Category]]))</f>
        <v>rock</v>
      </c>
      <c r="S1397" s="10">
        <f>(Kickstarter[[#This Row],[launched_at]]/86400) + 25569 + (-6/24)</f>
        <v>42719.65834490741</v>
      </c>
      <c r="T1397" s="10">
        <f>(Kickstarter[[#This Row],[deadline]]/86400) + 25569 + (-6/24)</f>
        <v>42749.65834490741</v>
      </c>
      <c r="U1397" s="6">
        <f>YEAR(Kickstarter[[#This Row],[Date Created Conversion]])</f>
        <v>2016</v>
      </c>
      <c r="V1397" s="6" t="str">
        <f>TEXT(Kickstarter[[#This Row],[Date Created Conversion]], "mmm")</f>
        <v>Dec</v>
      </c>
      <c r="W1397" s="6">
        <f>DATEDIF(Kickstarter[[#This Row],[Date Created Conversion]],Kickstarter[[#This Row],[Date Ended Conversion]],"m")</f>
        <v>0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Kickstarter[[#This Row],[pledged]]/Kickstarter[[#This Row],[goal]]</f>
        <v>1.073</v>
      </c>
      <c r="P1398" s="13">
        <f>IF(Kickstarter[[#This Row],[backers_count]], Kickstarter[[#This Row],[pledged]]/Kickstarter[[#This Row],[backers_count]], 0)</f>
        <v>88.191780821917803</v>
      </c>
      <c r="Q1398" t="str">
        <f>LEFT(Kickstarter[[#This Row],[Category and Sub-Category]], SEARCH("/", Kickstarter[[#This Row],[Category and Sub-Category]])-1)</f>
        <v>music</v>
      </c>
      <c r="R1398" t="str">
        <f>RIGHT(Kickstarter[[#This Row],[Category and Sub-Category]], LEN(Kickstarter[[#This Row],[Category and Sub-Category]])-SEARCH("/",Kickstarter[[#This Row],[Category and Sub-Category]]))</f>
        <v>rock</v>
      </c>
      <c r="S1398" s="10">
        <f>(Kickstarter[[#This Row],[launched_at]]/86400) + 25569 + (-6/24)</f>
        <v>42018.74863425926</v>
      </c>
      <c r="T1398" s="10">
        <f>(Kickstarter[[#This Row],[deadline]]/86400) + 25569 + (-6/24)</f>
        <v>42048.74863425926</v>
      </c>
      <c r="U1398" s="6">
        <f>YEAR(Kickstarter[[#This Row],[Date Created Conversion]])</f>
        <v>2015</v>
      </c>
      <c r="V1398" s="6" t="str">
        <f>TEXT(Kickstarter[[#This Row],[Date Created Conversion]], "mmm")</f>
        <v>Jan</v>
      </c>
      <c r="W1398" s="6">
        <f>DATEDIF(Kickstarter[[#This Row],[Date Created Conversion]],Kickstarter[[#This Row],[Date Ended Conversion]],"m")</f>
        <v>0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Kickstarter[[#This Row],[pledged]]/Kickstarter[[#This Row],[goal]]</f>
        <v>1.1385000000000001</v>
      </c>
      <c r="P1399" s="13">
        <f>IF(Kickstarter[[#This Row],[backers_count]], Kickstarter[[#This Row],[pledged]]/Kickstarter[[#This Row],[backers_count]], 0)</f>
        <v>72.056962025316452</v>
      </c>
      <c r="Q1399" t="str">
        <f>LEFT(Kickstarter[[#This Row],[Category and Sub-Category]], SEARCH("/", Kickstarter[[#This Row],[Category and Sub-Category]])-1)</f>
        <v>music</v>
      </c>
      <c r="R1399" t="str">
        <f>RIGHT(Kickstarter[[#This Row],[Category and Sub-Category]], LEN(Kickstarter[[#This Row],[Category and Sub-Category]])-SEARCH("/",Kickstarter[[#This Row],[Category and Sub-Category]]))</f>
        <v>rock</v>
      </c>
      <c r="S1399" s="10">
        <f>(Kickstarter[[#This Row],[launched_at]]/86400) + 25569 + (-6/24)</f>
        <v>42640.667939814812</v>
      </c>
      <c r="T1399" s="10">
        <f>(Kickstarter[[#This Row],[deadline]]/86400) + 25569 + (-6/24)</f>
        <v>42670.638194444444</v>
      </c>
      <c r="U1399" s="6">
        <f>YEAR(Kickstarter[[#This Row],[Date Created Conversion]])</f>
        <v>2016</v>
      </c>
      <c r="V1399" s="6" t="str">
        <f>TEXT(Kickstarter[[#This Row],[Date Created Conversion]], "mmm")</f>
        <v>Sep</v>
      </c>
      <c r="W1399" s="6">
        <f>DATEDIF(Kickstarter[[#This Row],[Date Created Conversion]],Kickstarter[[#This Row],[Date Ended Conversion]],"m")</f>
        <v>1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Kickstarter[[#This Row],[pledged]]/Kickstarter[[#This Row],[goal]]</f>
        <v>1.0968181818181819</v>
      </c>
      <c r="P1400" s="13">
        <f>IF(Kickstarter[[#This Row],[backers_count]], Kickstarter[[#This Row],[pledged]]/Kickstarter[[#This Row],[backers_count]], 0)</f>
        <v>74.246153846153845</v>
      </c>
      <c r="Q1400" t="str">
        <f>LEFT(Kickstarter[[#This Row],[Category and Sub-Category]], SEARCH("/", Kickstarter[[#This Row],[Category and Sub-Category]])-1)</f>
        <v>music</v>
      </c>
      <c r="R1400" t="str">
        <f>RIGHT(Kickstarter[[#This Row],[Category and Sub-Category]], LEN(Kickstarter[[#This Row],[Category and Sub-Category]])-SEARCH("/",Kickstarter[[#This Row],[Category and Sub-Category]]))</f>
        <v>rock</v>
      </c>
      <c r="S1400" s="10">
        <f>(Kickstarter[[#This Row],[launched_at]]/86400) + 25569 + (-6/24)</f>
        <v>42526.624236111107</v>
      </c>
      <c r="T1400" s="10">
        <f>(Kickstarter[[#This Row],[deadline]]/86400) + 25569 + (-6/24)</f>
        <v>42556.624236111107</v>
      </c>
      <c r="U1400" s="6">
        <f>YEAR(Kickstarter[[#This Row],[Date Created Conversion]])</f>
        <v>2016</v>
      </c>
      <c r="V1400" s="6" t="str">
        <f>TEXT(Kickstarter[[#This Row],[Date Created Conversion]], "mmm")</f>
        <v>Jun</v>
      </c>
      <c r="W1400" s="6">
        <f>DATEDIF(Kickstarter[[#This Row],[Date Created Conversion]],Kickstarter[[#This Row],[Date Ended Conversion]],"m")</f>
        <v>1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Kickstarter[[#This Row],[pledged]]/Kickstarter[[#This Row],[goal]]</f>
        <v>1.2614444444444444</v>
      </c>
      <c r="P1401" s="13">
        <f>IF(Kickstarter[[#This Row],[backers_count]], Kickstarter[[#This Row],[pledged]]/Kickstarter[[#This Row],[backers_count]], 0)</f>
        <v>61.701086956521742</v>
      </c>
      <c r="Q1401" t="str">
        <f>LEFT(Kickstarter[[#This Row],[Category and Sub-Category]], SEARCH("/", Kickstarter[[#This Row],[Category and Sub-Category]])-1)</f>
        <v>music</v>
      </c>
      <c r="R1401" t="str">
        <f>RIGHT(Kickstarter[[#This Row],[Category and Sub-Category]], LEN(Kickstarter[[#This Row],[Category and Sub-Category]])-SEARCH("/",Kickstarter[[#This Row],[Category and Sub-Category]]))</f>
        <v>rock</v>
      </c>
      <c r="S1401" s="10">
        <f>(Kickstarter[[#This Row],[launched_at]]/86400) + 25569 + (-6/24)</f>
        <v>41888.754317129627</v>
      </c>
      <c r="T1401" s="10">
        <f>(Kickstarter[[#This Row],[deadline]]/86400) + 25569 + (-6/24)</f>
        <v>41918.754317129627</v>
      </c>
      <c r="U1401" s="6">
        <f>YEAR(Kickstarter[[#This Row],[Date Created Conversion]])</f>
        <v>2014</v>
      </c>
      <c r="V1401" s="6" t="str">
        <f>TEXT(Kickstarter[[#This Row],[Date Created Conversion]], "mmm")</f>
        <v>Sep</v>
      </c>
      <c r="W1401" s="6">
        <f>DATEDIF(Kickstarter[[#This Row],[Date Created Conversion]],Kickstarter[[#This Row],[Date Ended Conversion]],"m")</f>
        <v>1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Kickstarter[[#This Row],[pledged]]/Kickstarter[[#This Row],[goal]]</f>
        <v>1.6742857142857144</v>
      </c>
      <c r="P1402" s="13">
        <f>IF(Kickstarter[[#This Row],[backers_count]], Kickstarter[[#This Row],[pledged]]/Kickstarter[[#This Row],[backers_count]], 0)</f>
        <v>17.235294117647058</v>
      </c>
      <c r="Q1402" t="str">
        <f>LEFT(Kickstarter[[#This Row],[Category and Sub-Category]], SEARCH("/", Kickstarter[[#This Row],[Category and Sub-Category]])-1)</f>
        <v>music</v>
      </c>
      <c r="R1402" t="str">
        <f>RIGHT(Kickstarter[[#This Row],[Category and Sub-Category]], LEN(Kickstarter[[#This Row],[Category and Sub-Category]])-SEARCH("/",Kickstarter[[#This Row],[Category and Sub-Category]]))</f>
        <v>rock</v>
      </c>
      <c r="S1402" s="10">
        <f>(Kickstarter[[#This Row],[launched_at]]/86400) + 25569 + (-6/24)</f>
        <v>42498.091122685189</v>
      </c>
      <c r="T1402" s="10">
        <f>(Kickstarter[[#This Row],[deadline]]/86400) + 25569 + (-6/24)</f>
        <v>42532.979166666672</v>
      </c>
      <c r="U1402" s="6">
        <f>YEAR(Kickstarter[[#This Row],[Date Created Conversion]])</f>
        <v>2016</v>
      </c>
      <c r="V1402" s="6" t="str">
        <f>TEXT(Kickstarter[[#This Row],[Date Created Conversion]], "mmm")</f>
        <v>May</v>
      </c>
      <c r="W1402" s="6">
        <f>DATEDIF(Kickstarter[[#This Row],[Date Created Conversion]],Kickstarter[[#This Row],[Date Ended Conversion]],"m")</f>
        <v>1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Kickstarter[[#This Row],[pledged]]/Kickstarter[[#This Row],[goal]]</f>
        <v>4.9652000000000003</v>
      </c>
      <c r="P1403" s="13">
        <f>IF(Kickstarter[[#This Row],[backers_count]], Kickstarter[[#This Row],[pledged]]/Kickstarter[[#This Row],[backers_count]], 0)</f>
        <v>51.720833333333331</v>
      </c>
      <c r="Q1403" t="str">
        <f>LEFT(Kickstarter[[#This Row],[Category and Sub-Category]], SEARCH("/", Kickstarter[[#This Row],[Category and Sub-Category]])-1)</f>
        <v>music</v>
      </c>
      <c r="R1403" t="str">
        <f>RIGHT(Kickstarter[[#This Row],[Category and Sub-Category]], LEN(Kickstarter[[#This Row],[Category and Sub-Category]])-SEARCH("/",Kickstarter[[#This Row],[Category and Sub-Category]]))</f>
        <v>rock</v>
      </c>
      <c r="S1403" s="10">
        <f>(Kickstarter[[#This Row],[launched_at]]/86400) + 25569 + (-6/24)</f>
        <v>41399.74622685185</v>
      </c>
      <c r="T1403" s="10">
        <f>(Kickstarter[[#This Row],[deadline]]/86400) + 25569 + (-6/24)</f>
        <v>41420.74622685185</v>
      </c>
      <c r="U1403" s="6">
        <f>YEAR(Kickstarter[[#This Row],[Date Created Conversion]])</f>
        <v>2013</v>
      </c>
      <c r="V1403" s="6" t="str">
        <f>TEXT(Kickstarter[[#This Row],[Date Created Conversion]], "mmm")</f>
        <v>May</v>
      </c>
      <c r="W1403" s="6">
        <f>DATEDIF(Kickstarter[[#This Row],[Date Created Conversion]],Kickstarter[[#This Row],[Date Ended Conversion]],"m")</f>
        <v>0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Kickstarter[[#This Row],[pledged]]/Kickstarter[[#This Row],[goal]]</f>
        <v>1.0915999999999999</v>
      </c>
      <c r="P1404" s="13">
        <f>IF(Kickstarter[[#This Row],[backers_count]], Kickstarter[[#This Row],[pledged]]/Kickstarter[[#This Row],[backers_count]], 0)</f>
        <v>24.150442477876105</v>
      </c>
      <c r="Q1404" t="str">
        <f>LEFT(Kickstarter[[#This Row],[Category and Sub-Category]], SEARCH("/", Kickstarter[[#This Row],[Category and Sub-Category]])-1)</f>
        <v>music</v>
      </c>
      <c r="R1404" t="str">
        <f>RIGHT(Kickstarter[[#This Row],[Category and Sub-Category]], LEN(Kickstarter[[#This Row],[Category and Sub-Category]])-SEARCH("/",Kickstarter[[#This Row],[Category and Sub-Category]]))</f>
        <v>rock</v>
      </c>
      <c r="S1404" s="10">
        <f>(Kickstarter[[#This Row],[launched_at]]/86400) + 25569 + (-6/24)</f>
        <v>42064.803368055553</v>
      </c>
      <c r="T1404" s="10">
        <f>(Kickstarter[[#This Row],[deadline]]/86400) + 25569 + (-6/24)</f>
        <v>42124.761701388888</v>
      </c>
      <c r="U1404" s="6">
        <f>YEAR(Kickstarter[[#This Row],[Date Created Conversion]])</f>
        <v>2015</v>
      </c>
      <c r="V1404" s="6" t="str">
        <f>TEXT(Kickstarter[[#This Row],[Date Created Conversion]], "mmm")</f>
        <v>Mar</v>
      </c>
      <c r="W1404" s="6">
        <f>DATEDIF(Kickstarter[[#This Row],[Date Created Conversion]],Kickstarter[[#This Row],[Date Ended Conversion]],"m")</f>
        <v>1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Kickstarter[[#This Row],[pledged]]/Kickstarter[[#This Row],[goal]]</f>
        <v>1.0257499999999999</v>
      </c>
      <c r="P1405" s="13">
        <f>IF(Kickstarter[[#This Row],[backers_count]], Kickstarter[[#This Row],[pledged]]/Kickstarter[[#This Row],[backers_count]], 0)</f>
        <v>62.166666666666664</v>
      </c>
      <c r="Q1405" t="str">
        <f>LEFT(Kickstarter[[#This Row],[Category and Sub-Category]], SEARCH("/", Kickstarter[[#This Row],[Category and Sub-Category]])-1)</f>
        <v>music</v>
      </c>
      <c r="R1405" t="str">
        <f>RIGHT(Kickstarter[[#This Row],[Category and Sub-Category]], LEN(Kickstarter[[#This Row],[Category and Sub-Category]])-SEARCH("/",Kickstarter[[#This Row],[Category and Sub-Category]]))</f>
        <v>rock</v>
      </c>
      <c r="S1405" s="10">
        <f>(Kickstarter[[#This Row],[launched_at]]/86400) + 25569 + (-6/24)</f>
        <v>41450.812905092593</v>
      </c>
      <c r="T1405" s="10">
        <f>(Kickstarter[[#This Row],[deadline]]/86400) + 25569 + (-6/24)</f>
        <v>41480.812905092593</v>
      </c>
      <c r="U1405" s="6">
        <f>YEAR(Kickstarter[[#This Row],[Date Created Conversion]])</f>
        <v>2013</v>
      </c>
      <c r="V1405" s="6" t="str">
        <f>TEXT(Kickstarter[[#This Row],[Date Created Conversion]], "mmm")</f>
        <v>Jun</v>
      </c>
      <c r="W1405" s="6">
        <f>DATEDIF(Kickstarter[[#This Row],[Date Created Conversion]],Kickstarter[[#This Row],[Date Ended Conversion]],"m")</f>
        <v>1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Kickstarter[[#This Row],[pledged]]/Kickstarter[[#This Row],[goal]]</f>
        <v>1.6620689655172414E-2</v>
      </c>
      <c r="P1406" s="13">
        <f>IF(Kickstarter[[#This Row],[backers_count]], Kickstarter[[#This Row],[pledged]]/Kickstarter[[#This Row],[backers_count]], 0)</f>
        <v>48.2</v>
      </c>
      <c r="Q1406" t="str">
        <f>LEFT(Kickstarter[[#This Row],[Category and Sub-Category]], SEARCH("/", Kickstarter[[#This Row],[Category and Sub-Category]])-1)</f>
        <v>publishing</v>
      </c>
      <c r="R1406" t="str">
        <f>RIGHT(Kickstarter[[#This Row],[Category and Sub-Category]], LEN(Kickstarter[[#This Row],[Category and Sub-Category]])-SEARCH("/",Kickstarter[[#This Row],[Category and Sub-Category]]))</f>
        <v>translations</v>
      </c>
      <c r="S1406" s="10">
        <f>(Kickstarter[[#This Row],[launched_at]]/86400) + 25569 + (-6/24)</f>
        <v>42032.260243055556</v>
      </c>
      <c r="T1406" s="10">
        <f>(Kickstarter[[#This Row],[deadline]]/86400) + 25569 + (-6/24)</f>
        <v>42057.260243055556</v>
      </c>
      <c r="U1406" s="6">
        <f>YEAR(Kickstarter[[#This Row],[Date Created Conversion]])</f>
        <v>2015</v>
      </c>
      <c r="V1406" s="6" t="str">
        <f>TEXT(Kickstarter[[#This Row],[Date Created Conversion]], "mmm")</f>
        <v>Jan</v>
      </c>
      <c r="W1406" s="6">
        <f>DATEDIF(Kickstarter[[#This Row],[Date Created Conversion]],Kickstarter[[#This Row],[Date Ended Conversion]],"m")</f>
        <v>0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Kickstarter[[#This Row],[pledged]]/Kickstarter[[#This Row],[goal]]</f>
        <v>4.1999999999999997E-3</v>
      </c>
      <c r="P1407" s="13">
        <f>IF(Kickstarter[[#This Row],[backers_count]], Kickstarter[[#This Row],[pledged]]/Kickstarter[[#This Row],[backers_count]], 0)</f>
        <v>6.1764705882352944</v>
      </c>
      <c r="Q1407" t="str">
        <f>LEFT(Kickstarter[[#This Row],[Category and Sub-Category]], SEARCH("/", Kickstarter[[#This Row],[Category and Sub-Category]])-1)</f>
        <v>publishing</v>
      </c>
      <c r="R1407" t="str">
        <f>RIGHT(Kickstarter[[#This Row],[Category and Sub-Category]], LEN(Kickstarter[[#This Row],[Category and Sub-Category]])-SEARCH("/",Kickstarter[[#This Row],[Category and Sub-Category]]))</f>
        <v>translations</v>
      </c>
      <c r="S1407" s="10">
        <f>(Kickstarter[[#This Row],[launched_at]]/86400) + 25569 + (-6/24)</f>
        <v>41941.430567129632</v>
      </c>
      <c r="T1407" s="10">
        <f>(Kickstarter[[#This Row],[deadline]]/86400) + 25569 + (-6/24)</f>
        <v>41971.472233796296</v>
      </c>
      <c r="U1407" s="6">
        <f>YEAR(Kickstarter[[#This Row],[Date Created Conversion]])</f>
        <v>2014</v>
      </c>
      <c r="V1407" s="6" t="str">
        <f>TEXT(Kickstarter[[#This Row],[Date Created Conversion]], "mmm")</f>
        <v>Oct</v>
      </c>
      <c r="W1407" s="6">
        <f>DATEDIF(Kickstarter[[#This Row],[Date Created Conversion]],Kickstarter[[#This Row],[Date Ended Conversion]],"m")</f>
        <v>0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Kickstarter[[#This Row],[pledged]]/Kickstarter[[#This Row],[goal]]</f>
        <v>1.25E-3</v>
      </c>
      <c r="P1408" s="13">
        <f>IF(Kickstarter[[#This Row],[backers_count]], Kickstarter[[#This Row],[pledged]]/Kickstarter[[#This Row],[backers_count]], 0)</f>
        <v>5</v>
      </c>
      <c r="Q1408" t="str">
        <f>LEFT(Kickstarter[[#This Row],[Category and Sub-Category]], SEARCH("/", Kickstarter[[#This Row],[Category and Sub-Category]])-1)</f>
        <v>publishing</v>
      </c>
      <c r="R1408" t="str">
        <f>RIGHT(Kickstarter[[#This Row],[Category and Sub-Category]], LEN(Kickstarter[[#This Row],[Category and Sub-Category]])-SEARCH("/",Kickstarter[[#This Row],[Category and Sub-Category]]))</f>
        <v>translations</v>
      </c>
      <c r="S1408" s="10">
        <f>(Kickstarter[[#This Row],[launched_at]]/86400) + 25569 + (-6/24)</f>
        <v>42297.182951388888</v>
      </c>
      <c r="T1408" s="10">
        <f>(Kickstarter[[#This Row],[deadline]]/86400) + 25569 + (-6/24)</f>
        <v>42350.166666666672</v>
      </c>
      <c r="U1408" s="6">
        <f>YEAR(Kickstarter[[#This Row],[Date Created Conversion]])</f>
        <v>2015</v>
      </c>
      <c r="V1408" s="6" t="str">
        <f>TEXT(Kickstarter[[#This Row],[Date Created Conversion]], "mmm")</f>
        <v>Oct</v>
      </c>
      <c r="W1408" s="6">
        <f>DATEDIF(Kickstarter[[#This Row],[Date Created Conversion]],Kickstarter[[#This Row],[Date Ended Conversion]],"m")</f>
        <v>1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Kickstarter[[#This Row],[pledged]]/Kickstarter[[#This Row],[goal]]</f>
        <v>5.0000000000000001E-3</v>
      </c>
      <c r="P1409" s="13">
        <f>IF(Kickstarter[[#This Row],[backers_count]], Kickstarter[[#This Row],[pledged]]/Kickstarter[[#This Row],[backers_count]], 0)</f>
        <v>7.5</v>
      </c>
      <c r="Q1409" t="str">
        <f>LEFT(Kickstarter[[#This Row],[Category and Sub-Category]], SEARCH("/", Kickstarter[[#This Row],[Category and Sub-Category]])-1)</f>
        <v>publishing</v>
      </c>
      <c r="R1409" t="str">
        <f>RIGHT(Kickstarter[[#This Row],[Category and Sub-Category]], LEN(Kickstarter[[#This Row],[Category and Sub-Category]])-SEARCH("/",Kickstarter[[#This Row],[Category and Sub-Category]]))</f>
        <v>translations</v>
      </c>
      <c r="S1409" s="10">
        <f>(Kickstarter[[#This Row],[launched_at]]/86400) + 25569 + (-6/24)</f>
        <v>41838.286782407406</v>
      </c>
      <c r="T1409" s="10">
        <f>(Kickstarter[[#This Row],[deadline]]/86400) + 25569 + (-6/24)</f>
        <v>41863.286782407406</v>
      </c>
      <c r="U1409" s="6">
        <f>YEAR(Kickstarter[[#This Row],[Date Created Conversion]])</f>
        <v>2014</v>
      </c>
      <c r="V1409" s="6" t="str">
        <f>TEXT(Kickstarter[[#This Row],[Date Created Conversion]], "mmm")</f>
        <v>Jul</v>
      </c>
      <c r="W1409" s="6">
        <f>DATEDIF(Kickstarter[[#This Row],[Date Created Conversion]],Kickstarter[[#This Row],[Date Ended Conversion]],"m")</f>
        <v>0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Kickstarter[[#This Row],[pledged]]/Kickstarter[[#This Row],[goal]]</f>
        <v>7.1999999999999995E-2</v>
      </c>
      <c r="P1410" s="13">
        <f>IF(Kickstarter[[#This Row],[backers_count]], Kickstarter[[#This Row],[pledged]]/Kickstarter[[#This Row],[backers_count]], 0)</f>
        <v>12</v>
      </c>
      <c r="Q1410" t="str">
        <f>LEFT(Kickstarter[[#This Row],[Category and Sub-Category]], SEARCH("/", Kickstarter[[#This Row],[Category and Sub-Category]])-1)</f>
        <v>publishing</v>
      </c>
      <c r="R1410" t="str">
        <f>RIGHT(Kickstarter[[#This Row],[Category and Sub-Category]], LEN(Kickstarter[[#This Row],[Category and Sub-Category]])-SEARCH("/",Kickstarter[[#This Row],[Category and Sub-Category]]))</f>
        <v>translations</v>
      </c>
      <c r="S1410" s="10">
        <f>(Kickstarter[[#This Row],[launched_at]]/86400) + 25569 + (-6/24)</f>
        <v>42291.622175925921</v>
      </c>
      <c r="T1410" s="10">
        <f>(Kickstarter[[#This Row],[deadline]]/86400) + 25569 + (-6/24)</f>
        <v>42321.663842592592</v>
      </c>
      <c r="U1410" s="6">
        <f>YEAR(Kickstarter[[#This Row],[Date Created Conversion]])</f>
        <v>2015</v>
      </c>
      <c r="V1410" s="6" t="str">
        <f>TEXT(Kickstarter[[#This Row],[Date Created Conversion]], "mmm")</f>
        <v>Oct</v>
      </c>
      <c r="W1410" s="6">
        <f>DATEDIF(Kickstarter[[#This Row],[Date Created Conversion]],Kickstarter[[#This Row],[Date Ended Conversion]],"m")</f>
        <v>0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Kickstarter[[#This Row],[pledged]]/Kickstarter[[#This Row],[goal]]</f>
        <v>0</v>
      </c>
      <c r="P1411" s="13">
        <f>IF(Kickstarter[[#This Row],[backers_count]], Kickstarter[[#This Row],[pledged]]/Kickstarter[[#This Row],[backers_count]], 0)</f>
        <v>0</v>
      </c>
      <c r="Q1411" t="str">
        <f>LEFT(Kickstarter[[#This Row],[Category and Sub-Category]], SEARCH("/", Kickstarter[[#This Row],[Category and Sub-Category]])-1)</f>
        <v>publishing</v>
      </c>
      <c r="R1411" t="str">
        <f>RIGHT(Kickstarter[[#This Row],[Category and Sub-Category]], LEN(Kickstarter[[#This Row],[Category and Sub-Category]])-SEARCH("/",Kickstarter[[#This Row],[Category and Sub-Category]]))</f>
        <v>translations</v>
      </c>
      <c r="S1411" s="10">
        <f>(Kickstarter[[#This Row],[launched_at]]/86400) + 25569 + (-6/24)</f>
        <v>41944.883506944447</v>
      </c>
      <c r="T1411" s="10">
        <f>(Kickstarter[[#This Row],[deadline]]/86400) + 25569 + (-6/24)</f>
        <v>42004.925173611111</v>
      </c>
      <c r="U1411" s="6">
        <f>YEAR(Kickstarter[[#This Row],[Date Created Conversion]])</f>
        <v>2014</v>
      </c>
      <c r="V1411" s="6" t="str">
        <f>TEXT(Kickstarter[[#This Row],[Date Created Conversion]], "mmm")</f>
        <v>Nov</v>
      </c>
      <c r="W1411" s="6">
        <f>DATEDIF(Kickstarter[[#This Row],[Date Created Conversion]],Kickstarter[[#This Row],[Date Ended Conversion]],"m")</f>
        <v>1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Kickstarter[[#This Row],[pledged]]/Kickstarter[[#This Row],[goal]]</f>
        <v>1.6666666666666666E-4</v>
      </c>
      <c r="P1412" s="13">
        <f>IF(Kickstarter[[#This Row],[backers_count]], Kickstarter[[#This Row],[pledged]]/Kickstarter[[#This Row],[backers_count]], 0)</f>
        <v>1</v>
      </c>
      <c r="Q1412" t="str">
        <f>LEFT(Kickstarter[[#This Row],[Category and Sub-Category]], SEARCH("/", Kickstarter[[#This Row],[Category and Sub-Category]])-1)</f>
        <v>publishing</v>
      </c>
      <c r="R1412" t="str">
        <f>RIGHT(Kickstarter[[#This Row],[Category and Sub-Category]], LEN(Kickstarter[[#This Row],[Category and Sub-Category]])-SEARCH("/",Kickstarter[[#This Row],[Category and Sub-Category]]))</f>
        <v>translations</v>
      </c>
      <c r="S1412" s="10">
        <f>(Kickstarter[[#This Row],[launched_at]]/86400) + 25569 + (-6/24)</f>
        <v>42479.068518518514</v>
      </c>
      <c r="T1412" s="10">
        <f>(Kickstarter[[#This Row],[deadline]]/86400) + 25569 + (-6/24)</f>
        <v>42524.068518518514</v>
      </c>
      <c r="U1412" s="6">
        <f>YEAR(Kickstarter[[#This Row],[Date Created Conversion]])</f>
        <v>2016</v>
      </c>
      <c r="V1412" s="6" t="str">
        <f>TEXT(Kickstarter[[#This Row],[Date Created Conversion]], "mmm")</f>
        <v>Apr</v>
      </c>
      <c r="W1412" s="6">
        <f>DATEDIF(Kickstarter[[#This Row],[Date Created Conversion]],Kickstarter[[#This Row],[Date Ended Conversion]],"m")</f>
        <v>1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Kickstarter[[#This Row],[pledged]]/Kickstarter[[#This Row],[goal]]</f>
        <v>2.3333333333333335E-3</v>
      </c>
      <c r="P1413" s="13">
        <f>IF(Kickstarter[[#This Row],[backers_count]], Kickstarter[[#This Row],[pledged]]/Kickstarter[[#This Row],[backers_count]], 0)</f>
        <v>2.3333333333333335</v>
      </c>
      <c r="Q1413" t="str">
        <f>LEFT(Kickstarter[[#This Row],[Category and Sub-Category]], SEARCH("/", Kickstarter[[#This Row],[Category and Sub-Category]])-1)</f>
        <v>publishing</v>
      </c>
      <c r="R1413" t="str">
        <f>RIGHT(Kickstarter[[#This Row],[Category and Sub-Category]], LEN(Kickstarter[[#This Row],[Category and Sub-Category]])-SEARCH("/",Kickstarter[[#This Row],[Category and Sub-Category]]))</f>
        <v>translations</v>
      </c>
      <c r="S1413" s="10">
        <f>(Kickstarter[[#This Row],[launched_at]]/86400) + 25569 + (-6/24)</f>
        <v>42012.809027777781</v>
      </c>
      <c r="T1413" s="10">
        <f>(Kickstarter[[#This Row],[deadline]]/86400) + 25569 + (-6/24)</f>
        <v>42040.809027777781</v>
      </c>
      <c r="U1413" s="6">
        <f>YEAR(Kickstarter[[#This Row],[Date Created Conversion]])</f>
        <v>2015</v>
      </c>
      <c r="V1413" s="6" t="str">
        <f>TEXT(Kickstarter[[#This Row],[Date Created Conversion]], "mmm")</f>
        <v>Jan</v>
      </c>
      <c r="W1413" s="6">
        <f>DATEDIF(Kickstarter[[#This Row],[Date Created Conversion]],Kickstarter[[#This Row],[Date Ended Conversion]],"m")</f>
        <v>0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Kickstarter[[#This Row],[pledged]]/Kickstarter[[#This Row],[goal]]</f>
        <v>4.5714285714285714E-2</v>
      </c>
      <c r="P1414" s="13">
        <f>IF(Kickstarter[[#This Row],[backers_count]], Kickstarter[[#This Row],[pledged]]/Kickstarter[[#This Row],[backers_count]], 0)</f>
        <v>24.615384615384617</v>
      </c>
      <c r="Q1414" t="str">
        <f>LEFT(Kickstarter[[#This Row],[Category and Sub-Category]], SEARCH("/", Kickstarter[[#This Row],[Category and Sub-Category]])-1)</f>
        <v>publishing</v>
      </c>
      <c r="R1414" t="str">
        <f>RIGHT(Kickstarter[[#This Row],[Category and Sub-Category]], LEN(Kickstarter[[#This Row],[Category and Sub-Category]])-SEARCH("/",Kickstarter[[#This Row],[Category and Sub-Category]]))</f>
        <v>translations</v>
      </c>
      <c r="S1414" s="10">
        <f>(Kickstarter[[#This Row],[launched_at]]/86400) + 25569 + (-6/24)</f>
        <v>41946.813645833332</v>
      </c>
      <c r="T1414" s="10">
        <f>(Kickstarter[[#This Row],[deadline]]/86400) + 25569 + (-6/24)</f>
        <v>41976.813645833332</v>
      </c>
      <c r="U1414" s="6">
        <f>YEAR(Kickstarter[[#This Row],[Date Created Conversion]])</f>
        <v>2014</v>
      </c>
      <c r="V1414" s="6" t="str">
        <f>TEXT(Kickstarter[[#This Row],[Date Created Conversion]], "mmm")</f>
        <v>Nov</v>
      </c>
      <c r="W1414" s="6">
        <f>DATEDIF(Kickstarter[[#This Row],[Date Created Conversion]],Kickstarter[[#This Row],[Date Ended Conversion]],"m")</f>
        <v>1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Kickstarter[[#This Row],[pledged]]/Kickstarter[[#This Row],[goal]]</f>
        <v>0.05</v>
      </c>
      <c r="P1415" s="13">
        <f>IF(Kickstarter[[#This Row],[backers_count]], Kickstarter[[#This Row],[pledged]]/Kickstarter[[#This Row],[backers_count]], 0)</f>
        <v>100</v>
      </c>
      <c r="Q1415" t="str">
        <f>LEFT(Kickstarter[[#This Row],[Category and Sub-Category]], SEARCH("/", Kickstarter[[#This Row],[Category and Sub-Category]])-1)</f>
        <v>publishing</v>
      </c>
      <c r="R1415" t="str">
        <f>RIGHT(Kickstarter[[#This Row],[Category and Sub-Category]], LEN(Kickstarter[[#This Row],[Category and Sub-Category]])-SEARCH("/",Kickstarter[[#This Row],[Category and Sub-Category]]))</f>
        <v>translations</v>
      </c>
      <c r="S1415" s="10">
        <f>(Kickstarter[[#This Row],[launched_at]]/86400) + 25569 + (-6/24)</f>
        <v>42360.187152777777</v>
      </c>
      <c r="T1415" s="10">
        <f>(Kickstarter[[#This Row],[deadline]]/86400) + 25569 + (-6/24)</f>
        <v>42420.187152777777</v>
      </c>
      <c r="U1415" s="6">
        <f>YEAR(Kickstarter[[#This Row],[Date Created Conversion]])</f>
        <v>2015</v>
      </c>
      <c r="V1415" s="6" t="str">
        <f>TEXT(Kickstarter[[#This Row],[Date Created Conversion]], "mmm")</f>
        <v>Dec</v>
      </c>
      <c r="W1415" s="6">
        <f>DATEDIF(Kickstarter[[#This Row],[Date Created Conversion]],Kickstarter[[#This Row],[Date Ended Conversion]],"m")</f>
        <v>1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Kickstarter[[#This Row],[pledged]]/Kickstarter[[#This Row],[goal]]</f>
        <v>2E-3</v>
      </c>
      <c r="P1416" s="13">
        <f>IF(Kickstarter[[#This Row],[backers_count]], Kickstarter[[#This Row],[pledged]]/Kickstarter[[#This Row],[backers_count]], 0)</f>
        <v>1</v>
      </c>
      <c r="Q1416" t="str">
        <f>LEFT(Kickstarter[[#This Row],[Category and Sub-Category]], SEARCH("/", Kickstarter[[#This Row],[Category and Sub-Category]])-1)</f>
        <v>publishing</v>
      </c>
      <c r="R1416" t="str">
        <f>RIGHT(Kickstarter[[#This Row],[Category and Sub-Category]], LEN(Kickstarter[[#This Row],[Category and Sub-Category]])-SEARCH("/",Kickstarter[[#This Row],[Category and Sub-Category]]))</f>
        <v>translations</v>
      </c>
      <c r="S1416" s="10">
        <f>(Kickstarter[[#This Row],[launched_at]]/86400) + 25569 + (-6/24)</f>
        <v>42708.00309027778</v>
      </c>
      <c r="T1416" s="10">
        <f>(Kickstarter[[#This Row],[deadline]]/86400) + 25569 + (-6/24)</f>
        <v>42738.00309027778</v>
      </c>
      <c r="U1416" s="6">
        <f>YEAR(Kickstarter[[#This Row],[Date Created Conversion]])</f>
        <v>2016</v>
      </c>
      <c r="V1416" s="6" t="str">
        <f>TEXT(Kickstarter[[#This Row],[Date Created Conversion]], "mmm")</f>
        <v>Dec</v>
      </c>
      <c r="W1416" s="6">
        <f>DATEDIF(Kickstarter[[#This Row],[Date Created Conversion]],Kickstarter[[#This Row],[Date Ended Conversion]],"m")</f>
        <v>0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Kickstarter[[#This Row],[pledged]]/Kickstarter[[#This Row],[goal]]</f>
        <v>0.18181818181818182</v>
      </c>
      <c r="P1417" s="13">
        <f>IF(Kickstarter[[#This Row],[backers_count]], Kickstarter[[#This Row],[pledged]]/Kickstarter[[#This Row],[backers_count]], 0)</f>
        <v>88.888888888888886</v>
      </c>
      <c r="Q1417" t="str">
        <f>LEFT(Kickstarter[[#This Row],[Category and Sub-Category]], SEARCH("/", Kickstarter[[#This Row],[Category and Sub-Category]])-1)</f>
        <v>publishing</v>
      </c>
      <c r="R1417" t="str">
        <f>RIGHT(Kickstarter[[#This Row],[Category and Sub-Category]], LEN(Kickstarter[[#This Row],[Category and Sub-Category]])-SEARCH("/",Kickstarter[[#This Row],[Category and Sub-Category]]))</f>
        <v>translations</v>
      </c>
      <c r="S1417" s="10">
        <f>(Kickstarter[[#This Row],[launched_at]]/86400) + 25569 + (-6/24)</f>
        <v>42192.425821759258</v>
      </c>
      <c r="T1417" s="10">
        <f>(Kickstarter[[#This Row],[deadline]]/86400) + 25569 + (-6/24)</f>
        <v>42232.425821759258</v>
      </c>
      <c r="U1417" s="6">
        <f>YEAR(Kickstarter[[#This Row],[Date Created Conversion]])</f>
        <v>2015</v>
      </c>
      <c r="V1417" s="6" t="str">
        <f>TEXT(Kickstarter[[#This Row],[Date Created Conversion]], "mmm")</f>
        <v>Jul</v>
      </c>
      <c r="W1417" s="6">
        <f>DATEDIF(Kickstarter[[#This Row],[Date Created Conversion]],Kickstarter[[#This Row],[Date Ended Conversion]],"m")</f>
        <v>1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Kickstarter[[#This Row],[pledged]]/Kickstarter[[#This Row],[goal]]</f>
        <v>0</v>
      </c>
      <c r="P1418" s="13">
        <f>IF(Kickstarter[[#This Row],[backers_count]], Kickstarter[[#This Row],[pledged]]/Kickstarter[[#This Row],[backers_count]], 0)</f>
        <v>0</v>
      </c>
      <c r="Q1418" t="str">
        <f>LEFT(Kickstarter[[#This Row],[Category and Sub-Category]], SEARCH("/", Kickstarter[[#This Row],[Category and Sub-Category]])-1)</f>
        <v>publishing</v>
      </c>
      <c r="R1418" t="str">
        <f>RIGHT(Kickstarter[[#This Row],[Category and Sub-Category]], LEN(Kickstarter[[#This Row],[Category and Sub-Category]])-SEARCH("/",Kickstarter[[#This Row],[Category and Sub-Category]]))</f>
        <v>translations</v>
      </c>
      <c r="S1418" s="10">
        <f>(Kickstarter[[#This Row],[launched_at]]/86400) + 25569 + (-6/24)</f>
        <v>42299.676145833335</v>
      </c>
      <c r="T1418" s="10">
        <f>(Kickstarter[[#This Row],[deadline]]/86400) + 25569 + (-6/24)</f>
        <v>42329.717812499999</v>
      </c>
      <c r="U1418" s="6">
        <f>YEAR(Kickstarter[[#This Row],[Date Created Conversion]])</f>
        <v>2015</v>
      </c>
      <c r="V1418" s="6" t="str">
        <f>TEXT(Kickstarter[[#This Row],[Date Created Conversion]], "mmm")</f>
        <v>Oct</v>
      </c>
      <c r="W1418" s="6">
        <f>DATEDIF(Kickstarter[[#This Row],[Date Created Conversion]],Kickstarter[[#This Row],[Date Ended Conversion]],"m")</f>
        <v>0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Kickstarter[[#This Row],[pledged]]/Kickstarter[[#This Row],[goal]]</f>
        <v>1.2222222222222223E-2</v>
      </c>
      <c r="P1419" s="13">
        <f>IF(Kickstarter[[#This Row],[backers_count]], Kickstarter[[#This Row],[pledged]]/Kickstarter[[#This Row],[backers_count]], 0)</f>
        <v>27.5</v>
      </c>
      <c r="Q1419" t="str">
        <f>LEFT(Kickstarter[[#This Row],[Category and Sub-Category]], SEARCH("/", Kickstarter[[#This Row],[Category and Sub-Category]])-1)</f>
        <v>publishing</v>
      </c>
      <c r="R1419" t="str">
        <f>RIGHT(Kickstarter[[#This Row],[Category and Sub-Category]], LEN(Kickstarter[[#This Row],[Category and Sub-Category]])-SEARCH("/",Kickstarter[[#This Row],[Category and Sub-Category]]))</f>
        <v>translations</v>
      </c>
      <c r="S1419" s="10">
        <f>(Kickstarter[[#This Row],[launched_at]]/86400) + 25569 + (-6/24)</f>
        <v>42231.90016203704</v>
      </c>
      <c r="T1419" s="10">
        <f>(Kickstarter[[#This Row],[deadline]]/86400) + 25569 + (-6/24)</f>
        <v>42262.21597222222</v>
      </c>
      <c r="U1419" s="6">
        <f>YEAR(Kickstarter[[#This Row],[Date Created Conversion]])</f>
        <v>2015</v>
      </c>
      <c r="V1419" s="6" t="str">
        <f>TEXT(Kickstarter[[#This Row],[Date Created Conversion]], "mmm")</f>
        <v>Aug</v>
      </c>
      <c r="W1419" s="6">
        <f>DATEDIF(Kickstarter[[#This Row],[Date Created Conversion]],Kickstarter[[#This Row],[Date Ended Conversion]],"m")</f>
        <v>1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Kickstarter[[#This Row],[pledged]]/Kickstarter[[#This Row],[goal]]</f>
        <v>2E-3</v>
      </c>
      <c r="P1420" s="13">
        <f>IF(Kickstarter[[#This Row],[backers_count]], Kickstarter[[#This Row],[pledged]]/Kickstarter[[#This Row],[backers_count]], 0)</f>
        <v>6</v>
      </c>
      <c r="Q1420" t="str">
        <f>LEFT(Kickstarter[[#This Row],[Category and Sub-Category]], SEARCH("/", Kickstarter[[#This Row],[Category and Sub-Category]])-1)</f>
        <v>publishing</v>
      </c>
      <c r="R1420" t="str">
        <f>RIGHT(Kickstarter[[#This Row],[Category and Sub-Category]], LEN(Kickstarter[[#This Row],[Category and Sub-Category]])-SEARCH("/",Kickstarter[[#This Row],[Category and Sub-Category]]))</f>
        <v>translations</v>
      </c>
      <c r="S1420" s="10">
        <f>(Kickstarter[[#This Row],[launched_at]]/86400) + 25569 + (-6/24)</f>
        <v>42395.206412037034</v>
      </c>
      <c r="T1420" s="10">
        <f>(Kickstarter[[#This Row],[deadline]]/86400) + 25569 + (-6/24)</f>
        <v>42425.206412037034</v>
      </c>
      <c r="U1420" s="6">
        <f>YEAR(Kickstarter[[#This Row],[Date Created Conversion]])</f>
        <v>2016</v>
      </c>
      <c r="V1420" s="6" t="str">
        <f>TEXT(Kickstarter[[#This Row],[Date Created Conversion]], "mmm")</f>
        <v>Jan</v>
      </c>
      <c r="W1420" s="6">
        <f>DATEDIF(Kickstarter[[#This Row],[Date Created Conversion]],Kickstarter[[#This Row],[Date Ended Conversion]],"m")</f>
        <v>0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Kickstarter[[#This Row],[pledged]]/Kickstarter[[#This Row],[goal]]</f>
        <v>7.0634920634920634E-2</v>
      </c>
      <c r="P1421" s="13">
        <f>IF(Kickstarter[[#This Row],[backers_count]], Kickstarter[[#This Row],[pledged]]/Kickstarter[[#This Row],[backers_count]], 0)</f>
        <v>44.5</v>
      </c>
      <c r="Q1421" t="str">
        <f>LEFT(Kickstarter[[#This Row],[Category and Sub-Category]], SEARCH("/", Kickstarter[[#This Row],[Category and Sub-Category]])-1)</f>
        <v>publishing</v>
      </c>
      <c r="R1421" t="str">
        <f>RIGHT(Kickstarter[[#This Row],[Category and Sub-Category]], LEN(Kickstarter[[#This Row],[Category and Sub-Category]])-SEARCH("/",Kickstarter[[#This Row],[Category and Sub-Category]]))</f>
        <v>translations</v>
      </c>
      <c r="S1421" s="10">
        <f>(Kickstarter[[#This Row],[launched_at]]/86400) + 25569 + (-6/24)</f>
        <v>42622.206238425926</v>
      </c>
      <c r="T1421" s="10">
        <f>(Kickstarter[[#This Row],[deadline]]/86400) + 25569 + (-6/24)</f>
        <v>42652.206238425926</v>
      </c>
      <c r="U1421" s="6">
        <f>YEAR(Kickstarter[[#This Row],[Date Created Conversion]])</f>
        <v>2016</v>
      </c>
      <c r="V1421" s="6" t="str">
        <f>TEXT(Kickstarter[[#This Row],[Date Created Conversion]], "mmm")</f>
        <v>Sep</v>
      </c>
      <c r="W1421" s="6">
        <f>DATEDIF(Kickstarter[[#This Row],[Date Created Conversion]],Kickstarter[[#This Row],[Date Ended Conversion]],"m")</f>
        <v>1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Kickstarter[[#This Row],[pledged]]/Kickstarter[[#This Row],[goal]]</f>
        <v>2.7272727272727271E-2</v>
      </c>
      <c r="P1422" s="13">
        <f>IF(Kickstarter[[#This Row],[backers_count]], Kickstarter[[#This Row],[pledged]]/Kickstarter[[#This Row],[backers_count]], 0)</f>
        <v>1</v>
      </c>
      <c r="Q1422" t="str">
        <f>LEFT(Kickstarter[[#This Row],[Category and Sub-Category]], SEARCH("/", Kickstarter[[#This Row],[Category and Sub-Category]])-1)</f>
        <v>publishing</v>
      </c>
      <c r="R1422" t="str">
        <f>RIGHT(Kickstarter[[#This Row],[Category and Sub-Category]], LEN(Kickstarter[[#This Row],[Category and Sub-Category]])-SEARCH("/",Kickstarter[[#This Row],[Category and Sub-Category]]))</f>
        <v>translations</v>
      </c>
      <c r="S1422" s="10">
        <f>(Kickstarter[[#This Row],[launched_at]]/86400) + 25569 + (-6/24)</f>
        <v>42524.417662037042</v>
      </c>
      <c r="T1422" s="10">
        <f>(Kickstarter[[#This Row],[deadline]]/86400) + 25569 + (-6/24)</f>
        <v>42549.417662037042</v>
      </c>
      <c r="U1422" s="6">
        <f>YEAR(Kickstarter[[#This Row],[Date Created Conversion]])</f>
        <v>2016</v>
      </c>
      <c r="V1422" s="6" t="str">
        <f>TEXT(Kickstarter[[#This Row],[Date Created Conversion]], "mmm")</f>
        <v>Jun</v>
      </c>
      <c r="W1422" s="6">
        <f>DATEDIF(Kickstarter[[#This Row],[Date Created Conversion]],Kickstarter[[#This Row],[Date Ended Conversion]],"m")</f>
        <v>0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Kickstarter[[#This Row],[pledged]]/Kickstarter[[#This Row],[goal]]</f>
        <v>1E-3</v>
      </c>
      <c r="P1423" s="13">
        <f>IF(Kickstarter[[#This Row],[backers_count]], Kickstarter[[#This Row],[pledged]]/Kickstarter[[#This Row],[backers_count]], 0)</f>
        <v>100</v>
      </c>
      <c r="Q1423" t="str">
        <f>LEFT(Kickstarter[[#This Row],[Category and Sub-Category]], SEARCH("/", Kickstarter[[#This Row],[Category and Sub-Category]])-1)</f>
        <v>publishing</v>
      </c>
      <c r="R1423" t="str">
        <f>RIGHT(Kickstarter[[#This Row],[Category and Sub-Category]], LEN(Kickstarter[[#This Row],[Category and Sub-Category]])-SEARCH("/",Kickstarter[[#This Row],[Category and Sub-Category]]))</f>
        <v>translations</v>
      </c>
      <c r="S1423" s="10">
        <f>(Kickstarter[[#This Row],[launched_at]]/86400) + 25569 + (-6/24)</f>
        <v>42013.665613425925</v>
      </c>
      <c r="T1423" s="10">
        <f>(Kickstarter[[#This Row],[deadline]]/86400) + 25569 + (-6/24)</f>
        <v>42043.665613425925</v>
      </c>
      <c r="U1423" s="6">
        <f>YEAR(Kickstarter[[#This Row],[Date Created Conversion]])</f>
        <v>2015</v>
      </c>
      <c r="V1423" s="6" t="str">
        <f>TEXT(Kickstarter[[#This Row],[Date Created Conversion]], "mmm")</f>
        <v>Jan</v>
      </c>
      <c r="W1423" s="6">
        <f>DATEDIF(Kickstarter[[#This Row],[Date Created Conversion]],Kickstarter[[#This Row],[Date Ended Conversion]],"m")</f>
        <v>0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Kickstarter[[#This Row],[pledged]]/Kickstarter[[#This Row],[goal]]</f>
        <v>1.0399999999999999E-3</v>
      </c>
      <c r="P1424" s="13">
        <f>IF(Kickstarter[[#This Row],[backers_count]], Kickstarter[[#This Row],[pledged]]/Kickstarter[[#This Row],[backers_count]], 0)</f>
        <v>13</v>
      </c>
      <c r="Q1424" t="str">
        <f>LEFT(Kickstarter[[#This Row],[Category and Sub-Category]], SEARCH("/", Kickstarter[[#This Row],[Category and Sub-Category]])-1)</f>
        <v>publishing</v>
      </c>
      <c r="R1424" t="str">
        <f>RIGHT(Kickstarter[[#This Row],[Category and Sub-Category]], LEN(Kickstarter[[#This Row],[Category and Sub-Category]])-SEARCH("/",Kickstarter[[#This Row],[Category and Sub-Category]]))</f>
        <v>translations</v>
      </c>
      <c r="S1424" s="10">
        <f>(Kickstarter[[#This Row],[launched_at]]/86400) + 25569 + (-6/24)</f>
        <v>42603.989629629628</v>
      </c>
      <c r="T1424" s="10">
        <f>(Kickstarter[[#This Row],[deadline]]/86400) + 25569 + (-6/24)</f>
        <v>42633.989629629628</v>
      </c>
      <c r="U1424" s="6">
        <f>YEAR(Kickstarter[[#This Row],[Date Created Conversion]])</f>
        <v>2016</v>
      </c>
      <c r="V1424" s="6" t="str">
        <f>TEXT(Kickstarter[[#This Row],[Date Created Conversion]], "mmm")</f>
        <v>Aug</v>
      </c>
      <c r="W1424" s="6">
        <f>DATEDIF(Kickstarter[[#This Row],[Date Created Conversion]],Kickstarter[[#This Row],[Date Ended Conversion]],"m")</f>
        <v>0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Kickstarter[[#This Row],[pledged]]/Kickstarter[[#This Row],[goal]]</f>
        <v>3.3333333333333335E-3</v>
      </c>
      <c r="P1425" s="13">
        <f>IF(Kickstarter[[#This Row],[backers_count]], Kickstarter[[#This Row],[pledged]]/Kickstarter[[#This Row],[backers_count]], 0)</f>
        <v>100</v>
      </c>
      <c r="Q1425" t="str">
        <f>LEFT(Kickstarter[[#This Row],[Category and Sub-Category]], SEARCH("/", Kickstarter[[#This Row],[Category and Sub-Category]])-1)</f>
        <v>publishing</v>
      </c>
      <c r="R1425" t="str">
        <f>RIGHT(Kickstarter[[#This Row],[Category and Sub-Category]], LEN(Kickstarter[[#This Row],[Category and Sub-Category]])-SEARCH("/",Kickstarter[[#This Row],[Category and Sub-Category]]))</f>
        <v>translations</v>
      </c>
      <c r="S1425" s="10">
        <f>(Kickstarter[[#This Row],[launched_at]]/86400) + 25569 + (-6/24)</f>
        <v>42340.110312500001</v>
      </c>
      <c r="T1425" s="10">
        <f>(Kickstarter[[#This Row],[deadline]]/86400) + 25569 + (-6/24)</f>
        <v>42370.110312500001</v>
      </c>
      <c r="U1425" s="6">
        <f>YEAR(Kickstarter[[#This Row],[Date Created Conversion]])</f>
        <v>2015</v>
      </c>
      <c r="V1425" s="6" t="str">
        <f>TEXT(Kickstarter[[#This Row],[Date Created Conversion]], "mmm")</f>
        <v>Dec</v>
      </c>
      <c r="W1425" s="6">
        <f>DATEDIF(Kickstarter[[#This Row],[Date Created Conversion]],Kickstarter[[#This Row],[Date Ended Conversion]],"m")</f>
        <v>0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Kickstarter[[#This Row],[pledged]]/Kickstarter[[#This Row],[goal]]</f>
        <v>0.2036</v>
      </c>
      <c r="P1426" s="13">
        <f>IF(Kickstarter[[#This Row],[backers_count]], Kickstarter[[#This Row],[pledged]]/Kickstarter[[#This Row],[backers_count]], 0)</f>
        <v>109.07142857142857</v>
      </c>
      <c r="Q1426" t="str">
        <f>LEFT(Kickstarter[[#This Row],[Category and Sub-Category]], SEARCH("/", Kickstarter[[#This Row],[Category and Sub-Category]])-1)</f>
        <v>publishing</v>
      </c>
      <c r="R1426" t="str">
        <f>RIGHT(Kickstarter[[#This Row],[Category and Sub-Category]], LEN(Kickstarter[[#This Row],[Category and Sub-Category]])-SEARCH("/",Kickstarter[[#This Row],[Category and Sub-Category]]))</f>
        <v>translations</v>
      </c>
      <c r="S1426" s="10">
        <f>(Kickstarter[[#This Row],[launched_at]]/86400) + 25569 + (-6/24)</f>
        <v>42676.467615740738</v>
      </c>
      <c r="T1426" s="10">
        <f>(Kickstarter[[#This Row],[deadline]]/86400) + 25569 + (-6/24)</f>
        <v>42689.509282407409</v>
      </c>
      <c r="U1426" s="6">
        <f>YEAR(Kickstarter[[#This Row],[Date Created Conversion]])</f>
        <v>2016</v>
      </c>
      <c r="V1426" s="6" t="str">
        <f>TEXT(Kickstarter[[#This Row],[Date Created Conversion]], "mmm")</f>
        <v>Nov</v>
      </c>
      <c r="W1426" s="6">
        <f>DATEDIF(Kickstarter[[#This Row],[Date Created Conversion]],Kickstarter[[#This Row],[Date Ended Conversion]],"m")</f>
        <v>0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Kickstarter[[#This Row],[pledged]]/Kickstarter[[#This Row],[goal]]</f>
        <v>0</v>
      </c>
      <c r="P1427" s="13">
        <f>IF(Kickstarter[[#This Row],[backers_count]], Kickstarter[[#This Row],[pledged]]/Kickstarter[[#This Row],[backers_count]], 0)</f>
        <v>0</v>
      </c>
      <c r="Q1427" t="str">
        <f>LEFT(Kickstarter[[#This Row],[Category and Sub-Category]], SEARCH("/", Kickstarter[[#This Row],[Category and Sub-Category]])-1)</f>
        <v>publishing</v>
      </c>
      <c r="R1427" t="str">
        <f>RIGHT(Kickstarter[[#This Row],[Category and Sub-Category]], LEN(Kickstarter[[#This Row],[Category and Sub-Category]])-SEARCH("/",Kickstarter[[#This Row],[Category and Sub-Category]]))</f>
        <v>translations</v>
      </c>
      <c r="S1427" s="10">
        <f>(Kickstarter[[#This Row],[launched_at]]/86400) + 25569 + (-6/24)</f>
        <v>42092.881469907406</v>
      </c>
      <c r="T1427" s="10">
        <f>(Kickstarter[[#This Row],[deadline]]/86400) + 25569 + (-6/24)</f>
        <v>42122.881469907406</v>
      </c>
      <c r="U1427" s="6">
        <f>YEAR(Kickstarter[[#This Row],[Date Created Conversion]])</f>
        <v>2015</v>
      </c>
      <c r="V1427" s="6" t="str">
        <f>TEXT(Kickstarter[[#This Row],[Date Created Conversion]], "mmm")</f>
        <v>Mar</v>
      </c>
      <c r="W1427" s="6">
        <f>DATEDIF(Kickstarter[[#This Row],[Date Created Conversion]],Kickstarter[[#This Row],[Date Ended Conversion]],"m")</f>
        <v>0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Kickstarter[[#This Row],[pledged]]/Kickstarter[[#This Row],[goal]]</f>
        <v>0</v>
      </c>
      <c r="P1428" s="13">
        <f>IF(Kickstarter[[#This Row],[backers_count]], Kickstarter[[#This Row],[pledged]]/Kickstarter[[#This Row],[backers_count]], 0)</f>
        <v>0</v>
      </c>
      <c r="Q1428" t="str">
        <f>LEFT(Kickstarter[[#This Row],[Category and Sub-Category]], SEARCH("/", Kickstarter[[#This Row],[Category and Sub-Category]])-1)</f>
        <v>publishing</v>
      </c>
      <c r="R1428" t="str">
        <f>RIGHT(Kickstarter[[#This Row],[Category and Sub-Category]], LEN(Kickstarter[[#This Row],[Category and Sub-Category]])-SEARCH("/",Kickstarter[[#This Row],[Category and Sub-Category]]))</f>
        <v>translations</v>
      </c>
      <c r="S1428" s="10">
        <f>(Kickstarter[[#This Row],[launched_at]]/86400) + 25569 + (-6/24)</f>
        <v>42180.140277777777</v>
      </c>
      <c r="T1428" s="10">
        <f>(Kickstarter[[#This Row],[deadline]]/86400) + 25569 + (-6/24)</f>
        <v>42240.140277777777</v>
      </c>
      <c r="U1428" s="6">
        <f>YEAR(Kickstarter[[#This Row],[Date Created Conversion]])</f>
        <v>2015</v>
      </c>
      <c r="V1428" s="6" t="str">
        <f>TEXT(Kickstarter[[#This Row],[Date Created Conversion]], "mmm")</f>
        <v>Jun</v>
      </c>
      <c r="W1428" s="6">
        <f>DATEDIF(Kickstarter[[#This Row],[Date Created Conversion]],Kickstarter[[#This Row],[Date Ended Conversion]],"m")</f>
        <v>1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Kickstarter[[#This Row],[pledged]]/Kickstarter[[#This Row],[goal]]</f>
        <v>8.3799999999999999E-2</v>
      </c>
      <c r="P1429" s="13">
        <f>IF(Kickstarter[[#This Row],[backers_count]], Kickstarter[[#This Row],[pledged]]/Kickstarter[[#This Row],[backers_count]], 0)</f>
        <v>104.75</v>
      </c>
      <c r="Q1429" t="str">
        <f>LEFT(Kickstarter[[#This Row],[Category and Sub-Category]], SEARCH("/", Kickstarter[[#This Row],[Category and Sub-Category]])-1)</f>
        <v>publishing</v>
      </c>
      <c r="R1429" t="str">
        <f>RIGHT(Kickstarter[[#This Row],[Category and Sub-Category]], LEN(Kickstarter[[#This Row],[Category and Sub-Category]])-SEARCH("/",Kickstarter[[#This Row],[Category and Sub-Category]]))</f>
        <v>translations</v>
      </c>
      <c r="S1429" s="10">
        <f>(Kickstarter[[#This Row],[launched_at]]/86400) + 25569 + (-6/24)</f>
        <v>42601.601678240739</v>
      </c>
      <c r="T1429" s="10">
        <f>(Kickstarter[[#This Row],[deadline]]/86400) + 25569 + (-6/24)</f>
        <v>42631.601678240739</v>
      </c>
      <c r="U1429" s="6">
        <f>YEAR(Kickstarter[[#This Row],[Date Created Conversion]])</f>
        <v>2016</v>
      </c>
      <c r="V1429" s="6" t="str">
        <f>TEXT(Kickstarter[[#This Row],[Date Created Conversion]], "mmm")</f>
        <v>Aug</v>
      </c>
      <c r="W1429" s="6">
        <f>DATEDIF(Kickstarter[[#This Row],[Date Created Conversion]],Kickstarter[[#This Row],[Date Ended Conversion]],"m")</f>
        <v>0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Kickstarter[[#This Row],[pledged]]/Kickstarter[[#This Row],[goal]]</f>
        <v>4.4999999999999998E-2</v>
      </c>
      <c r="P1430" s="13">
        <f>IF(Kickstarter[[#This Row],[backers_count]], Kickstarter[[#This Row],[pledged]]/Kickstarter[[#This Row],[backers_count]], 0)</f>
        <v>15</v>
      </c>
      <c r="Q1430" t="str">
        <f>LEFT(Kickstarter[[#This Row],[Category and Sub-Category]], SEARCH("/", Kickstarter[[#This Row],[Category and Sub-Category]])-1)</f>
        <v>publishing</v>
      </c>
      <c r="R1430" t="str">
        <f>RIGHT(Kickstarter[[#This Row],[Category and Sub-Category]], LEN(Kickstarter[[#This Row],[Category and Sub-Category]])-SEARCH("/",Kickstarter[[#This Row],[Category and Sub-Category]]))</f>
        <v>translations</v>
      </c>
      <c r="S1430" s="10">
        <f>(Kickstarter[[#This Row],[launched_at]]/86400) + 25569 + (-6/24)</f>
        <v>42432.129826388889</v>
      </c>
      <c r="T1430" s="10">
        <f>(Kickstarter[[#This Row],[deadline]]/86400) + 25569 + (-6/24)</f>
        <v>42462.088159722218</v>
      </c>
      <c r="U1430" s="6">
        <f>YEAR(Kickstarter[[#This Row],[Date Created Conversion]])</f>
        <v>2016</v>
      </c>
      <c r="V1430" s="6" t="str">
        <f>TEXT(Kickstarter[[#This Row],[Date Created Conversion]], "mmm")</f>
        <v>Mar</v>
      </c>
      <c r="W1430" s="6">
        <f>DATEDIF(Kickstarter[[#This Row],[Date Created Conversion]],Kickstarter[[#This Row],[Date Ended Conversion]],"m")</f>
        <v>0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Kickstarter[[#This Row],[pledged]]/Kickstarter[[#This Row],[goal]]</f>
        <v>0</v>
      </c>
      <c r="P1431" s="13">
        <f>IF(Kickstarter[[#This Row],[backers_count]], Kickstarter[[#This Row],[pledged]]/Kickstarter[[#This Row],[backers_count]], 0)</f>
        <v>0</v>
      </c>
      <c r="Q1431" t="str">
        <f>LEFT(Kickstarter[[#This Row],[Category and Sub-Category]], SEARCH("/", Kickstarter[[#This Row],[Category and Sub-Category]])-1)</f>
        <v>publishing</v>
      </c>
      <c r="R1431" t="str">
        <f>RIGHT(Kickstarter[[#This Row],[Category and Sub-Category]], LEN(Kickstarter[[#This Row],[Category and Sub-Category]])-SEARCH("/",Kickstarter[[#This Row],[Category and Sub-Category]]))</f>
        <v>translations</v>
      </c>
      <c r="S1431" s="10">
        <f>(Kickstarter[[#This Row],[launched_at]]/86400) + 25569 + (-6/24)</f>
        <v>42073.810671296298</v>
      </c>
      <c r="T1431" s="10">
        <f>(Kickstarter[[#This Row],[deadline]]/86400) + 25569 + (-6/24)</f>
        <v>42103.810671296298</v>
      </c>
      <c r="U1431" s="6">
        <f>YEAR(Kickstarter[[#This Row],[Date Created Conversion]])</f>
        <v>2015</v>
      </c>
      <c r="V1431" s="6" t="str">
        <f>TEXT(Kickstarter[[#This Row],[Date Created Conversion]], "mmm")</f>
        <v>Mar</v>
      </c>
      <c r="W1431" s="6">
        <f>DATEDIF(Kickstarter[[#This Row],[Date Created Conversion]],Kickstarter[[#This Row],[Date Ended Conversion]],"m")</f>
        <v>0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Kickstarter[[#This Row],[pledged]]/Kickstarter[[#This Row],[goal]]</f>
        <v>8.0600000000000005E-2</v>
      </c>
      <c r="P1432" s="13">
        <f>IF(Kickstarter[[#This Row],[backers_count]], Kickstarter[[#This Row],[pledged]]/Kickstarter[[#This Row],[backers_count]], 0)</f>
        <v>80.599999999999994</v>
      </c>
      <c r="Q1432" t="str">
        <f>LEFT(Kickstarter[[#This Row],[Category and Sub-Category]], SEARCH("/", Kickstarter[[#This Row],[Category and Sub-Category]])-1)</f>
        <v>publishing</v>
      </c>
      <c r="R1432" t="str">
        <f>RIGHT(Kickstarter[[#This Row],[Category and Sub-Category]], LEN(Kickstarter[[#This Row],[Category and Sub-Category]])-SEARCH("/",Kickstarter[[#This Row],[Category and Sub-Category]]))</f>
        <v>translations</v>
      </c>
      <c r="S1432" s="10">
        <f>(Kickstarter[[#This Row],[launched_at]]/86400) + 25569 + (-6/24)</f>
        <v>41961.563518518524</v>
      </c>
      <c r="T1432" s="10">
        <f>(Kickstarter[[#This Row],[deadline]]/86400) + 25569 + (-6/24)</f>
        <v>41992.563518518524</v>
      </c>
      <c r="U1432" s="6">
        <f>YEAR(Kickstarter[[#This Row],[Date Created Conversion]])</f>
        <v>2014</v>
      </c>
      <c r="V1432" s="6" t="str">
        <f>TEXT(Kickstarter[[#This Row],[Date Created Conversion]], "mmm")</f>
        <v>Nov</v>
      </c>
      <c r="W1432" s="6">
        <f>DATEDIF(Kickstarter[[#This Row],[Date Created Conversion]],Kickstarter[[#This Row],[Date Ended Conversion]],"m")</f>
        <v>1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Kickstarter[[#This Row],[pledged]]/Kickstarter[[#This Row],[goal]]</f>
        <v>0.31947058823529412</v>
      </c>
      <c r="P1433" s="13">
        <f>IF(Kickstarter[[#This Row],[backers_count]], Kickstarter[[#This Row],[pledged]]/Kickstarter[[#This Row],[backers_count]], 0)</f>
        <v>115.55319148936171</v>
      </c>
      <c r="Q1433" t="str">
        <f>LEFT(Kickstarter[[#This Row],[Category and Sub-Category]], SEARCH("/", Kickstarter[[#This Row],[Category and Sub-Category]])-1)</f>
        <v>publishing</v>
      </c>
      <c r="R1433" t="str">
        <f>RIGHT(Kickstarter[[#This Row],[Category and Sub-Category]], LEN(Kickstarter[[#This Row],[Category and Sub-Category]])-SEARCH("/",Kickstarter[[#This Row],[Category and Sub-Category]]))</f>
        <v>translations</v>
      </c>
      <c r="S1433" s="10">
        <f>(Kickstarter[[#This Row],[launched_at]]/86400) + 25569 + (-6/24)</f>
        <v>42303.960833333331</v>
      </c>
      <c r="T1433" s="10">
        <f>(Kickstarter[[#This Row],[deadline]]/86400) + 25569 + (-6/24)</f>
        <v>42334.002500000002</v>
      </c>
      <c r="U1433" s="6">
        <f>YEAR(Kickstarter[[#This Row],[Date Created Conversion]])</f>
        <v>2015</v>
      </c>
      <c r="V1433" s="6" t="str">
        <f>TEXT(Kickstarter[[#This Row],[Date Created Conversion]], "mmm")</f>
        <v>Oct</v>
      </c>
      <c r="W1433" s="6">
        <f>DATEDIF(Kickstarter[[#This Row],[Date Created Conversion]],Kickstarter[[#This Row],[Date Ended Conversion]],"m")</f>
        <v>1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Kickstarter[[#This Row],[pledged]]/Kickstarter[[#This Row],[goal]]</f>
        <v>0</v>
      </c>
      <c r="P1434" s="13">
        <f>IF(Kickstarter[[#This Row],[backers_count]], Kickstarter[[#This Row],[pledged]]/Kickstarter[[#This Row],[backers_count]], 0)</f>
        <v>0</v>
      </c>
      <c r="Q1434" t="str">
        <f>LEFT(Kickstarter[[#This Row],[Category and Sub-Category]], SEARCH("/", Kickstarter[[#This Row],[Category and Sub-Category]])-1)</f>
        <v>publishing</v>
      </c>
      <c r="R1434" t="str">
        <f>RIGHT(Kickstarter[[#This Row],[Category and Sub-Category]], LEN(Kickstarter[[#This Row],[Category and Sub-Category]])-SEARCH("/",Kickstarter[[#This Row],[Category and Sub-Category]]))</f>
        <v>translations</v>
      </c>
      <c r="S1434" s="10">
        <f>(Kickstarter[[#This Row],[launched_at]]/86400) + 25569 + (-6/24)</f>
        <v>42175.530416666668</v>
      </c>
      <c r="T1434" s="10">
        <f>(Kickstarter[[#This Row],[deadline]]/86400) + 25569 + (-6/24)</f>
        <v>42205.530416666668</v>
      </c>
      <c r="U1434" s="6">
        <f>YEAR(Kickstarter[[#This Row],[Date Created Conversion]])</f>
        <v>2015</v>
      </c>
      <c r="V1434" s="6" t="str">
        <f>TEXT(Kickstarter[[#This Row],[Date Created Conversion]], "mmm")</f>
        <v>Jun</v>
      </c>
      <c r="W1434" s="6">
        <f>DATEDIF(Kickstarter[[#This Row],[Date Created Conversion]],Kickstarter[[#This Row],[Date Ended Conversion]],"m")</f>
        <v>1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Kickstarter[[#This Row],[pledged]]/Kickstarter[[#This Row],[goal]]</f>
        <v>6.7083333333333328E-2</v>
      </c>
      <c r="P1435" s="13">
        <f>IF(Kickstarter[[#This Row],[backers_count]], Kickstarter[[#This Row],[pledged]]/Kickstarter[[#This Row],[backers_count]], 0)</f>
        <v>80.5</v>
      </c>
      <c r="Q1435" t="str">
        <f>LEFT(Kickstarter[[#This Row],[Category and Sub-Category]], SEARCH("/", Kickstarter[[#This Row],[Category and Sub-Category]])-1)</f>
        <v>publishing</v>
      </c>
      <c r="R1435" t="str">
        <f>RIGHT(Kickstarter[[#This Row],[Category and Sub-Category]], LEN(Kickstarter[[#This Row],[Category and Sub-Category]])-SEARCH("/",Kickstarter[[#This Row],[Category and Sub-Category]]))</f>
        <v>translations</v>
      </c>
      <c r="S1435" s="10">
        <f>(Kickstarter[[#This Row],[launched_at]]/86400) + 25569 + (-6/24)</f>
        <v>42673.375868055555</v>
      </c>
      <c r="T1435" s="10">
        <f>(Kickstarter[[#This Row],[deadline]]/86400) + 25569 + (-6/24)</f>
        <v>42714.208333333328</v>
      </c>
      <c r="U1435" s="6">
        <f>YEAR(Kickstarter[[#This Row],[Date Created Conversion]])</f>
        <v>2016</v>
      </c>
      <c r="V1435" s="6" t="str">
        <f>TEXT(Kickstarter[[#This Row],[Date Created Conversion]], "mmm")</f>
        <v>Oct</v>
      </c>
      <c r="W1435" s="6">
        <f>DATEDIF(Kickstarter[[#This Row],[Date Created Conversion]],Kickstarter[[#This Row],[Date Ended Conversion]],"m")</f>
        <v>1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Kickstarter[[#This Row],[pledged]]/Kickstarter[[#This Row],[goal]]</f>
        <v>9.987804878048781E-2</v>
      </c>
      <c r="P1436" s="13">
        <f>IF(Kickstarter[[#This Row],[backers_count]], Kickstarter[[#This Row],[pledged]]/Kickstarter[[#This Row],[backers_count]], 0)</f>
        <v>744.5454545454545</v>
      </c>
      <c r="Q1436" t="str">
        <f>LEFT(Kickstarter[[#This Row],[Category and Sub-Category]], SEARCH("/", Kickstarter[[#This Row],[Category and Sub-Category]])-1)</f>
        <v>publishing</v>
      </c>
      <c r="R1436" t="str">
        <f>RIGHT(Kickstarter[[#This Row],[Category and Sub-Category]], LEN(Kickstarter[[#This Row],[Category and Sub-Category]])-SEARCH("/",Kickstarter[[#This Row],[Category and Sub-Category]]))</f>
        <v>translations</v>
      </c>
      <c r="S1436" s="10">
        <f>(Kickstarter[[#This Row],[launched_at]]/86400) + 25569 + (-6/24)</f>
        <v>42142.517106481479</v>
      </c>
      <c r="T1436" s="10">
        <f>(Kickstarter[[#This Row],[deadline]]/86400) + 25569 + (-6/24)</f>
        <v>42163.375</v>
      </c>
      <c r="U1436" s="6">
        <f>YEAR(Kickstarter[[#This Row],[Date Created Conversion]])</f>
        <v>2015</v>
      </c>
      <c r="V1436" s="6" t="str">
        <f>TEXT(Kickstarter[[#This Row],[Date Created Conversion]], "mmm")</f>
        <v>May</v>
      </c>
      <c r="W1436" s="6">
        <f>DATEDIF(Kickstarter[[#This Row],[Date Created Conversion]],Kickstarter[[#This Row],[Date Ended Conversion]],"m")</f>
        <v>0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Kickstarter[[#This Row],[pledged]]/Kickstarter[[#This Row],[goal]]</f>
        <v>1E-3</v>
      </c>
      <c r="P1437" s="13">
        <f>IF(Kickstarter[[#This Row],[backers_count]], Kickstarter[[#This Row],[pledged]]/Kickstarter[[#This Row],[backers_count]], 0)</f>
        <v>7.5</v>
      </c>
      <c r="Q1437" t="str">
        <f>LEFT(Kickstarter[[#This Row],[Category and Sub-Category]], SEARCH("/", Kickstarter[[#This Row],[Category and Sub-Category]])-1)</f>
        <v>publishing</v>
      </c>
      <c r="R1437" t="str">
        <f>RIGHT(Kickstarter[[#This Row],[Category and Sub-Category]], LEN(Kickstarter[[#This Row],[Category and Sub-Category]])-SEARCH("/",Kickstarter[[#This Row],[Category and Sub-Category]]))</f>
        <v>translations</v>
      </c>
      <c r="S1437" s="10">
        <f>(Kickstarter[[#This Row],[launched_at]]/86400) + 25569 + (-6/24)</f>
        <v>42258.530324074076</v>
      </c>
      <c r="T1437" s="10">
        <f>(Kickstarter[[#This Row],[deadline]]/86400) + 25569 + (-6/24)</f>
        <v>42288.530324074076</v>
      </c>
      <c r="U1437" s="6">
        <f>YEAR(Kickstarter[[#This Row],[Date Created Conversion]])</f>
        <v>2015</v>
      </c>
      <c r="V1437" s="6" t="str">
        <f>TEXT(Kickstarter[[#This Row],[Date Created Conversion]], "mmm")</f>
        <v>Sep</v>
      </c>
      <c r="W1437" s="6">
        <f>DATEDIF(Kickstarter[[#This Row],[Date Created Conversion]],Kickstarter[[#This Row],[Date Ended Conversion]],"m")</f>
        <v>1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Kickstarter[[#This Row],[pledged]]/Kickstarter[[#This Row],[goal]]</f>
        <v>7.7000000000000002E-3</v>
      </c>
      <c r="P1438" s="13">
        <f>IF(Kickstarter[[#This Row],[backers_count]], Kickstarter[[#This Row],[pledged]]/Kickstarter[[#This Row],[backers_count]], 0)</f>
        <v>38.5</v>
      </c>
      <c r="Q1438" t="str">
        <f>LEFT(Kickstarter[[#This Row],[Category and Sub-Category]], SEARCH("/", Kickstarter[[#This Row],[Category and Sub-Category]])-1)</f>
        <v>publishing</v>
      </c>
      <c r="R1438" t="str">
        <f>RIGHT(Kickstarter[[#This Row],[Category and Sub-Category]], LEN(Kickstarter[[#This Row],[Category and Sub-Category]])-SEARCH("/",Kickstarter[[#This Row],[Category and Sub-Category]]))</f>
        <v>translations</v>
      </c>
      <c r="S1438" s="10">
        <f>(Kickstarter[[#This Row],[launched_at]]/86400) + 25569 + (-6/24)</f>
        <v>42391.10019675926</v>
      </c>
      <c r="T1438" s="10">
        <f>(Kickstarter[[#This Row],[deadline]]/86400) + 25569 + (-6/24)</f>
        <v>42421.10019675926</v>
      </c>
      <c r="U1438" s="6">
        <f>YEAR(Kickstarter[[#This Row],[Date Created Conversion]])</f>
        <v>2016</v>
      </c>
      <c r="V1438" s="6" t="str">
        <f>TEXT(Kickstarter[[#This Row],[Date Created Conversion]], "mmm")</f>
        <v>Jan</v>
      </c>
      <c r="W1438" s="6">
        <f>DATEDIF(Kickstarter[[#This Row],[Date Created Conversion]],Kickstarter[[#This Row],[Date Ended Conversion]],"m")</f>
        <v>0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Kickstarter[[#This Row],[pledged]]/Kickstarter[[#This Row],[goal]]</f>
        <v>0.26900000000000002</v>
      </c>
      <c r="P1439" s="13">
        <f>IF(Kickstarter[[#This Row],[backers_count]], Kickstarter[[#This Row],[pledged]]/Kickstarter[[#This Row],[backers_count]], 0)</f>
        <v>36.68181818181818</v>
      </c>
      <c r="Q1439" t="str">
        <f>LEFT(Kickstarter[[#This Row],[Category and Sub-Category]], SEARCH("/", Kickstarter[[#This Row],[Category and Sub-Category]])-1)</f>
        <v>publishing</v>
      </c>
      <c r="R1439" t="str">
        <f>RIGHT(Kickstarter[[#This Row],[Category and Sub-Category]], LEN(Kickstarter[[#This Row],[Category and Sub-Category]])-SEARCH("/",Kickstarter[[#This Row],[Category and Sub-Category]]))</f>
        <v>translations</v>
      </c>
      <c r="S1439" s="10">
        <f>(Kickstarter[[#This Row],[launched_at]]/86400) + 25569 + (-6/24)</f>
        <v>41796.281701388885</v>
      </c>
      <c r="T1439" s="10">
        <f>(Kickstarter[[#This Row],[deadline]]/86400) + 25569 + (-6/24)</f>
        <v>41832.957638888889</v>
      </c>
      <c r="U1439" s="6">
        <f>YEAR(Kickstarter[[#This Row],[Date Created Conversion]])</f>
        <v>2014</v>
      </c>
      <c r="V1439" s="6" t="str">
        <f>TEXT(Kickstarter[[#This Row],[Date Created Conversion]], "mmm")</f>
        <v>Jun</v>
      </c>
      <c r="W1439" s="6">
        <f>DATEDIF(Kickstarter[[#This Row],[Date Created Conversion]],Kickstarter[[#This Row],[Date Ended Conversion]],"m")</f>
        <v>1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Kickstarter[[#This Row],[pledged]]/Kickstarter[[#This Row],[goal]]</f>
        <v>0.03</v>
      </c>
      <c r="P1440" s="13">
        <f>IF(Kickstarter[[#This Row],[backers_count]], Kickstarter[[#This Row],[pledged]]/Kickstarter[[#This Row],[backers_count]], 0)</f>
        <v>75</v>
      </c>
      <c r="Q1440" t="str">
        <f>LEFT(Kickstarter[[#This Row],[Category and Sub-Category]], SEARCH("/", Kickstarter[[#This Row],[Category and Sub-Category]])-1)</f>
        <v>publishing</v>
      </c>
      <c r="R1440" t="str">
        <f>RIGHT(Kickstarter[[#This Row],[Category and Sub-Category]], LEN(Kickstarter[[#This Row],[Category and Sub-Category]])-SEARCH("/",Kickstarter[[#This Row],[Category and Sub-Category]]))</f>
        <v>translations</v>
      </c>
      <c r="S1440" s="10">
        <f>(Kickstarter[[#This Row],[launched_at]]/86400) + 25569 + (-6/24)</f>
        <v>42457.621516203704</v>
      </c>
      <c r="T1440" s="10">
        <f>(Kickstarter[[#This Row],[deadline]]/86400) + 25569 + (-6/24)</f>
        <v>42487.329861111109</v>
      </c>
      <c r="U1440" s="6">
        <f>YEAR(Kickstarter[[#This Row],[Date Created Conversion]])</f>
        <v>2016</v>
      </c>
      <c r="V1440" s="6" t="str">
        <f>TEXT(Kickstarter[[#This Row],[Date Created Conversion]], "mmm")</f>
        <v>Mar</v>
      </c>
      <c r="W1440" s="6">
        <f>DATEDIF(Kickstarter[[#This Row],[Date Created Conversion]],Kickstarter[[#This Row],[Date Ended Conversion]],"m")</f>
        <v>0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Kickstarter[[#This Row],[pledged]]/Kickstarter[[#This Row],[goal]]</f>
        <v>6.6055045871559637E-2</v>
      </c>
      <c r="P1441" s="13">
        <f>IF(Kickstarter[[#This Row],[backers_count]], Kickstarter[[#This Row],[pledged]]/Kickstarter[[#This Row],[backers_count]], 0)</f>
        <v>30</v>
      </c>
      <c r="Q1441" t="str">
        <f>LEFT(Kickstarter[[#This Row],[Category and Sub-Category]], SEARCH("/", Kickstarter[[#This Row],[Category and Sub-Category]])-1)</f>
        <v>publishing</v>
      </c>
      <c r="R1441" t="str">
        <f>RIGHT(Kickstarter[[#This Row],[Category and Sub-Category]], LEN(Kickstarter[[#This Row],[Category and Sub-Category]])-SEARCH("/",Kickstarter[[#This Row],[Category and Sub-Category]]))</f>
        <v>translations</v>
      </c>
      <c r="S1441" s="10">
        <f>(Kickstarter[[#This Row],[launched_at]]/86400) + 25569 + (-6/24)</f>
        <v>42040.579872685186</v>
      </c>
      <c r="T1441" s="10">
        <f>(Kickstarter[[#This Row],[deadline]]/86400) + 25569 + (-6/24)</f>
        <v>42070.579872685186</v>
      </c>
      <c r="U1441" s="6">
        <f>YEAR(Kickstarter[[#This Row],[Date Created Conversion]])</f>
        <v>2015</v>
      </c>
      <c r="V1441" s="6" t="str">
        <f>TEXT(Kickstarter[[#This Row],[Date Created Conversion]], "mmm")</f>
        <v>Feb</v>
      </c>
      <c r="W1441" s="6">
        <f>DATEDIF(Kickstarter[[#This Row],[Date Created Conversion]],Kickstarter[[#This Row],[Date Ended Conversion]],"m")</f>
        <v>1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Kickstarter[[#This Row],[pledged]]/Kickstarter[[#This Row],[goal]]</f>
        <v>7.6923076923076926E-5</v>
      </c>
      <c r="P1442" s="13">
        <f>IF(Kickstarter[[#This Row],[backers_count]], Kickstarter[[#This Row],[pledged]]/Kickstarter[[#This Row],[backers_count]], 0)</f>
        <v>1</v>
      </c>
      <c r="Q1442" t="str">
        <f>LEFT(Kickstarter[[#This Row],[Category and Sub-Category]], SEARCH("/", Kickstarter[[#This Row],[Category and Sub-Category]])-1)</f>
        <v>publishing</v>
      </c>
      <c r="R1442" t="str">
        <f>RIGHT(Kickstarter[[#This Row],[Category and Sub-Category]], LEN(Kickstarter[[#This Row],[Category and Sub-Category]])-SEARCH("/",Kickstarter[[#This Row],[Category and Sub-Category]]))</f>
        <v>translations</v>
      </c>
      <c r="S1442" s="10">
        <f>(Kickstarter[[#This Row],[launched_at]]/86400) + 25569 + (-6/24)</f>
        <v>42486.498414351852</v>
      </c>
      <c r="T1442" s="10">
        <f>(Kickstarter[[#This Row],[deadline]]/86400) + 25569 + (-6/24)</f>
        <v>42516.498414351852</v>
      </c>
      <c r="U1442" s="6">
        <f>YEAR(Kickstarter[[#This Row],[Date Created Conversion]])</f>
        <v>2016</v>
      </c>
      <c r="V1442" s="6" t="str">
        <f>TEXT(Kickstarter[[#This Row],[Date Created Conversion]], "mmm")</f>
        <v>Apr</v>
      </c>
      <c r="W1442" s="6">
        <f>DATEDIF(Kickstarter[[#This Row],[Date Created Conversion]],Kickstarter[[#This Row],[Date Ended Conversion]],"m")</f>
        <v>1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Kickstarter[[#This Row],[pledged]]/Kickstarter[[#This Row],[goal]]</f>
        <v>1.1222222222222222E-2</v>
      </c>
      <c r="P1443" s="13">
        <f>IF(Kickstarter[[#This Row],[backers_count]], Kickstarter[[#This Row],[pledged]]/Kickstarter[[#This Row],[backers_count]], 0)</f>
        <v>673.33333333333337</v>
      </c>
      <c r="Q1443" t="str">
        <f>LEFT(Kickstarter[[#This Row],[Category and Sub-Category]], SEARCH("/", Kickstarter[[#This Row],[Category and Sub-Category]])-1)</f>
        <v>publishing</v>
      </c>
      <c r="R1443" t="str">
        <f>RIGHT(Kickstarter[[#This Row],[Category and Sub-Category]], LEN(Kickstarter[[#This Row],[Category and Sub-Category]])-SEARCH("/",Kickstarter[[#This Row],[Category and Sub-Category]]))</f>
        <v>translations</v>
      </c>
      <c r="S1443" s="10">
        <f>(Kickstarter[[#This Row],[launched_at]]/86400) + 25569 + (-6/24)</f>
        <v>42198.515844907408</v>
      </c>
      <c r="T1443" s="10">
        <f>(Kickstarter[[#This Row],[deadline]]/86400) + 25569 + (-6/24)</f>
        <v>42258.515844907408</v>
      </c>
      <c r="U1443" s="6">
        <f>YEAR(Kickstarter[[#This Row],[Date Created Conversion]])</f>
        <v>2015</v>
      </c>
      <c r="V1443" s="6" t="str">
        <f>TEXT(Kickstarter[[#This Row],[Date Created Conversion]], "mmm")</f>
        <v>Jul</v>
      </c>
      <c r="W1443" s="6">
        <f>DATEDIF(Kickstarter[[#This Row],[Date Created Conversion]],Kickstarter[[#This Row],[Date Ended Conversion]],"m")</f>
        <v>1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Kickstarter[[#This Row],[pledged]]/Kickstarter[[#This Row],[goal]]</f>
        <v>0</v>
      </c>
      <c r="P1444" s="13">
        <f>IF(Kickstarter[[#This Row],[backers_count]], Kickstarter[[#This Row],[pledged]]/Kickstarter[[#This Row],[backers_count]], 0)</f>
        <v>0</v>
      </c>
      <c r="Q1444" t="str">
        <f>LEFT(Kickstarter[[#This Row],[Category and Sub-Category]], SEARCH("/", Kickstarter[[#This Row],[Category and Sub-Category]])-1)</f>
        <v>publishing</v>
      </c>
      <c r="R1444" t="str">
        <f>RIGHT(Kickstarter[[#This Row],[Category and Sub-Category]], LEN(Kickstarter[[#This Row],[Category and Sub-Category]])-SEARCH("/",Kickstarter[[#This Row],[Category and Sub-Category]]))</f>
        <v>translations</v>
      </c>
      <c r="S1444" s="10">
        <f>(Kickstarter[[#This Row],[launched_at]]/86400) + 25569 + (-6/24)</f>
        <v>42485.39534722222</v>
      </c>
      <c r="T1444" s="10">
        <f>(Kickstarter[[#This Row],[deadline]]/86400) + 25569 + (-6/24)</f>
        <v>42515.39534722222</v>
      </c>
      <c r="U1444" s="6">
        <f>YEAR(Kickstarter[[#This Row],[Date Created Conversion]])</f>
        <v>2016</v>
      </c>
      <c r="V1444" s="6" t="str">
        <f>TEXT(Kickstarter[[#This Row],[Date Created Conversion]], "mmm")</f>
        <v>Apr</v>
      </c>
      <c r="W1444" s="6">
        <f>DATEDIF(Kickstarter[[#This Row],[Date Created Conversion]],Kickstarter[[#This Row],[Date Ended Conversion]],"m")</f>
        <v>1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Kickstarter[[#This Row],[pledged]]/Kickstarter[[#This Row],[goal]]</f>
        <v>0</v>
      </c>
      <c r="P1445" s="13">
        <f>IF(Kickstarter[[#This Row],[backers_count]], Kickstarter[[#This Row],[pledged]]/Kickstarter[[#This Row],[backers_count]], 0)</f>
        <v>0</v>
      </c>
      <c r="Q1445" t="str">
        <f>LEFT(Kickstarter[[#This Row],[Category and Sub-Category]], SEARCH("/", Kickstarter[[#This Row],[Category and Sub-Category]])-1)</f>
        <v>publishing</v>
      </c>
      <c r="R1445" t="str">
        <f>RIGHT(Kickstarter[[#This Row],[Category and Sub-Category]], LEN(Kickstarter[[#This Row],[Category and Sub-Category]])-SEARCH("/",Kickstarter[[#This Row],[Category and Sub-Category]]))</f>
        <v>translations</v>
      </c>
      <c r="S1445" s="10">
        <f>(Kickstarter[[#This Row],[launched_at]]/86400) + 25569 + (-6/24)</f>
        <v>42707.676030092596</v>
      </c>
      <c r="T1445" s="10">
        <f>(Kickstarter[[#This Row],[deadline]]/86400) + 25569 + (-6/24)</f>
        <v>42737.676030092596</v>
      </c>
      <c r="U1445" s="6">
        <f>YEAR(Kickstarter[[#This Row],[Date Created Conversion]])</f>
        <v>2016</v>
      </c>
      <c r="V1445" s="6" t="str">
        <f>TEXT(Kickstarter[[#This Row],[Date Created Conversion]], "mmm")</f>
        <v>Dec</v>
      </c>
      <c r="W1445" s="6">
        <f>DATEDIF(Kickstarter[[#This Row],[Date Created Conversion]],Kickstarter[[#This Row],[Date Ended Conversion]],"m")</f>
        <v>0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Kickstarter[[#This Row],[pledged]]/Kickstarter[[#This Row],[goal]]</f>
        <v>0</v>
      </c>
      <c r="P1446" s="13">
        <f>IF(Kickstarter[[#This Row],[backers_count]], Kickstarter[[#This Row],[pledged]]/Kickstarter[[#This Row],[backers_count]], 0)</f>
        <v>0</v>
      </c>
      <c r="Q1446" t="str">
        <f>LEFT(Kickstarter[[#This Row],[Category and Sub-Category]], SEARCH("/", Kickstarter[[#This Row],[Category and Sub-Category]])-1)</f>
        <v>publishing</v>
      </c>
      <c r="R1446" t="str">
        <f>RIGHT(Kickstarter[[#This Row],[Category and Sub-Category]], LEN(Kickstarter[[#This Row],[Category and Sub-Category]])-SEARCH("/",Kickstarter[[#This Row],[Category and Sub-Category]]))</f>
        <v>translations</v>
      </c>
      <c r="S1446" s="10">
        <f>(Kickstarter[[#This Row],[launched_at]]/86400) + 25569 + (-6/24)</f>
        <v>42199.623402777783</v>
      </c>
      <c r="T1446" s="10">
        <f>(Kickstarter[[#This Row],[deadline]]/86400) + 25569 + (-6/24)</f>
        <v>42259.623402777783</v>
      </c>
      <c r="U1446" s="6">
        <f>YEAR(Kickstarter[[#This Row],[Date Created Conversion]])</f>
        <v>2015</v>
      </c>
      <c r="V1446" s="6" t="str">
        <f>TEXT(Kickstarter[[#This Row],[Date Created Conversion]], "mmm")</f>
        <v>Jul</v>
      </c>
      <c r="W1446" s="6">
        <f>DATEDIF(Kickstarter[[#This Row],[Date Created Conversion]],Kickstarter[[#This Row],[Date Ended Conversion]],"m")</f>
        <v>1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Kickstarter[[#This Row],[pledged]]/Kickstarter[[#This Row],[goal]]</f>
        <v>0</v>
      </c>
      <c r="P1447" s="13">
        <f>IF(Kickstarter[[#This Row],[backers_count]], Kickstarter[[#This Row],[pledged]]/Kickstarter[[#This Row],[backers_count]], 0)</f>
        <v>0</v>
      </c>
      <c r="Q1447" t="str">
        <f>LEFT(Kickstarter[[#This Row],[Category and Sub-Category]], SEARCH("/", Kickstarter[[#This Row],[Category and Sub-Category]])-1)</f>
        <v>publishing</v>
      </c>
      <c r="R1447" t="str">
        <f>RIGHT(Kickstarter[[#This Row],[Category and Sub-Category]], LEN(Kickstarter[[#This Row],[Category and Sub-Category]])-SEARCH("/",Kickstarter[[#This Row],[Category and Sub-Category]]))</f>
        <v>translations</v>
      </c>
      <c r="S1447" s="10">
        <f>(Kickstarter[[#This Row],[launched_at]]/86400) + 25569 + (-6/24)</f>
        <v>42139.292303240742</v>
      </c>
      <c r="T1447" s="10">
        <f>(Kickstarter[[#This Row],[deadline]]/86400) + 25569 + (-6/24)</f>
        <v>42169.292303240742</v>
      </c>
      <c r="U1447" s="6">
        <f>YEAR(Kickstarter[[#This Row],[Date Created Conversion]])</f>
        <v>2015</v>
      </c>
      <c r="V1447" s="6" t="str">
        <f>TEXT(Kickstarter[[#This Row],[Date Created Conversion]], "mmm")</f>
        <v>May</v>
      </c>
      <c r="W1447" s="6">
        <f>DATEDIF(Kickstarter[[#This Row],[Date Created Conversion]],Kickstarter[[#This Row],[Date Ended Conversion]],"m")</f>
        <v>0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Kickstarter[[#This Row],[pledged]]/Kickstarter[[#This Row],[goal]]</f>
        <v>0</v>
      </c>
      <c r="P1448" s="13">
        <f>IF(Kickstarter[[#This Row],[backers_count]], Kickstarter[[#This Row],[pledged]]/Kickstarter[[#This Row],[backers_count]], 0)</f>
        <v>0</v>
      </c>
      <c r="Q1448" t="str">
        <f>LEFT(Kickstarter[[#This Row],[Category and Sub-Category]], SEARCH("/", Kickstarter[[#This Row],[Category and Sub-Category]])-1)</f>
        <v>publishing</v>
      </c>
      <c r="R1448" t="str">
        <f>RIGHT(Kickstarter[[#This Row],[Category and Sub-Category]], LEN(Kickstarter[[#This Row],[Category and Sub-Category]])-SEARCH("/",Kickstarter[[#This Row],[Category and Sub-Category]]))</f>
        <v>translations</v>
      </c>
      <c r="S1448" s="10">
        <f>(Kickstarter[[#This Row],[launched_at]]/86400) + 25569 + (-6/24)</f>
        <v>42461.197662037041</v>
      </c>
      <c r="T1448" s="10">
        <f>(Kickstarter[[#This Row],[deadline]]/86400) + 25569 + (-6/24)</f>
        <v>42481.197662037041</v>
      </c>
      <c r="U1448" s="6">
        <f>YEAR(Kickstarter[[#This Row],[Date Created Conversion]])</f>
        <v>2016</v>
      </c>
      <c r="V1448" s="6" t="str">
        <f>TEXT(Kickstarter[[#This Row],[Date Created Conversion]], "mmm")</f>
        <v>Apr</v>
      </c>
      <c r="W1448" s="6">
        <f>DATEDIF(Kickstarter[[#This Row],[Date Created Conversion]],Kickstarter[[#This Row],[Date Ended Conversion]],"m")</f>
        <v>0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Kickstarter[[#This Row],[pledged]]/Kickstarter[[#This Row],[goal]]</f>
        <v>1.4999999999999999E-4</v>
      </c>
      <c r="P1449" s="13">
        <f>IF(Kickstarter[[#This Row],[backers_count]], Kickstarter[[#This Row],[pledged]]/Kickstarter[[#This Row],[backers_count]], 0)</f>
        <v>25</v>
      </c>
      <c r="Q1449" t="str">
        <f>LEFT(Kickstarter[[#This Row],[Category and Sub-Category]], SEARCH("/", Kickstarter[[#This Row],[Category and Sub-Category]])-1)</f>
        <v>publishing</v>
      </c>
      <c r="R1449" t="str">
        <f>RIGHT(Kickstarter[[#This Row],[Category and Sub-Category]], LEN(Kickstarter[[#This Row],[Category and Sub-Category]])-SEARCH("/",Kickstarter[[#This Row],[Category and Sub-Category]]))</f>
        <v>translations</v>
      </c>
      <c r="S1449" s="10">
        <f>(Kickstarter[[#This Row],[launched_at]]/86400) + 25569 + (-6/24)</f>
        <v>42529.480717592596</v>
      </c>
      <c r="T1449" s="10">
        <f>(Kickstarter[[#This Row],[deadline]]/86400) + 25569 + (-6/24)</f>
        <v>42559.480717592596</v>
      </c>
      <c r="U1449" s="6">
        <f>YEAR(Kickstarter[[#This Row],[Date Created Conversion]])</f>
        <v>2016</v>
      </c>
      <c r="V1449" s="6" t="str">
        <f>TEXT(Kickstarter[[#This Row],[Date Created Conversion]], "mmm")</f>
        <v>Jun</v>
      </c>
      <c r="W1449" s="6">
        <f>DATEDIF(Kickstarter[[#This Row],[Date Created Conversion]],Kickstarter[[#This Row],[Date Ended Conversion]],"m")</f>
        <v>1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Kickstarter[[#This Row],[pledged]]/Kickstarter[[#This Row],[goal]]</f>
        <v>0</v>
      </c>
      <c r="P1450" s="13">
        <f>IF(Kickstarter[[#This Row],[backers_count]], Kickstarter[[#This Row],[pledged]]/Kickstarter[[#This Row],[backers_count]], 0)</f>
        <v>0</v>
      </c>
      <c r="Q1450" t="str">
        <f>LEFT(Kickstarter[[#This Row],[Category and Sub-Category]], SEARCH("/", Kickstarter[[#This Row],[Category and Sub-Category]])-1)</f>
        <v>publishing</v>
      </c>
      <c r="R1450" t="str">
        <f>RIGHT(Kickstarter[[#This Row],[Category and Sub-Category]], LEN(Kickstarter[[#This Row],[Category and Sub-Category]])-SEARCH("/",Kickstarter[[#This Row],[Category and Sub-Category]]))</f>
        <v>translations</v>
      </c>
      <c r="S1450" s="10">
        <f>(Kickstarter[[#This Row],[launched_at]]/86400) + 25569 + (-6/24)</f>
        <v>42115.686550925922</v>
      </c>
      <c r="T1450" s="10">
        <f>(Kickstarter[[#This Row],[deadline]]/86400) + 25569 + (-6/24)</f>
        <v>42145.975694444445</v>
      </c>
      <c r="U1450" s="6">
        <f>YEAR(Kickstarter[[#This Row],[Date Created Conversion]])</f>
        <v>2015</v>
      </c>
      <c r="V1450" s="6" t="str">
        <f>TEXT(Kickstarter[[#This Row],[Date Created Conversion]], "mmm")</f>
        <v>Apr</v>
      </c>
      <c r="W1450" s="6">
        <f>DATEDIF(Kickstarter[[#This Row],[Date Created Conversion]],Kickstarter[[#This Row],[Date Ended Conversion]],"m")</f>
        <v>1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Kickstarter[[#This Row],[pledged]]/Kickstarter[[#This Row],[goal]]</f>
        <v>0</v>
      </c>
      <c r="P1451" s="13">
        <f>IF(Kickstarter[[#This Row],[backers_count]], Kickstarter[[#This Row],[pledged]]/Kickstarter[[#This Row],[backers_count]], 0)</f>
        <v>0</v>
      </c>
      <c r="Q1451" t="str">
        <f>LEFT(Kickstarter[[#This Row],[Category and Sub-Category]], SEARCH("/", Kickstarter[[#This Row],[Category and Sub-Category]])-1)</f>
        <v>publishing</v>
      </c>
      <c r="R1451" t="str">
        <f>RIGHT(Kickstarter[[#This Row],[Category and Sub-Category]], LEN(Kickstarter[[#This Row],[Category and Sub-Category]])-SEARCH("/",Kickstarter[[#This Row],[Category and Sub-Category]]))</f>
        <v>translations</v>
      </c>
      <c r="S1451" s="10">
        <f>(Kickstarter[[#This Row],[launched_at]]/86400) + 25569 + (-6/24)</f>
        <v>42086.561400462961</v>
      </c>
      <c r="T1451" s="10">
        <f>(Kickstarter[[#This Row],[deadline]]/86400) + 25569 + (-6/24)</f>
        <v>42134.561400462961</v>
      </c>
      <c r="U1451" s="6">
        <f>YEAR(Kickstarter[[#This Row],[Date Created Conversion]])</f>
        <v>2015</v>
      </c>
      <c r="V1451" s="6" t="str">
        <f>TEXT(Kickstarter[[#This Row],[Date Created Conversion]], "mmm")</f>
        <v>Mar</v>
      </c>
      <c r="W1451" s="6">
        <f>DATEDIF(Kickstarter[[#This Row],[Date Created Conversion]],Kickstarter[[#This Row],[Date Ended Conversion]],"m")</f>
        <v>1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Kickstarter[[#This Row],[pledged]]/Kickstarter[[#This Row],[goal]]</f>
        <v>1.0000000000000001E-5</v>
      </c>
      <c r="P1452" s="13">
        <f>IF(Kickstarter[[#This Row],[backers_count]], Kickstarter[[#This Row],[pledged]]/Kickstarter[[#This Row],[backers_count]], 0)</f>
        <v>1</v>
      </c>
      <c r="Q1452" t="str">
        <f>LEFT(Kickstarter[[#This Row],[Category and Sub-Category]], SEARCH("/", Kickstarter[[#This Row],[Category and Sub-Category]])-1)</f>
        <v>publishing</v>
      </c>
      <c r="R1452" t="str">
        <f>RIGHT(Kickstarter[[#This Row],[Category and Sub-Category]], LEN(Kickstarter[[#This Row],[Category and Sub-Category]])-SEARCH("/",Kickstarter[[#This Row],[Category and Sub-Category]]))</f>
        <v>translations</v>
      </c>
      <c r="S1452" s="10">
        <f>(Kickstarter[[#This Row],[launched_at]]/86400) + 25569 + (-6/24)</f>
        <v>42389.921261574069</v>
      </c>
      <c r="T1452" s="10">
        <f>(Kickstarter[[#This Row],[deadline]]/86400) + 25569 + (-6/24)</f>
        <v>42419.921261574069</v>
      </c>
      <c r="U1452" s="6">
        <f>YEAR(Kickstarter[[#This Row],[Date Created Conversion]])</f>
        <v>2016</v>
      </c>
      <c r="V1452" s="6" t="str">
        <f>TEXT(Kickstarter[[#This Row],[Date Created Conversion]], "mmm")</f>
        <v>Jan</v>
      </c>
      <c r="W1452" s="6">
        <f>DATEDIF(Kickstarter[[#This Row],[Date Created Conversion]],Kickstarter[[#This Row],[Date Ended Conversion]],"m")</f>
        <v>0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Kickstarter[[#This Row],[pledged]]/Kickstarter[[#This Row],[goal]]</f>
        <v>1.0554089709762533E-4</v>
      </c>
      <c r="P1453" s="13">
        <f>IF(Kickstarter[[#This Row],[backers_count]], Kickstarter[[#This Row],[pledged]]/Kickstarter[[#This Row],[backers_count]], 0)</f>
        <v>1</v>
      </c>
      <c r="Q1453" t="str">
        <f>LEFT(Kickstarter[[#This Row],[Category and Sub-Category]], SEARCH("/", Kickstarter[[#This Row],[Category and Sub-Category]])-1)</f>
        <v>publishing</v>
      </c>
      <c r="R1453" t="str">
        <f>RIGHT(Kickstarter[[#This Row],[Category and Sub-Category]], LEN(Kickstarter[[#This Row],[Category and Sub-Category]])-SEARCH("/",Kickstarter[[#This Row],[Category and Sub-Category]]))</f>
        <v>translations</v>
      </c>
      <c r="S1453" s="10">
        <f>(Kickstarter[[#This Row],[launched_at]]/86400) + 25569 + (-6/24)</f>
        <v>41931.709016203706</v>
      </c>
      <c r="T1453" s="10">
        <f>(Kickstarter[[#This Row],[deadline]]/86400) + 25569 + (-6/24)</f>
        <v>41961.75068287037</v>
      </c>
      <c r="U1453" s="6">
        <f>YEAR(Kickstarter[[#This Row],[Date Created Conversion]])</f>
        <v>2014</v>
      </c>
      <c r="V1453" s="6" t="str">
        <f>TEXT(Kickstarter[[#This Row],[Date Created Conversion]], "mmm")</f>
        <v>Oct</v>
      </c>
      <c r="W1453" s="6">
        <f>DATEDIF(Kickstarter[[#This Row],[Date Created Conversion]],Kickstarter[[#This Row],[Date Ended Conversion]],"m")</f>
        <v>0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Kickstarter[[#This Row],[pledged]]/Kickstarter[[#This Row],[goal]]</f>
        <v>0</v>
      </c>
      <c r="P1454" s="13">
        <f>IF(Kickstarter[[#This Row],[backers_count]], Kickstarter[[#This Row],[pledged]]/Kickstarter[[#This Row],[backers_count]], 0)</f>
        <v>0</v>
      </c>
      <c r="Q1454" t="str">
        <f>LEFT(Kickstarter[[#This Row],[Category and Sub-Category]], SEARCH("/", Kickstarter[[#This Row],[Category and Sub-Category]])-1)</f>
        <v>publishing</v>
      </c>
      <c r="R1454" t="str">
        <f>RIGHT(Kickstarter[[#This Row],[Category and Sub-Category]], LEN(Kickstarter[[#This Row],[Category and Sub-Category]])-SEARCH("/",Kickstarter[[#This Row],[Category and Sub-Category]]))</f>
        <v>translations</v>
      </c>
      <c r="S1454" s="10">
        <f>(Kickstarter[[#This Row],[launched_at]]/86400) + 25569 + (-6/24)</f>
        <v>41818.453275462962</v>
      </c>
      <c r="T1454" s="10">
        <f>(Kickstarter[[#This Row],[deadline]]/86400) + 25569 + (-6/24)</f>
        <v>41848.453275462962</v>
      </c>
      <c r="U1454" s="6">
        <f>YEAR(Kickstarter[[#This Row],[Date Created Conversion]])</f>
        <v>2014</v>
      </c>
      <c r="V1454" s="6" t="str">
        <f>TEXT(Kickstarter[[#This Row],[Date Created Conversion]], "mmm")</f>
        <v>Jun</v>
      </c>
      <c r="W1454" s="6">
        <f>DATEDIF(Kickstarter[[#This Row],[Date Created Conversion]],Kickstarter[[#This Row],[Date Ended Conversion]],"m")</f>
        <v>1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Kickstarter[[#This Row],[pledged]]/Kickstarter[[#This Row],[goal]]</f>
        <v>0</v>
      </c>
      <c r="P1455" s="13">
        <f>IF(Kickstarter[[#This Row],[backers_count]], Kickstarter[[#This Row],[pledged]]/Kickstarter[[#This Row],[backers_count]], 0)</f>
        <v>0</v>
      </c>
      <c r="Q1455" t="str">
        <f>LEFT(Kickstarter[[#This Row],[Category and Sub-Category]], SEARCH("/", Kickstarter[[#This Row],[Category and Sub-Category]])-1)</f>
        <v>publishing</v>
      </c>
      <c r="R1455" t="str">
        <f>RIGHT(Kickstarter[[#This Row],[Category and Sub-Category]], LEN(Kickstarter[[#This Row],[Category and Sub-Category]])-SEARCH("/",Kickstarter[[#This Row],[Category and Sub-Category]]))</f>
        <v>translations</v>
      </c>
      <c r="S1455" s="10">
        <f>(Kickstarter[[#This Row],[launched_at]]/86400) + 25569 + (-6/24)</f>
        <v>42795.446145833332</v>
      </c>
      <c r="T1455" s="10">
        <f>(Kickstarter[[#This Row],[deadline]]/86400) + 25569 + (-6/24)</f>
        <v>42840.404479166667</v>
      </c>
      <c r="U1455" s="6">
        <f>YEAR(Kickstarter[[#This Row],[Date Created Conversion]])</f>
        <v>2017</v>
      </c>
      <c r="V1455" s="6" t="str">
        <f>TEXT(Kickstarter[[#This Row],[Date Created Conversion]], "mmm")</f>
        <v>Mar</v>
      </c>
      <c r="W1455" s="6">
        <f>DATEDIF(Kickstarter[[#This Row],[Date Created Conversion]],Kickstarter[[#This Row],[Date Ended Conversion]],"m")</f>
        <v>1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Kickstarter[[#This Row],[pledged]]/Kickstarter[[#This Row],[goal]]</f>
        <v>8.5714285714285719E-3</v>
      </c>
      <c r="P1456" s="13">
        <f>IF(Kickstarter[[#This Row],[backers_count]], Kickstarter[[#This Row],[pledged]]/Kickstarter[[#This Row],[backers_count]], 0)</f>
        <v>15</v>
      </c>
      <c r="Q1456" t="str">
        <f>LEFT(Kickstarter[[#This Row],[Category and Sub-Category]], SEARCH("/", Kickstarter[[#This Row],[Category and Sub-Category]])-1)</f>
        <v>publishing</v>
      </c>
      <c r="R1456" t="str">
        <f>RIGHT(Kickstarter[[#This Row],[Category and Sub-Category]], LEN(Kickstarter[[#This Row],[Category and Sub-Category]])-SEARCH("/",Kickstarter[[#This Row],[Category and Sub-Category]]))</f>
        <v>translations</v>
      </c>
      <c r="S1456" s="10">
        <f>(Kickstarter[[#This Row],[launched_at]]/86400) + 25569 + (-6/24)</f>
        <v>42463.616666666669</v>
      </c>
      <c r="T1456" s="10">
        <f>(Kickstarter[[#This Row],[deadline]]/86400) + 25569 + (-6/24)</f>
        <v>42484.665972222225</v>
      </c>
      <c r="U1456" s="6">
        <f>YEAR(Kickstarter[[#This Row],[Date Created Conversion]])</f>
        <v>2016</v>
      </c>
      <c r="V1456" s="6" t="str">
        <f>TEXT(Kickstarter[[#This Row],[Date Created Conversion]], "mmm")</f>
        <v>Apr</v>
      </c>
      <c r="W1456" s="6">
        <f>DATEDIF(Kickstarter[[#This Row],[Date Created Conversion]],Kickstarter[[#This Row],[Date Ended Conversion]],"m")</f>
        <v>0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Kickstarter[[#This Row],[pledged]]/Kickstarter[[#This Row],[goal]]</f>
        <v>0.105</v>
      </c>
      <c r="P1457" s="13">
        <f>IF(Kickstarter[[#This Row],[backers_count]], Kickstarter[[#This Row],[pledged]]/Kickstarter[[#This Row],[backers_count]], 0)</f>
        <v>225</v>
      </c>
      <c r="Q1457" t="str">
        <f>LEFT(Kickstarter[[#This Row],[Category and Sub-Category]], SEARCH("/", Kickstarter[[#This Row],[Category and Sub-Category]])-1)</f>
        <v>publishing</v>
      </c>
      <c r="R1457" t="str">
        <f>RIGHT(Kickstarter[[#This Row],[Category and Sub-Category]], LEN(Kickstarter[[#This Row],[Category and Sub-Category]])-SEARCH("/",Kickstarter[[#This Row],[Category and Sub-Category]]))</f>
        <v>translations</v>
      </c>
      <c r="S1457" s="10">
        <f>(Kickstarter[[#This Row],[launched_at]]/86400) + 25569 + (-6/24)</f>
        <v>41832.422685185185</v>
      </c>
      <c r="T1457" s="10">
        <f>(Kickstarter[[#This Row],[deadline]]/86400) + 25569 + (-6/24)</f>
        <v>41887.318749999999</v>
      </c>
      <c r="U1457" s="6">
        <f>YEAR(Kickstarter[[#This Row],[Date Created Conversion]])</f>
        <v>2014</v>
      </c>
      <c r="V1457" s="6" t="str">
        <f>TEXT(Kickstarter[[#This Row],[Date Created Conversion]], "mmm")</f>
        <v>Jul</v>
      </c>
      <c r="W1457" s="6">
        <f>DATEDIF(Kickstarter[[#This Row],[Date Created Conversion]],Kickstarter[[#This Row],[Date Ended Conversion]],"m")</f>
        <v>1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Kickstarter[[#This Row],[pledged]]/Kickstarter[[#This Row],[goal]]</f>
        <v>2.9000000000000001E-2</v>
      </c>
      <c r="P1458" s="13">
        <f>IF(Kickstarter[[#This Row],[backers_count]], Kickstarter[[#This Row],[pledged]]/Kickstarter[[#This Row],[backers_count]], 0)</f>
        <v>48.333333333333336</v>
      </c>
      <c r="Q1458" t="str">
        <f>LEFT(Kickstarter[[#This Row],[Category and Sub-Category]], SEARCH("/", Kickstarter[[#This Row],[Category and Sub-Category]])-1)</f>
        <v>publishing</v>
      </c>
      <c r="R1458" t="str">
        <f>RIGHT(Kickstarter[[#This Row],[Category and Sub-Category]], LEN(Kickstarter[[#This Row],[Category and Sub-Category]])-SEARCH("/",Kickstarter[[#This Row],[Category and Sub-Category]]))</f>
        <v>translations</v>
      </c>
      <c r="S1458" s="10">
        <f>(Kickstarter[[#This Row],[launched_at]]/86400) + 25569 + (-6/24)</f>
        <v>42708.418576388889</v>
      </c>
      <c r="T1458" s="10">
        <f>(Kickstarter[[#This Row],[deadline]]/86400) + 25569 + (-6/24)</f>
        <v>42738.418576388889</v>
      </c>
      <c r="U1458" s="6">
        <f>YEAR(Kickstarter[[#This Row],[Date Created Conversion]])</f>
        <v>2016</v>
      </c>
      <c r="V1458" s="6" t="str">
        <f>TEXT(Kickstarter[[#This Row],[Date Created Conversion]], "mmm")</f>
        <v>Dec</v>
      </c>
      <c r="W1458" s="6">
        <f>DATEDIF(Kickstarter[[#This Row],[Date Created Conversion]],Kickstarter[[#This Row],[Date Ended Conversion]],"m")</f>
        <v>0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Kickstarter[[#This Row],[pledged]]/Kickstarter[[#This Row],[goal]]</f>
        <v>0</v>
      </c>
      <c r="P1459" s="13">
        <f>IF(Kickstarter[[#This Row],[backers_count]], Kickstarter[[#This Row],[pledged]]/Kickstarter[[#This Row],[backers_count]], 0)</f>
        <v>0</v>
      </c>
      <c r="Q1459" t="str">
        <f>LEFT(Kickstarter[[#This Row],[Category and Sub-Category]], SEARCH("/", Kickstarter[[#This Row],[Category and Sub-Category]])-1)</f>
        <v>publishing</v>
      </c>
      <c r="R1459" t="str">
        <f>RIGHT(Kickstarter[[#This Row],[Category and Sub-Category]], LEN(Kickstarter[[#This Row],[Category and Sub-Category]])-SEARCH("/",Kickstarter[[#This Row],[Category and Sub-Category]]))</f>
        <v>translations</v>
      </c>
      <c r="S1459" s="10">
        <f>(Kickstarter[[#This Row],[launched_at]]/86400) + 25569 + (-6/24)</f>
        <v>42289.64634259259</v>
      </c>
      <c r="T1459" s="10">
        <f>(Kickstarter[[#This Row],[deadline]]/86400) + 25569 + (-6/24)</f>
        <v>42319.688009259262</v>
      </c>
      <c r="U1459" s="6">
        <f>YEAR(Kickstarter[[#This Row],[Date Created Conversion]])</f>
        <v>2015</v>
      </c>
      <c r="V1459" s="6" t="str">
        <f>TEXT(Kickstarter[[#This Row],[Date Created Conversion]], "mmm")</f>
        <v>Oct</v>
      </c>
      <c r="W1459" s="6">
        <f>DATEDIF(Kickstarter[[#This Row],[Date Created Conversion]],Kickstarter[[#This Row],[Date Ended Conversion]],"m")</f>
        <v>0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Kickstarter[[#This Row],[pledged]]/Kickstarter[[#This Row],[goal]]</f>
        <v>0</v>
      </c>
      <c r="P1460" s="13">
        <f>IF(Kickstarter[[#This Row],[backers_count]], Kickstarter[[#This Row],[pledged]]/Kickstarter[[#This Row],[backers_count]], 0)</f>
        <v>0</v>
      </c>
      <c r="Q1460" t="str">
        <f>LEFT(Kickstarter[[#This Row],[Category and Sub-Category]], SEARCH("/", Kickstarter[[#This Row],[Category and Sub-Category]])-1)</f>
        <v>publishing</v>
      </c>
      <c r="R1460" t="str">
        <f>RIGHT(Kickstarter[[#This Row],[Category and Sub-Category]], LEN(Kickstarter[[#This Row],[Category and Sub-Category]])-SEARCH("/",Kickstarter[[#This Row],[Category and Sub-Category]]))</f>
        <v>translations</v>
      </c>
      <c r="S1460" s="10">
        <f>(Kickstarter[[#This Row],[launched_at]]/86400) + 25569 + (-6/24)</f>
        <v>41831.455555555556</v>
      </c>
      <c r="T1460" s="10">
        <f>(Kickstarter[[#This Row],[deadline]]/86400) + 25569 + (-6/24)</f>
        <v>41861.916666666664</v>
      </c>
      <c r="U1460" s="6">
        <f>YEAR(Kickstarter[[#This Row],[Date Created Conversion]])</f>
        <v>2014</v>
      </c>
      <c r="V1460" s="6" t="str">
        <f>TEXT(Kickstarter[[#This Row],[Date Created Conversion]], "mmm")</f>
        <v>Jul</v>
      </c>
      <c r="W1460" s="6">
        <f>DATEDIF(Kickstarter[[#This Row],[Date Created Conversion]],Kickstarter[[#This Row],[Date Ended Conversion]],"m")</f>
        <v>0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Kickstarter[[#This Row],[pledged]]/Kickstarter[[#This Row],[goal]]</f>
        <v>0</v>
      </c>
      <c r="P1461" s="13">
        <f>IF(Kickstarter[[#This Row],[backers_count]], Kickstarter[[#This Row],[pledged]]/Kickstarter[[#This Row],[backers_count]], 0)</f>
        <v>0</v>
      </c>
      <c r="Q1461" t="str">
        <f>LEFT(Kickstarter[[#This Row],[Category and Sub-Category]], SEARCH("/", Kickstarter[[#This Row],[Category and Sub-Category]])-1)</f>
        <v>publishing</v>
      </c>
      <c r="R1461" t="str">
        <f>RIGHT(Kickstarter[[#This Row],[Category and Sub-Category]], LEN(Kickstarter[[#This Row],[Category and Sub-Category]])-SEARCH("/",Kickstarter[[#This Row],[Category and Sub-Category]]))</f>
        <v>translations</v>
      </c>
      <c r="S1461" s="10">
        <f>(Kickstarter[[#This Row],[launched_at]]/86400) + 25569 + (-6/24)</f>
        <v>42311.954814814817</v>
      </c>
      <c r="T1461" s="10">
        <f>(Kickstarter[[#This Row],[deadline]]/86400) + 25569 + (-6/24)</f>
        <v>42340.475694444445</v>
      </c>
      <c r="U1461" s="6">
        <f>YEAR(Kickstarter[[#This Row],[Date Created Conversion]])</f>
        <v>2015</v>
      </c>
      <c r="V1461" s="6" t="str">
        <f>TEXT(Kickstarter[[#This Row],[Date Created Conversion]], "mmm")</f>
        <v>Nov</v>
      </c>
      <c r="W1461" s="6">
        <f>DATEDIF(Kickstarter[[#This Row],[Date Created Conversion]],Kickstarter[[#This Row],[Date Ended Conversion]],"m")</f>
        <v>0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Kickstarter[[#This Row],[pledged]]/Kickstarter[[#This Row],[goal]]</f>
        <v>0</v>
      </c>
      <c r="P1462" s="13">
        <f>IF(Kickstarter[[#This Row],[backers_count]], Kickstarter[[#This Row],[pledged]]/Kickstarter[[#This Row],[backers_count]], 0)</f>
        <v>0</v>
      </c>
      <c r="Q1462" t="str">
        <f>LEFT(Kickstarter[[#This Row],[Category and Sub-Category]], SEARCH("/", Kickstarter[[#This Row],[Category and Sub-Category]])-1)</f>
        <v>publishing</v>
      </c>
      <c r="R1462" t="str">
        <f>RIGHT(Kickstarter[[#This Row],[Category and Sub-Category]], LEN(Kickstarter[[#This Row],[Category and Sub-Category]])-SEARCH("/",Kickstarter[[#This Row],[Category and Sub-Category]]))</f>
        <v>translations</v>
      </c>
      <c r="S1462" s="10">
        <f>(Kickstarter[[#This Row],[launched_at]]/86400) + 25569 + (-6/24)</f>
        <v>41915.646967592591</v>
      </c>
      <c r="T1462" s="10">
        <f>(Kickstarter[[#This Row],[deadline]]/86400) + 25569 + (-6/24)</f>
        <v>41973.739583333328</v>
      </c>
      <c r="U1462" s="6">
        <f>YEAR(Kickstarter[[#This Row],[Date Created Conversion]])</f>
        <v>2014</v>
      </c>
      <c r="V1462" s="6" t="str">
        <f>TEXT(Kickstarter[[#This Row],[Date Created Conversion]], "mmm")</f>
        <v>Oct</v>
      </c>
      <c r="W1462" s="6">
        <f>DATEDIF(Kickstarter[[#This Row],[Date Created Conversion]],Kickstarter[[#This Row],[Date Ended Conversion]],"m")</f>
        <v>1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Kickstarter[[#This Row],[pledged]]/Kickstarter[[#This Row],[goal]]</f>
        <v>1.012446</v>
      </c>
      <c r="P1463" s="13">
        <f>IF(Kickstarter[[#This Row],[backers_count]], Kickstarter[[#This Row],[pledged]]/Kickstarter[[#This Row],[backers_count]], 0)</f>
        <v>44.66673529411765</v>
      </c>
      <c r="Q1463" t="str">
        <f>LEFT(Kickstarter[[#This Row],[Category and Sub-Category]], SEARCH("/", Kickstarter[[#This Row],[Category and Sub-Category]])-1)</f>
        <v>publishing</v>
      </c>
      <c r="R1463" t="str">
        <f>RIGHT(Kickstarter[[#This Row],[Category and Sub-Category]], LEN(Kickstarter[[#This Row],[Category and Sub-Category]])-SEARCH("/",Kickstarter[[#This Row],[Category and Sub-Category]]))</f>
        <v>radio &amp; podcasts</v>
      </c>
      <c r="S1463" s="10">
        <f>(Kickstarter[[#This Row],[launched_at]]/86400) + 25569 + (-6/24)</f>
        <v>41899.395300925928</v>
      </c>
      <c r="T1463" s="10">
        <f>(Kickstarter[[#This Row],[deadline]]/86400) + 25569 + (-6/24)</f>
        <v>41932.75</v>
      </c>
      <c r="U1463" s="6">
        <f>YEAR(Kickstarter[[#This Row],[Date Created Conversion]])</f>
        <v>2014</v>
      </c>
      <c r="V1463" s="6" t="str">
        <f>TEXT(Kickstarter[[#This Row],[Date Created Conversion]], "mmm")</f>
        <v>Sep</v>
      </c>
      <c r="W1463" s="6">
        <f>DATEDIF(Kickstarter[[#This Row],[Date Created Conversion]],Kickstarter[[#This Row],[Date Ended Conversion]],"m")</f>
        <v>1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Kickstarter[[#This Row],[pledged]]/Kickstarter[[#This Row],[goal]]</f>
        <v>1.085175</v>
      </c>
      <c r="P1464" s="13">
        <f>IF(Kickstarter[[#This Row],[backers_count]], Kickstarter[[#This Row],[pledged]]/Kickstarter[[#This Row],[backers_count]], 0)</f>
        <v>28.937999999999999</v>
      </c>
      <c r="Q1464" t="str">
        <f>LEFT(Kickstarter[[#This Row],[Category and Sub-Category]], SEARCH("/", Kickstarter[[#This Row],[Category and Sub-Category]])-1)</f>
        <v>publishing</v>
      </c>
      <c r="R1464" t="str">
        <f>RIGHT(Kickstarter[[#This Row],[Category and Sub-Category]], LEN(Kickstarter[[#This Row],[Category and Sub-Category]])-SEARCH("/",Kickstarter[[#This Row],[Category and Sub-Category]]))</f>
        <v>radio &amp; podcasts</v>
      </c>
      <c r="S1464" s="10">
        <f>(Kickstarter[[#This Row],[launched_at]]/86400) + 25569 + (-6/24)</f>
        <v>41344.412858796299</v>
      </c>
      <c r="T1464" s="10">
        <f>(Kickstarter[[#This Row],[deadline]]/86400) + 25569 + (-6/24)</f>
        <v>41374.412858796299</v>
      </c>
      <c r="U1464" s="6">
        <f>YEAR(Kickstarter[[#This Row],[Date Created Conversion]])</f>
        <v>2013</v>
      </c>
      <c r="V1464" s="6" t="str">
        <f>TEXT(Kickstarter[[#This Row],[Date Created Conversion]], "mmm")</f>
        <v>Mar</v>
      </c>
      <c r="W1464" s="6">
        <f>DATEDIF(Kickstarter[[#This Row],[Date Created Conversion]],Kickstarter[[#This Row],[Date Ended Conversion]],"m")</f>
        <v>0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Kickstarter[[#This Row],[pledged]]/Kickstarter[[#This Row],[goal]]</f>
        <v>1.4766666666666666</v>
      </c>
      <c r="P1465" s="13">
        <f>IF(Kickstarter[[#This Row],[backers_count]], Kickstarter[[#This Row],[pledged]]/Kickstarter[[#This Row],[backers_count]], 0)</f>
        <v>35.44</v>
      </c>
      <c r="Q1465" t="str">
        <f>LEFT(Kickstarter[[#This Row],[Category and Sub-Category]], SEARCH("/", Kickstarter[[#This Row],[Category and Sub-Category]])-1)</f>
        <v>publishing</v>
      </c>
      <c r="R1465" t="str">
        <f>RIGHT(Kickstarter[[#This Row],[Category and Sub-Category]], LEN(Kickstarter[[#This Row],[Category and Sub-Category]])-SEARCH("/",Kickstarter[[#This Row],[Category and Sub-Category]]))</f>
        <v>radio &amp; podcasts</v>
      </c>
      <c r="S1465" s="10">
        <f>(Kickstarter[[#This Row],[launched_at]]/86400) + 25569 + (-6/24)</f>
        <v>41326.661319444444</v>
      </c>
      <c r="T1465" s="10">
        <f>(Kickstarter[[#This Row],[deadline]]/86400) + 25569 + (-6/24)</f>
        <v>41371.619652777779</v>
      </c>
      <c r="U1465" s="6">
        <f>YEAR(Kickstarter[[#This Row],[Date Created Conversion]])</f>
        <v>2013</v>
      </c>
      <c r="V1465" s="6" t="str">
        <f>TEXT(Kickstarter[[#This Row],[Date Created Conversion]], "mmm")</f>
        <v>Feb</v>
      </c>
      <c r="W1465" s="6">
        <f>DATEDIF(Kickstarter[[#This Row],[Date Created Conversion]],Kickstarter[[#This Row],[Date Ended Conversion]],"m")</f>
        <v>1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Kickstarter[[#This Row],[pledged]]/Kickstarter[[#This Row],[goal]]</f>
        <v>1.6319999999999999</v>
      </c>
      <c r="P1466" s="13">
        <f>IF(Kickstarter[[#This Row],[backers_count]], Kickstarter[[#This Row],[pledged]]/Kickstarter[[#This Row],[backers_count]], 0)</f>
        <v>34.871794871794869</v>
      </c>
      <c r="Q1466" t="str">
        <f>LEFT(Kickstarter[[#This Row],[Category and Sub-Category]], SEARCH("/", Kickstarter[[#This Row],[Category and Sub-Category]])-1)</f>
        <v>publishing</v>
      </c>
      <c r="R1466" t="str">
        <f>RIGHT(Kickstarter[[#This Row],[Category and Sub-Category]], LEN(Kickstarter[[#This Row],[Category and Sub-Category]])-SEARCH("/",Kickstarter[[#This Row],[Category and Sub-Category]]))</f>
        <v>radio &amp; podcasts</v>
      </c>
      <c r="S1466" s="10">
        <f>(Kickstarter[[#This Row],[launched_at]]/86400) + 25569 + (-6/24)</f>
        <v>41291.411550925928</v>
      </c>
      <c r="T1466" s="10">
        <f>(Kickstarter[[#This Row],[deadline]]/86400) + 25569 + (-6/24)</f>
        <v>41321.411550925928</v>
      </c>
      <c r="U1466" s="6">
        <f>YEAR(Kickstarter[[#This Row],[Date Created Conversion]])</f>
        <v>2013</v>
      </c>
      <c r="V1466" s="6" t="str">
        <f>TEXT(Kickstarter[[#This Row],[Date Created Conversion]], "mmm")</f>
        <v>Jan</v>
      </c>
      <c r="W1466" s="6">
        <f>DATEDIF(Kickstarter[[#This Row],[Date Created Conversion]],Kickstarter[[#This Row],[Date Ended Conversion]],"m")</f>
        <v>0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Kickstarter[[#This Row],[pledged]]/Kickstarter[[#This Row],[goal]]</f>
        <v>4.5641449999999999</v>
      </c>
      <c r="P1467" s="13">
        <f>IF(Kickstarter[[#This Row],[backers_count]], Kickstarter[[#This Row],[pledged]]/Kickstarter[[#This Row],[backers_count]], 0)</f>
        <v>52.622732513451197</v>
      </c>
      <c r="Q1467" t="str">
        <f>LEFT(Kickstarter[[#This Row],[Category and Sub-Category]], SEARCH("/", Kickstarter[[#This Row],[Category and Sub-Category]])-1)</f>
        <v>publishing</v>
      </c>
      <c r="R1467" t="str">
        <f>RIGHT(Kickstarter[[#This Row],[Category and Sub-Category]], LEN(Kickstarter[[#This Row],[Category and Sub-Category]])-SEARCH("/",Kickstarter[[#This Row],[Category and Sub-Category]]))</f>
        <v>radio &amp; podcasts</v>
      </c>
      <c r="S1467" s="10">
        <f>(Kickstarter[[#This Row],[launched_at]]/86400) + 25569 + (-6/24)</f>
        <v>40959.484398148146</v>
      </c>
      <c r="T1467" s="10">
        <f>(Kickstarter[[#This Row],[deadline]]/86400) + 25569 + (-6/24)</f>
        <v>40989.875</v>
      </c>
      <c r="U1467" s="6">
        <f>YEAR(Kickstarter[[#This Row],[Date Created Conversion]])</f>
        <v>2012</v>
      </c>
      <c r="V1467" s="6" t="str">
        <f>TEXT(Kickstarter[[#This Row],[Date Created Conversion]], "mmm")</f>
        <v>Feb</v>
      </c>
      <c r="W1467" s="6">
        <f>DATEDIF(Kickstarter[[#This Row],[Date Created Conversion]],Kickstarter[[#This Row],[Date Ended Conversion]],"m")</f>
        <v>1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Kickstarter[[#This Row],[pledged]]/Kickstarter[[#This Row],[goal]]</f>
        <v>1.0787731249999999</v>
      </c>
      <c r="P1468" s="13">
        <f>IF(Kickstarter[[#This Row],[backers_count]], Kickstarter[[#This Row],[pledged]]/Kickstarter[[#This Row],[backers_count]], 0)</f>
        <v>69.598266129032254</v>
      </c>
      <c r="Q1468" t="str">
        <f>LEFT(Kickstarter[[#This Row],[Category and Sub-Category]], SEARCH("/", Kickstarter[[#This Row],[Category and Sub-Category]])-1)</f>
        <v>publishing</v>
      </c>
      <c r="R1468" t="str">
        <f>RIGHT(Kickstarter[[#This Row],[Category and Sub-Category]], LEN(Kickstarter[[#This Row],[Category and Sub-Category]])-SEARCH("/",Kickstarter[[#This Row],[Category and Sub-Category]]))</f>
        <v>radio &amp; podcasts</v>
      </c>
      <c r="S1468" s="10">
        <f>(Kickstarter[[#This Row],[launched_at]]/86400) + 25569 + (-6/24)</f>
        <v>42339.922060185185</v>
      </c>
      <c r="T1468" s="10">
        <f>(Kickstarter[[#This Row],[deadline]]/86400) + 25569 + (-6/24)</f>
        <v>42380.958333333328</v>
      </c>
      <c r="U1468" s="6">
        <f>YEAR(Kickstarter[[#This Row],[Date Created Conversion]])</f>
        <v>2015</v>
      </c>
      <c r="V1468" s="6" t="str">
        <f>TEXT(Kickstarter[[#This Row],[Date Created Conversion]], "mmm")</f>
        <v>Dec</v>
      </c>
      <c r="W1468" s="6">
        <f>DATEDIF(Kickstarter[[#This Row],[Date Created Conversion]],Kickstarter[[#This Row],[Date Ended Conversion]],"m")</f>
        <v>1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Kickstarter[[#This Row],[pledged]]/Kickstarter[[#This Row],[goal]]</f>
        <v>1.1508</v>
      </c>
      <c r="P1469" s="13">
        <f>IF(Kickstarter[[#This Row],[backers_count]], Kickstarter[[#This Row],[pledged]]/Kickstarter[[#This Row],[backers_count]], 0)</f>
        <v>76.72</v>
      </c>
      <c r="Q1469" t="str">
        <f>LEFT(Kickstarter[[#This Row],[Category and Sub-Category]], SEARCH("/", Kickstarter[[#This Row],[Category and Sub-Category]])-1)</f>
        <v>publishing</v>
      </c>
      <c r="R1469" t="str">
        <f>RIGHT(Kickstarter[[#This Row],[Category and Sub-Category]], LEN(Kickstarter[[#This Row],[Category and Sub-Category]])-SEARCH("/",Kickstarter[[#This Row],[Category and Sub-Category]]))</f>
        <v>radio &amp; podcasts</v>
      </c>
      <c r="S1469" s="10">
        <f>(Kickstarter[[#This Row],[launched_at]]/86400) + 25569 + (-6/24)</f>
        <v>40933.55190972222</v>
      </c>
      <c r="T1469" s="10">
        <f>(Kickstarter[[#This Row],[deadline]]/86400) + 25569 + (-6/24)</f>
        <v>40993.510243055556</v>
      </c>
      <c r="U1469" s="6">
        <f>YEAR(Kickstarter[[#This Row],[Date Created Conversion]])</f>
        <v>2012</v>
      </c>
      <c r="V1469" s="6" t="str">
        <f>TEXT(Kickstarter[[#This Row],[Date Created Conversion]], "mmm")</f>
        <v>Jan</v>
      </c>
      <c r="W1469" s="6">
        <f>DATEDIF(Kickstarter[[#This Row],[Date Created Conversion]],Kickstarter[[#This Row],[Date Ended Conversion]],"m")</f>
        <v>2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Kickstarter[[#This Row],[pledged]]/Kickstarter[[#This Row],[goal]]</f>
        <v>1.0236842105263158</v>
      </c>
      <c r="P1470" s="13">
        <f>IF(Kickstarter[[#This Row],[backers_count]], Kickstarter[[#This Row],[pledged]]/Kickstarter[[#This Row],[backers_count]], 0)</f>
        <v>33.191126279863482</v>
      </c>
      <c r="Q1470" t="str">
        <f>LEFT(Kickstarter[[#This Row],[Category and Sub-Category]], SEARCH("/", Kickstarter[[#This Row],[Category and Sub-Category]])-1)</f>
        <v>publishing</v>
      </c>
      <c r="R1470" t="str">
        <f>RIGHT(Kickstarter[[#This Row],[Category and Sub-Category]], LEN(Kickstarter[[#This Row],[Category and Sub-Category]])-SEARCH("/",Kickstarter[[#This Row],[Category and Sub-Category]]))</f>
        <v>radio &amp; podcasts</v>
      </c>
      <c r="S1470" s="10">
        <f>(Kickstarter[[#This Row],[launched_at]]/86400) + 25569 + (-6/24)</f>
        <v>40645.764456018514</v>
      </c>
      <c r="T1470" s="10">
        <f>(Kickstarter[[#This Row],[deadline]]/86400) + 25569 + (-6/24)</f>
        <v>40705.764456018514</v>
      </c>
      <c r="U1470" s="6">
        <f>YEAR(Kickstarter[[#This Row],[Date Created Conversion]])</f>
        <v>2011</v>
      </c>
      <c r="V1470" s="6" t="str">
        <f>TEXT(Kickstarter[[#This Row],[Date Created Conversion]], "mmm")</f>
        <v>Apr</v>
      </c>
      <c r="W1470" s="6">
        <f>DATEDIF(Kickstarter[[#This Row],[Date Created Conversion]],Kickstarter[[#This Row],[Date Ended Conversion]],"m")</f>
        <v>1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Kickstarter[[#This Row],[pledged]]/Kickstarter[[#This Row],[goal]]</f>
        <v>1.0842485875706214</v>
      </c>
      <c r="P1471" s="13">
        <f>IF(Kickstarter[[#This Row],[backers_count]], Kickstarter[[#This Row],[pledged]]/Kickstarter[[#This Row],[backers_count]], 0)</f>
        <v>149.46417445482865</v>
      </c>
      <c r="Q1471" t="str">
        <f>LEFT(Kickstarter[[#This Row],[Category and Sub-Category]], SEARCH("/", Kickstarter[[#This Row],[Category and Sub-Category]])-1)</f>
        <v>publishing</v>
      </c>
      <c r="R1471" t="str">
        <f>RIGHT(Kickstarter[[#This Row],[Category and Sub-Category]], LEN(Kickstarter[[#This Row],[Category and Sub-Category]])-SEARCH("/",Kickstarter[[#This Row],[Category and Sub-Category]]))</f>
        <v>radio &amp; podcasts</v>
      </c>
      <c r="S1471" s="10">
        <f>(Kickstarter[[#This Row],[launched_at]]/86400) + 25569 + (-6/24)</f>
        <v>41290.348483796297</v>
      </c>
      <c r="T1471" s="10">
        <f>(Kickstarter[[#This Row],[deadline]]/86400) + 25569 + (-6/24)</f>
        <v>41320.348483796297</v>
      </c>
      <c r="U1471" s="6">
        <f>YEAR(Kickstarter[[#This Row],[Date Created Conversion]])</f>
        <v>2013</v>
      </c>
      <c r="V1471" s="6" t="str">
        <f>TEXT(Kickstarter[[#This Row],[Date Created Conversion]], "mmm")</f>
        <v>Jan</v>
      </c>
      <c r="W1471" s="6">
        <f>DATEDIF(Kickstarter[[#This Row],[Date Created Conversion]],Kickstarter[[#This Row],[Date Ended Conversion]],"m")</f>
        <v>0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Kickstarter[[#This Row],[pledged]]/Kickstarter[[#This Row],[goal]]</f>
        <v>1.2513333333333334</v>
      </c>
      <c r="P1472" s="13">
        <f>IF(Kickstarter[[#This Row],[backers_count]], Kickstarter[[#This Row],[pledged]]/Kickstarter[[#This Row],[backers_count]], 0)</f>
        <v>23.172839506172838</v>
      </c>
      <c r="Q1472" t="str">
        <f>LEFT(Kickstarter[[#This Row],[Category and Sub-Category]], SEARCH("/", Kickstarter[[#This Row],[Category and Sub-Category]])-1)</f>
        <v>publishing</v>
      </c>
      <c r="R1472" t="str">
        <f>RIGHT(Kickstarter[[#This Row],[Category and Sub-Category]], LEN(Kickstarter[[#This Row],[Category and Sub-Category]])-SEARCH("/",Kickstarter[[#This Row],[Category and Sub-Category]]))</f>
        <v>radio &amp; podcasts</v>
      </c>
      <c r="S1472" s="10">
        <f>(Kickstarter[[#This Row],[launched_at]]/86400) + 25569 + (-6/24)</f>
        <v>41250.577118055553</v>
      </c>
      <c r="T1472" s="10">
        <f>(Kickstarter[[#This Row],[deadline]]/86400) + 25569 + (-6/24)</f>
        <v>41271.577118055553</v>
      </c>
      <c r="U1472" s="6">
        <f>YEAR(Kickstarter[[#This Row],[Date Created Conversion]])</f>
        <v>2012</v>
      </c>
      <c r="V1472" s="6" t="str">
        <f>TEXT(Kickstarter[[#This Row],[Date Created Conversion]], "mmm")</f>
        <v>Dec</v>
      </c>
      <c r="W1472" s="6">
        <f>DATEDIF(Kickstarter[[#This Row],[Date Created Conversion]],Kickstarter[[#This Row],[Date Ended Conversion]],"m")</f>
        <v>0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Kickstarter[[#This Row],[pledged]]/Kickstarter[[#This Row],[goal]]</f>
        <v>1.03840625</v>
      </c>
      <c r="P1473" s="13">
        <f>IF(Kickstarter[[#This Row],[backers_count]], Kickstarter[[#This Row],[pledged]]/Kickstarter[[#This Row],[backers_count]], 0)</f>
        <v>96.877551020408163</v>
      </c>
      <c r="Q1473" t="str">
        <f>LEFT(Kickstarter[[#This Row],[Category and Sub-Category]], SEARCH("/", Kickstarter[[#This Row],[Category and Sub-Category]])-1)</f>
        <v>publishing</v>
      </c>
      <c r="R1473" t="str">
        <f>RIGHT(Kickstarter[[#This Row],[Category and Sub-Category]], LEN(Kickstarter[[#This Row],[Category and Sub-Category]])-SEARCH("/",Kickstarter[[#This Row],[Category and Sub-Category]]))</f>
        <v>radio &amp; podcasts</v>
      </c>
      <c r="S1473" s="10">
        <f>(Kickstarter[[#This Row],[launched_at]]/86400) + 25569 + (-6/24)</f>
        <v>42073.707569444443</v>
      </c>
      <c r="T1473" s="10">
        <f>(Kickstarter[[#This Row],[deadline]]/86400) + 25569 + (-6/24)</f>
        <v>42103.707569444443</v>
      </c>
      <c r="U1473" s="6">
        <f>YEAR(Kickstarter[[#This Row],[Date Created Conversion]])</f>
        <v>2015</v>
      </c>
      <c r="V1473" s="6" t="str">
        <f>TEXT(Kickstarter[[#This Row],[Date Created Conversion]], "mmm")</f>
        <v>Mar</v>
      </c>
      <c r="W1473" s="6">
        <f>DATEDIF(Kickstarter[[#This Row],[Date Created Conversion]],Kickstarter[[#This Row],[Date Ended Conversion]],"m")</f>
        <v>0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Kickstarter[[#This Row],[pledged]]/Kickstarter[[#This Row],[goal]]</f>
        <v>1.3870400000000001</v>
      </c>
      <c r="P1474" s="13">
        <f>IF(Kickstarter[[#This Row],[backers_count]], Kickstarter[[#This Row],[pledged]]/Kickstarter[[#This Row],[backers_count]], 0)</f>
        <v>103.20238095238095</v>
      </c>
      <c r="Q1474" t="str">
        <f>LEFT(Kickstarter[[#This Row],[Category and Sub-Category]], SEARCH("/", Kickstarter[[#This Row],[Category and Sub-Category]])-1)</f>
        <v>publishing</v>
      </c>
      <c r="R1474" t="str">
        <f>RIGHT(Kickstarter[[#This Row],[Category and Sub-Category]], LEN(Kickstarter[[#This Row],[Category and Sub-Category]])-SEARCH("/",Kickstarter[[#This Row],[Category and Sub-Category]]))</f>
        <v>radio &amp; podcasts</v>
      </c>
      <c r="S1474" s="10">
        <f>(Kickstarter[[#This Row],[launched_at]]/86400) + 25569 + (-6/24)</f>
        <v>41533.292858796296</v>
      </c>
      <c r="T1474" s="10">
        <f>(Kickstarter[[#This Row],[deadline]]/86400) + 25569 + (-6/24)</f>
        <v>41563.292858796296</v>
      </c>
      <c r="U1474" s="6">
        <f>YEAR(Kickstarter[[#This Row],[Date Created Conversion]])</f>
        <v>2013</v>
      </c>
      <c r="V1474" s="6" t="str">
        <f>TEXT(Kickstarter[[#This Row],[Date Created Conversion]], "mmm")</f>
        <v>Sep</v>
      </c>
      <c r="W1474" s="6">
        <f>DATEDIF(Kickstarter[[#This Row],[Date Created Conversion]],Kickstarter[[#This Row],[Date Ended Conversion]],"m")</f>
        <v>1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Kickstarter[[#This Row],[pledged]]/Kickstarter[[#This Row],[goal]]</f>
        <v>1.20516</v>
      </c>
      <c r="P1475" s="13">
        <f>IF(Kickstarter[[#This Row],[backers_count]], Kickstarter[[#This Row],[pledged]]/Kickstarter[[#This Row],[backers_count]], 0)</f>
        <v>38.462553191489363</v>
      </c>
      <c r="Q1475" t="str">
        <f>LEFT(Kickstarter[[#This Row],[Category and Sub-Category]], SEARCH("/", Kickstarter[[#This Row],[Category and Sub-Category]])-1)</f>
        <v>publishing</v>
      </c>
      <c r="R1475" t="str">
        <f>RIGHT(Kickstarter[[#This Row],[Category and Sub-Category]], LEN(Kickstarter[[#This Row],[Category and Sub-Category]])-SEARCH("/",Kickstarter[[#This Row],[Category and Sub-Category]]))</f>
        <v>radio &amp; podcasts</v>
      </c>
      <c r="S1475" s="10">
        <f>(Kickstarter[[#This Row],[launched_at]]/86400) + 25569 + (-6/24)</f>
        <v>40939.729618055557</v>
      </c>
      <c r="T1475" s="10">
        <f>(Kickstarter[[#This Row],[deadline]]/86400) + 25569 + (-6/24)</f>
        <v>40969.729618055557</v>
      </c>
      <c r="U1475" s="6">
        <f>YEAR(Kickstarter[[#This Row],[Date Created Conversion]])</f>
        <v>2012</v>
      </c>
      <c r="V1475" s="6" t="str">
        <f>TEXT(Kickstarter[[#This Row],[Date Created Conversion]], "mmm")</f>
        <v>Jan</v>
      </c>
      <c r="W1475" s="6">
        <f>DATEDIF(Kickstarter[[#This Row],[Date Created Conversion]],Kickstarter[[#This Row],[Date Ended Conversion]],"m")</f>
        <v>1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Kickstarter[[#This Row],[pledged]]/Kickstarter[[#This Row],[goal]]</f>
        <v>1.1226666666666667</v>
      </c>
      <c r="P1476" s="13">
        <f>IF(Kickstarter[[#This Row],[backers_count]], Kickstarter[[#This Row],[pledged]]/Kickstarter[[#This Row],[backers_count]], 0)</f>
        <v>44.315789473684212</v>
      </c>
      <c r="Q1476" t="str">
        <f>LEFT(Kickstarter[[#This Row],[Category and Sub-Category]], SEARCH("/", Kickstarter[[#This Row],[Category and Sub-Category]])-1)</f>
        <v>publishing</v>
      </c>
      <c r="R1476" t="str">
        <f>RIGHT(Kickstarter[[#This Row],[Category and Sub-Category]], LEN(Kickstarter[[#This Row],[Category and Sub-Category]])-SEARCH("/",Kickstarter[[#This Row],[Category and Sub-Category]]))</f>
        <v>radio &amp; podcasts</v>
      </c>
      <c r="S1476" s="10">
        <f>(Kickstarter[[#This Row],[launched_at]]/86400) + 25569 + (-6/24)</f>
        <v>41500.47791666667</v>
      </c>
      <c r="T1476" s="10">
        <f>(Kickstarter[[#This Row],[deadline]]/86400) + 25569 + (-6/24)</f>
        <v>41530.47791666667</v>
      </c>
      <c r="U1476" s="6">
        <f>YEAR(Kickstarter[[#This Row],[Date Created Conversion]])</f>
        <v>2013</v>
      </c>
      <c r="V1476" s="6" t="str">
        <f>TEXT(Kickstarter[[#This Row],[Date Created Conversion]], "mmm")</f>
        <v>Aug</v>
      </c>
      <c r="W1476" s="6">
        <f>DATEDIF(Kickstarter[[#This Row],[Date Created Conversion]],Kickstarter[[#This Row],[Date Ended Conversion]],"m")</f>
        <v>0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Kickstarter[[#This Row],[pledged]]/Kickstarter[[#This Row],[goal]]</f>
        <v>1.8866966666666667</v>
      </c>
      <c r="P1477" s="13">
        <f>IF(Kickstarter[[#This Row],[backers_count]], Kickstarter[[#This Row],[pledged]]/Kickstarter[[#This Row],[backers_count]], 0)</f>
        <v>64.173356009070289</v>
      </c>
      <c r="Q1477" t="str">
        <f>LEFT(Kickstarter[[#This Row],[Category and Sub-Category]], SEARCH("/", Kickstarter[[#This Row],[Category and Sub-Category]])-1)</f>
        <v>publishing</v>
      </c>
      <c r="R1477" t="str">
        <f>RIGHT(Kickstarter[[#This Row],[Category and Sub-Category]], LEN(Kickstarter[[#This Row],[Category and Sub-Category]])-SEARCH("/",Kickstarter[[#This Row],[Category and Sub-Category]]))</f>
        <v>radio &amp; podcasts</v>
      </c>
      <c r="S1477" s="10">
        <f>(Kickstarter[[#This Row],[launched_at]]/86400) + 25569 + (-6/24)</f>
        <v>41960.472951388889</v>
      </c>
      <c r="T1477" s="10">
        <f>(Kickstarter[[#This Row],[deadline]]/86400) + 25569 + (-6/24)</f>
        <v>41992.957638888889</v>
      </c>
      <c r="U1477" s="6">
        <f>YEAR(Kickstarter[[#This Row],[Date Created Conversion]])</f>
        <v>2014</v>
      </c>
      <c r="V1477" s="6" t="str">
        <f>TEXT(Kickstarter[[#This Row],[Date Created Conversion]], "mmm")</f>
        <v>Nov</v>
      </c>
      <c r="W1477" s="6">
        <f>DATEDIF(Kickstarter[[#This Row],[Date Created Conversion]],Kickstarter[[#This Row],[Date Ended Conversion]],"m")</f>
        <v>1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Kickstarter[[#This Row],[pledged]]/Kickstarter[[#This Row],[goal]]</f>
        <v>6.6155466666666669</v>
      </c>
      <c r="P1478" s="13">
        <f>IF(Kickstarter[[#This Row],[backers_count]], Kickstarter[[#This Row],[pledged]]/Kickstarter[[#This Row],[backers_count]], 0)</f>
        <v>43.333275109170302</v>
      </c>
      <c r="Q1478" t="str">
        <f>LEFT(Kickstarter[[#This Row],[Category and Sub-Category]], SEARCH("/", Kickstarter[[#This Row],[Category and Sub-Category]])-1)</f>
        <v>publishing</v>
      </c>
      <c r="R1478" t="str">
        <f>RIGHT(Kickstarter[[#This Row],[Category and Sub-Category]], LEN(Kickstarter[[#This Row],[Category and Sub-Category]])-SEARCH("/",Kickstarter[[#This Row],[Category and Sub-Category]]))</f>
        <v>radio &amp; podcasts</v>
      </c>
      <c r="S1478" s="10">
        <f>(Kickstarter[[#This Row],[launched_at]]/86400) + 25569 + (-6/24)</f>
        <v>40765.791921296295</v>
      </c>
      <c r="T1478" s="10">
        <f>(Kickstarter[[#This Row],[deadline]]/86400) + 25569 + (-6/24)</f>
        <v>40795.791921296295</v>
      </c>
      <c r="U1478" s="6">
        <f>YEAR(Kickstarter[[#This Row],[Date Created Conversion]])</f>
        <v>2011</v>
      </c>
      <c r="V1478" s="6" t="str">
        <f>TEXT(Kickstarter[[#This Row],[Date Created Conversion]], "mmm")</f>
        <v>Aug</v>
      </c>
      <c r="W1478" s="6">
        <f>DATEDIF(Kickstarter[[#This Row],[Date Created Conversion]],Kickstarter[[#This Row],[Date Ended Conversion]],"m")</f>
        <v>0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Kickstarter[[#This Row],[pledged]]/Kickstarter[[#This Row],[goal]]</f>
        <v>1.1131</v>
      </c>
      <c r="P1479" s="13">
        <f>IF(Kickstarter[[#This Row],[backers_count]], Kickstarter[[#This Row],[pledged]]/Kickstarter[[#This Row],[backers_count]], 0)</f>
        <v>90.495934959349597</v>
      </c>
      <c r="Q1479" t="str">
        <f>LEFT(Kickstarter[[#This Row],[Category and Sub-Category]], SEARCH("/", Kickstarter[[#This Row],[Category and Sub-Category]])-1)</f>
        <v>publishing</v>
      </c>
      <c r="R1479" t="str">
        <f>RIGHT(Kickstarter[[#This Row],[Category and Sub-Category]], LEN(Kickstarter[[#This Row],[Category and Sub-Category]])-SEARCH("/",Kickstarter[[#This Row],[Category and Sub-Category]]))</f>
        <v>radio &amp; podcasts</v>
      </c>
      <c r="S1479" s="10">
        <f>(Kickstarter[[#This Row],[launched_at]]/86400) + 25569 + (-6/24)</f>
        <v>40840.365787037037</v>
      </c>
      <c r="T1479" s="10">
        <f>(Kickstarter[[#This Row],[deadline]]/86400) + 25569 + (-6/24)</f>
        <v>40899.875</v>
      </c>
      <c r="U1479" s="6">
        <f>YEAR(Kickstarter[[#This Row],[Date Created Conversion]])</f>
        <v>2011</v>
      </c>
      <c r="V1479" s="6" t="str">
        <f>TEXT(Kickstarter[[#This Row],[Date Created Conversion]], "mmm")</f>
        <v>Oct</v>
      </c>
      <c r="W1479" s="6">
        <f>DATEDIF(Kickstarter[[#This Row],[Date Created Conversion]],Kickstarter[[#This Row],[Date Ended Conversion]],"m")</f>
        <v>1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Kickstarter[[#This Row],[pledged]]/Kickstarter[[#This Row],[goal]]</f>
        <v>11.8161422</v>
      </c>
      <c r="P1480" s="13">
        <f>IF(Kickstarter[[#This Row],[backers_count]], Kickstarter[[#This Row],[pledged]]/Kickstarter[[#This Row],[backers_count]], 0)</f>
        <v>29.187190495010373</v>
      </c>
      <c r="Q1480" t="str">
        <f>LEFT(Kickstarter[[#This Row],[Category and Sub-Category]], SEARCH("/", Kickstarter[[#This Row],[Category and Sub-Category]])-1)</f>
        <v>publishing</v>
      </c>
      <c r="R1480" t="str">
        <f>RIGHT(Kickstarter[[#This Row],[Category and Sub-Category]], LEN(Kickstarter[[#This Row],[Category and Sub-Category]])-SEARCH("/",Kickstarter[[#This Row],[Category and Sub-Category]]))</f>
        <v>radio &amp; podcasts</v>
      </c>
      <c r="S1480" s="10">
        <f>(Kickstarter[[#This Row],[launched_at]]/86400) + 25569 + (-6/24)</f>
        <v>41394.621678240743</v>
      </c>
      <c r="T1480" s="10">
        <f>(Kickstarter[[#This Row],[deadline]]/86400) + 25569 + (-6/24)</f>
        <v>41408.621678240743</v>
      </c>
      <c r="U1480" s="6">
        <f>YEAR(Kickstarter[[#This Row],[Date Created Conversion]])</f>
        <v>2013</v>
      </c>
      <c r="V1480" s="6" t="str">
        <f>TEXT(Kickstarter[[#This Row],[Date Created Conversion]], "mmm")</f>
        <v>Apr</v>
      </c>
      <c r="W1480" s="6">
        <f>DATEDIF(Kickstarter[[#This Row],[Date Created Conversion]],Kickstarter[[#This Row],[Date Ended Conversion]],"m")</f>
        <v>0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Kickstarter[[#This Row],[pledged]]/Kickstarter[[#This Row],[goal]]</f>
        <v>1.37375</v>
      </c>
      <c r="P1481" s="13">
        <f>IF(Kickstarter[[#This Row],[backers_count]], Kickstarter[[#This Row],[pledged]]/Kickstarter[[#This Row],[backers_count]], 0)</f>
        <v>30.95774647887324</v>
      </c>
      <c r="Q1481" t="str">
        <f>LEFT(Kickstarter[[#This Row],[Category and Sub-Category]], SEARCH("/", Kickstarter[[#This Row],[Category and Sub-Category]])-1)</f>
        <v>publishing</v>
      </c>
      <c r="R1481" t="str">
        <f>RIGHT(Kickstarter[[#This Row],[Category and Sub-Category]], LEN(Kickstarter[[#This Row],[Category and Sub-Category]])-SEARCH("/",Kickstarter[[#This Row],[Category and Sub-Category]]))</f>
        <v>radio &amp; podcasts</v>
      </c>
      <c r="S1481" s="10">
        <f>(Kickstarter[[#This Row],[launched_at]]/86400) + 25569 + (-6/24)</f>
        <v>41754.495243055557</v>
      </c>
      <c r="T1481" s="10">
        <f>(Kickstarter[[#This Row],[deadline]]/86400) + 25569 + (-6/24)</f>
        <v>41768.915972222225</v>
      </c>
      <c r="U1481" s="6">
        <f>YEAR(Kickstarter[[#This Row],[Date Created Conversion]])</f>
        <v>2014</v>
      </c>
      <c r="V1481" s="6" t="str">
        <f>TEXT(Kickstarter[[#This Row],[Date Created Conversion]], "mmm")</f>
        <v>Apr</v>
      </c>
      <c r="W1481" s="6">
        <f>DATEDIF(Kickstarter[[#This Row],[Date Created Conversion]],Kickstarter[[#This Row],[Date Ended Conversion]],"m")</f>
        <v>0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Kickstarter[[#This Row],[pledged]]/Kickstarter[[#This Row],[goal]]</f>
        <v>1.170404</v>
      </c>
      <c r="P1482" s="13">
        <f>IF(Kickstarter[[#This Row],[backers_count]], Kickstarter[[#This Row],[pledged]]/Kickstarter[[#This Row],[backers_count]], 0)</f>
        <v>92.157795275590544</v>
      </c>
      <c r="Q1482" t="str">
        <f>LEFT(Kickstarter[[#This Row],[Category and Sub-Category]], SEARCH("/", Kickstarter[[#This Row],[Category and Sub-Category]])-1)</f>
        <v>publishing</v>
      </c>
      <c r="R1482" t="str">
        <f>RIGHT(Kickstarter[[#This Row],[Category and Sub-Category]], LEN(Kickstarter[[#This Row],[Category and Sub-Category]])-SEARCH("/",Kickstarter[[#This Row],[Category and Sub-Category]]))</f>
        <v>radio &amp; podcasts</v>
      </c>
      <c r="S1482" s="10">
        <f>(Kickstarter[[#This Row],[launched_at]]/86400) + 25569 + (-6/24)</f>
        <v>41464.684016203704</v>
      </c>
      <c r="T1482" s="10">
        <f>(Kickstarter[[#This Row],[deadline]]/86400) + 25569 + (-6/24)</f>
        <v>41481.458333333336</v>
      </c>
      <c r="U1482" s="6">
        <f>YEAR(Kickstarter[[#This Row],[Date Created Conversion]])</f>
        <v>2013</v>
      </c>
      <c r="V1482" s="6" t="str">
        <f>TEXT(Kickstarter[[#This Row],[Date Created Conversion]], "mmm")</f>
        <v>Jul</v>
      </c>
      <c r="W1482" s="6">
        <f>DATEDIF(Kickstarter[[#This Row],[Date Created Conversion]],Kickstarter[[#This Row],[Date Ended Conversion]],"m")</f>
        <v>0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Kickstarter[[#This Row],[pledged]]/Kickstarter[[#This Row],[goal]]</f>
        <v>2.1000000000000001E-2</v>
      </c>
      <c r="P1483" s="13">
        <f>IF(Kickstarter[[#This Row],[backers_count]], Kickstarter[[#This Row],[pledged]]/Kickstarter[[#This Row],[backers_count]], 0)</f>
        <v>17.5</v>
      </c>
      <c r="Q1483" t="str">
        <f>LEFT(Kickstarter[[#This Row],[Category and Sub-Category]], SEARCH("/", Kickstarter[[#This Row],[Category and Sub-Category]])-1)</f>
        <v>publishing</v>
      </c>
      <c r="R1483" t="str">
        <f>RIGHT(Kickstarter[[#This Row],[Category and Sub-Category]], LEN(Kickstarter[[#This Row],[Category and Sub-Category]])-SEARCH("/",Kickstarter[[#This Row],[Category and Sub-Category]]))</f>
        <v>fiction</v>
      </c>
      <c r="S1483" s="10">
        <f>(Kickstarter[[#This Row],[launched_at]]/86400) + 25569 + (-6/24)</f>
        <v>41550.672974537039</v>
      </c>
      <c r="T1483" s="10">
        <f>(Kickstarter[[#This Row],[deadline]]/86400) + 25569 + (-6/24)</f>
        <v>41580.672974537039</v>
      </c>
      <c r="U1483" s="6">
        <f>YEAR(Kickstarter[[#This Row],[Date Created Conversion]])</f>
        <v>2013</v>
      </c>
      <c r="V1483" s="6" t="str">
        <f>TEXT(Kickstarter[[#This Row],[Date Created Conversion]], "mmm")</f>
        <v>Oct</v>
      </c>
      <c r="W1483" s="6">
        <f>DATEDIF(Kickstarter[[#This Row],[Date Created Conversion]],Kickstarter[[#This Row],[Date Ended Conversion]],"m")</f>
        <v>0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Kickstarter[[#This Row],[pledged]]/Kickstarter[[#This Row],[goal]]</f>
        <v>1E-3</v>
      </c>
      <c r="P1484" s="13">
        <f>IF(Kickstarter[[#This Row],[backers_count]], Kickstarter[[#This Row],[pledged]]/Kickstarter[[#This Row],[backers_count]], 0)</f>
        <v>5</v>
      </c>
      <c r="Q1484" t="str">
        <f>LEFT(Kickstarter[[#This Row],[Category and Sub-Category]], SEARCH("/", Kickstarter[[#This Row],[Category and Sub-Category]])-1)</f>
        <v>publishing</v>
      </c>
      <c r="R1484" t="str">
        <f>RIGHT(Kickstarter[[#This Row],[Category and Sub-Category]], LEN(Kickstarter[[#This Row],[Category and Sub-Category]])-SEARCH("/",Kickstarter[[#This Row],[Category and Sub-Category]]))</f>
        <v>fiction</v>
      </c>
      <c r="S1484" s="10">
        <f>(Kickstarter[[#This Row],[launched_at]]/86400) + 25569 + (-6/24)</f>
        <v>41136.608055555553</v>
      </c>
      <c r="T1484" s="10">
        <f>(Kickstarter[[#This Row],[deadline]]/86400) + 25569 + (-6/24)</f>
        <v>41159.077083333337</v>
      </c>
      <c r="U1484" s="6">
        <f>YEAR(Kickstarter[[#This Row],[Date Created Conversion]])</f>
        <v>2012</v>
      </c>
      <c r="V1484" s="6" t="str">
        <f>TEXT(Kickstarter[[#This Row],[Date Created Conversion]], "mmm")</f>
        <v>Aug</v>
      </c>
      <c r="W1484" s="6">
        <f>DATEDIF(Kickstarter[[#This Row],[Date Created Conversion]],Kickstarter[[#This Row],[Date Ended Conversion]],"m")</f>
        <v>0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Kickstarter[[#This Row],[pledged]]/Kickstarter[[#This Row],[goal]]</f>
        <v>7.1428571428571426E-3</v>
      </c>
      <c r="P1485" s="13">
        <f>IF(Kickstarter[[#This Row],[backers_count]], Kickstarter[[#This Row],[pledged]]/Kickstarter[[#This Row],[backers_count]], 0)</f>
        <v>25</v>
      </c>
      <c r="Q1485" t="str">
        <f>LEFT(Kickstarter[[#This Row],[Category and Sub-Category]], SEARCH("/", Kickstarter[[#This Row],[Category and Sub-Category]])-1)</f>
        <v>publishing</v>
      </c>
      <c r="R1485" t="str">
        <f>RIGHT(Kickstarter[[#This Row],[Category and Sub-Category]], LEN(Kickstarter[[#This Row],[Category and Sub-Category]])-SEARCH("/",Kickstarter[[#This Row],[Category and Sub-Category]]))</f>
        <v>fiction</v>
      </c>
      <c r="S1485" s="10">
        <f>(Kickstarter[[#This Row],[launched_at]]/86400) + 25569 + (-6/24)</f>
        <v>42547.942997685182</v>
      </c>
      <c r="T1485" s="10">
        <f>(Kickstarter[[#This Row],[deadline]]/86400) + 25569 + (-6/24)</f>
        <v>42572.942997685182</v>
      </c>
      <c r="U1485" s="6">
        <f>YEAR(Kickstarter[[#This Row],[Date Created Conversion]])</f>
        <v>2016</v>
      </c>
      <c r="V1485" s="6" t="str">
        <f>TEXT(Kickstarter[[#This Row],[Date Created Conversion]], "mmm")</f>
        <v>Jun</v>
      </c>
      <c r="W1485" s="6">
        <f>DATEDIF(Kickstarter[[#This Row],[Date Created Conversion]],Kickstarter[[#This Row],[Date Ended Conversion]],"m")</f>
        <v>0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Kickstarter[[#This Row],[pledged]]/Kickstarter[[#This Row],[goal]]</f>
        <v>0</v>
      </c>
      <c r="P1486" s="13">
        <f>IF(Kickstarter[[#This Row],[backers_count]], Kickstarter[[#This Row],[pledged]]/Kickstarter[[#This Row],[backers_count]], 0)</f>
        <v>0</v>
      </c>
      <c r="Q1486" t="str">
        <f>LEFT(Kickstarter[[#This Row],[Category and Sub-Category]], SEARCH("/", Kickstarter[[#This Row],[Category and Sub-Category]])-1)</f>
        <v>publishing</v>
      </c>
      <c r="R1486" t="str">
        <f>RIGHT(Kickstarter[[#This Row],[Category and Sub-Category]], LEN(Kickstarter[[#This Row],[Category and Sub-Category]])-SEARCH("/",Kickstarter[[#This Row],[Category and Sub-Category]]))</f>
        <v>fiction</v>
      </c>
      <c r="S1486" s="10">
        <f>(Kickstarter[[#This Row],[launched_at]]/86400) + 25569 + (-6/24)</f>
        <v>41052.950960648144</v>
      </c>
      <c r="T1486" s="10">
        <f>(Kickstarter[[#This Row],[deadline]]/86400) + 25569 + (-6/24)</f>
        <v>41111.368750000001</v>
      </c>
      <c r="U1486" s="6">
        <f>YEAR(Kickstarter[[#This Row],[Date Created Conversion]])</f>
        <v>2012</v>
      </c>
      <c r="V1486" s="6" t="str">
        <f>TEXT(Kickstarter[[#This Row],[Date Created Conversion]], "mmm")</f>
        <v>May</v>
      </c>
      <c r="W1486" s="6">
        <f>DATEDIF(Kickstarter[[#This Row],[Date Created Conversion]],Kickstarter[[#This Row],[Date Ended Conversion]],"m")</f>
        <v>1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Kickstarter[[#This Row],[pledged]]/Kickstarter[[#This Row],[goal]]</f>
        <v>2.2388059701492536E-2</v>
      </c>
      <c r="P1487" s="13">
        <f>IF(Kickstarter[[#This Row],[backers_count]], Kickstarter[[#This Row],[pledged]]/Kickstarter[[#This Row],[backers_count]], 0)</f>
        <v>50</v>
      </c>
      <c r="Q1487" t="str">
        <f>LEFT(Kickstarter[[#This Row],[Category and Sub-Category]], SEARCH("/", Kickstarter[[#This Row],[Category and Sub-Category]])-1)</f>
        <v>publishing</v>
      </c>
      <c r="R1487" t="str">
        <f>RIGHT(Kickstarter[[#This Row],[Category and Sub-Category]], LEN(Kickstarter[[#This Row],[Category and Sub-Category]])-SEARCH("/",Kickstarter[[#This Row],[Category and Sub-Category]]))</f>
        <v>fiction</v>
      </c>
      <c r="S1487" s="10">
        <f>(Kickstarter[[#This Row],[launched_at]]/86400) + 25569 + (-6/24)</f>
        <v>42130.545983796299</v>
      </c>
      <c r="T1487" s="10">
        <f>(Kickstarter[[#This Row],[deadline]]/86400) + 25569 + (-6/24)</f>
        <v>42175.545983796299</v>
      </c>
      <c r="U1487" s="6">
        <f>YEAR(Kickstarter[[#This Row],[Date Created Conversion]])</f>
        <v>2015</v>
      </c>
      <c r="V1487" s="6" t="str">
        <f>TEXT(Kickstarter[[#This Row],[Date Created Conversion]], "mmm")</f>
        <v>May</v>
      </c>
      <c r="W1487" s="6">
        <f>DATEDIF(Kickstarter[[#This Row],[Date Created Conversion]],Kickstarter[[#This Row],[Date Ended Conversion]],"m")</f>
        <v>1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Kickstarter[[#This Row],[pledged]]/Kickstarter[[#This Row],[goal]]</f>
        <v>2.3999999999999998E-3</v>
      </c>
      <c r="P1488" s="13">
        <f>IF(Kickstarter[[#This Row],[backers_count]], Kickstarter[[#This Row],[pledged]]/Kickstarter[[#This Row],[backers_count]], 0)</f>
        <v>16</v>
      </c>
      <c r="Q1488" t="str">
        <f>LEFT(Kickstarter[[#This Row],[Category and Sub-Category]], SEARCH("/", Kickstarter[[#This Row],[Category and Sub-Category]])-1)</f>
        <v>publishing</v>
      </c>
      <c r="R1488" t="str">
        <f>RIGHT(Kickstarter[[#This Row],[Category and Sub-Category]], LEN(Kickstarter[[#This Row],[Category and Sub-Category]])-SEARCH("/",Kickstarter[[#This Row],[Category and Sub-Category]]))</f>
        <v>fiction</v>
      </c>
      <c r="S1488" s="10">
        <f>(Kickstarter[[#This Row],[launched_at]]/86400) + 25569 + (-6/24)</f>
        <v>42031.918530092589</v>
      </c>
      <c r="T1488" s="10">
        <f>(Kickstarter[[#This Row],[deadline]]/86400) + 25569 + (-6/24)</f>
        <v>42061.918530092589</v>
      </c>
      <c r="U1488" s="6">
        <f>YEAR(Kickstarter[[#This Row],[Date Created Conversion]])</f>
        <v>2015</v>
      </c>
      <c r="V1488" s="6" t="str">
        <f>TEXT(Kickstarter[[#This Row],[Date Created Conversion]], "mmm")</f>
        <v>Jan</v>
      </c>
      <c r="W1488" s="6">
        <f>DATEDIF(Kickstarter[[#This Row],[Date Created Conversion]],Kickstarter[[#This Row],[Date Ended Conversion]],"m")</f>
        <v>0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Kickstarter[[#This Row],[pledged]]/Kickstarter[[#This Row],[goal]]</f>
        <v>0</v>
      </c>
      <c r="P1489" s="13">
        <f>IF(Kickstarter[[#This Row],[backers_count]], Kickstarter[[#This Row],[pledged]]/Kickstarter[[#This Row],[backers_count]], 0)</f>
        <v>0</v>
      </c>
      <c r="Q1489" t="str">
        <f>LEFT(Kickstarter[[#This Row],[Category and Sub-Category]], SEARCH("/", Kickstarter[[#This Row],[Category and Sub-Category]])-1)</f>
        <v>publishing</v>
      </c>
      <c r="R1489" t="str">
        <f>RIGHT(Kickstarter[[#This Row],[Category and Sub-Category]], LEN(Kickstarter[[#This Row],[Category and Sub-Category]])-SEARCH("/",Kickstarter[[#This Row],[Category and Sub-Category]]))</f>
        <v>fiction</v>
      </c>
      <c r="S1489" s="10">
        <f>(Kickstarter[[#This Row],[launched_at]]/86400) + 25569 + (-6/24)</f>
        <v>42554.667488425926</v>
      </c>
      <c r="T1489" s="10">
        <f>(Kickstarter[[#This Row],[deadline]]/86400) + 25569 + (-6/24)</f>
        <v>42584.667488425926</v>
      </c>
      <c r="U1489" s="6">
        <f>YEAR(Kickstarter[[#This Row],[Date Created Conversion]])</f>
        <v>2016</v>
      </c>
      <c r="V1489" s="6" t="str">
        <f>TEXT(Kickstarter[[#This Row],[Date Created Conversion]], "mmm")</f>
        <v>Jul</v>
      </c>
      <c r="W1489" s="6">
        <f>DATEDIF(Kickstarter[[#This Row],[Date Created Conversion]],Kickstarter[[#This Row],[Date Ended Conversion]],"m")</f>
        <v>0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Kickstarter[[#This Row],[pledged]]/Kickstarter[[#This Row],[goal]]</f>
        <v>2.4E-2</v>
      </c>
      <c r="P1490" s="13">
        <f>IF(Kickstarter[[#This Row],[backers_count]], Kickstarter[[#This Row],[pledged]]/Kickstarter[[#This Row],[backers_count]], 0)</f>
        <v>60</v>
      </c>
      <c r="Q1490" t="str">
        <f>LEFT(Kickstarter[[#This Row],[Category and Sub-Category]], SEARCH("/", Kickstarter[[#This Row],[Category and Sub-Category]])-1)</f>
        <v>publishing</v>
      </c>
      <c r="R1490" t="str">
        <f>RIGHT(Kickstarter[[#This Row],[Category and Sub-Category]], LEN(Kickstarter[[#This Row],[Category and Sub-Category]])-SEARCH("/",Kickstarter[[#This Row],[Category and Sub-Category]]))</f>
        <v>fiction</v>
      </c>
      <c r="S1490" s="10">
        <f>(Kickstarter[[#This Row],[launched_at]]/86400) + 25569 + (-6/24)</f>
        <v>41614.313194444447</v>
      </c>
      <c r="T1490" s="10">
        <f>(Kickstarter[[#This Row],[deadline]]/86400) + 25569 + (-6/24)</f>
        <v>41644.313194444447</v>
      </c>
      <c r="U1490" s="6">
        <f>YEAR(Kickstarter[[#This Row],[Date Created Conversion]])</f>
        <v>2013</v>
      </c>
      <c r="V1490" s="6" t="str">
        <f>TEXT(Kickstarter[[#This Row],[Date Created Conversion]], "mmm")</f>
        <v>Dec</v>
      </c>
      <c r="W1490" s="6">
        <f>DATEDIF(Kickstarter[[#This Row],[Date Created Conversion]],Kickstarter[[#This Row],[Date Ended Conversion]],"m")</f>
        <v>0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Kickstarter[[#This Row],[pledged]]/Kickstarter[[#This Row],[goal]]</f>
        <v>0</v>
      </c>
      <c r="P1491" s="13">
        <f>IF(Kickstarter[[#This Row],[backers_count]], Kickstarter[[#This Row],[pledged]]/Kickstarter[[#This Row],[backers_count]], 0)</f>
        <v>0</v>
      </c>
      <c r="Q1491" t="str">
        <f>LEFT(Kickstarter[[#This Row],[Category and Sub-Category]], SEARCH("/", Kickstarter[[#This Row],[Category and Sub-Category]])-1)</f>
        <v>publishing</v>
      </c>
      <c r="R1491" t="str">
        <f>RIGHT(Kickstarter[[#This Row],[Category and Sub-Category]], LEN(Kickstarter[[#This Row],[Category and Sub-Category]])-SEARCH("/",Kickstarter[[#This Row],[Category and Sub-Category]]))</f>
        <v>fiction</v>
      </c>
      <c r="S1491" s="10">
        <f>(Kickstarter[[#This Row],[launched_at]]/86400) + 25569 + (-6/24)</f>
        <v>41198.361712962964</v>
      </c>
      <c r="T1491" s="10">
        <f>(Kickstarter[[#This Row],[deadline]]/86400) + 25569 + (-6/24)</f>
        <v>41228.403379629628</v>
      </c>
      <c r="U1491" s="6">
        <f>YEAR(Kickstarter[[#This Row],[Date Created Conversion]])</f>
        <v>2012</v>
      </c>
      <c r="V1491" s="6" t="str">
        <f>TEXT(Kickstarter[[#This Row],[Date Created Conversion]], "mmm")</f>
        <v>Oct</v>
      </c>
      <c r="W1491" s="6">
        <f>DATEDIF(Kickstarter[[#This Row],[Date Created Conversion]],Kickstarter[[#This Row],[Date Ended Conversion]],"m")</f>
        <v>0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Kickstarter[[#This Row],[pledged]]/Kickstarter[[#This Row],[goal]]</f>
        <v>0.30862068965517242</v>
      </c>
      <c r="P1492" s="13">
        <f>IF(Kickstarter[[#This Row],[backers_count]], Kickstarter[[#This Row],[pledged]]/Kickstarter[[#This Row],[backers_count]], 0)</f>
        <v>47.10526315789474</v>
      </c>
      <c r="Q1492" t="str">
        <f>LEFT(Kickstarter[[#This Row],[Category and Sub-Category]], SEARCH("/", Kickstarter[[#This Row],[Category and Sub-Category]])-1)</f>
        <v>publishing</v>
      </c>
      <c r="R1492" t="str">
        <f>RIGHT(Kickstarter[[#This Row],[Category and Sub-Category]], LEN(Kickstarter[[#This Row],[Category and Sub-Category]])-SEARCH("/",Kickstarter[[#This Row],[Category and Sub-Category]]))</f>
        <v>fiction</v>
      </c>
      <c r="S1492" s="10">
        <f>(Kickstarter[[#This Row],[launched_at]]/86400) + 25569 + (-6/24)</f>
        <v>41520.311041666668</v>
      </c>
      <c r="T1492" s="10">
        <f>(Kickstarter[[#This Row],[deadline]]/86400) + 25569 + (-6/24)</f>
        <v>41549.311041666668</v>
      </c>
      <c r="U1492" s="6">
        <f>YEAR(Kickstarter[[#This Row],[Date Created Conversion]])</f>
        <v>2013</v>
      </c>
      <c r="V1492" s="6" t="str">
        <f>TEXT(Kickstarter[[#This Row],[Date Created Conversion]], "mmm")</f>
        <v>Sep</v>
      </c>
      <c r="W1492" s="6">
        <f>DATEDIF(Kickstarter[[#This Row],[Date Created Conversion]],Kickstarter[[#This Row],[Date Ended Conversion]],"m")</f>
        <v>0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Kickstarter[[#This Row],[pledged]]/Kickstarter[[#This Row],[goal]]</f>
        <v>8.3333333333333329E-2</v>
      </c>
      <c r="P1493" s="13">
        <f>IF(Kickstarter[[#This Row],[backers_count]], Kickstarter[[#This Row],[pledged]]/Kickstarter[[#This Row],[backers_count]], 0)</f>
        <v>100</v>
      </c>
      <c r="Q1493" t="str">
        <f>LEFT(Kickstarter[[#This Row],[Category and Sub-Category]], SEARCH("/", Kickstarter[[#This Row],[Category and Sub-Category]])-1)</f>
        <v>publishing</v>
      </c>
      <c r="R1493" t="str">
        <f>RIGHT(Kickstarter[[#This Row],[Category and Sub-Category]], LEN(Kickstarter[[#This Row],[Category and Sub-Category]])-SEARCH("/",Kickstarter[[#This Row],[Category and Sub-Category]]))</f>
        <v>fiction</v>
      </c>
      <c r="S1493" s="10">
        <f>(Kickstarter[[#This Row],[launched_at]]/86400) + 25569 + (-6/24)</f>
        <v>41991.463460648149</v>
      </c>
      <c r="T1493" s="10">
        <f>(Kickstarter[[#This Row],[deadline]]/86400) + 25569 + (-6/24)</f>
        <v>42050.401388888888</v>
      </c>
      <c r="U1493" s="6">
        <f>YEAR(Kickstarter[[#This Row],[Date Created Conversion]])</f>
        <v>2014</v>
      </c>
      <c r="V1493" s="6" t="str">
        <f>TEXT(Kickstarter[[#This Row],[Date Created Conversion]], "mmm")</f>
        <v>Dec</v>
      </c>
      <c r="W1493" s="6">
        <f>DATEDIF(Kickstarter[[#This Row],[Date Created Conversion]],Kickstarter[[#This Row],[Date Ended Conversion]],"m")</f>
        <v>1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Kickstarter[[#This Row],[pledged]]/Kickstarter[[#This Row],[goal]]</f>
        <v>7.4999999999999997E-3</v>
      </c>
      <c r="P1494" s="13">
        <f>IF(Kickstarter[[#This Row],[backers_count]], Kickstarter[[#This Row],[pledged]]/Kickstarter[[#This Row],[backers_count]], 0)</f>
        <v>15</v>
      </c>
      <c r="Q1494" t="str">
        <f>LEFT(Kickstarter[[#This Row],[Category and Sub-Category]], SEARCH("/", Kickstarter[[#This Row],[Category and Sub-Category]])-1)</f>
        <v>publishing</v>
      </c>
      <c r="R1494" t="str">
        <f>RIGHT(Kickstarter[[#This Row],[Category and Sub-Category]], LEN(Kickstarter[[#This Row],[Category and Sub-Category]])-SEARCH("/",Kickstarter[[#This Row],[Category and Sub-Category]]))</f>
        <v>fiction</v>
      </c>
      <c r="S1494" s="10">
        <f>(Kickstarter[[#This Row],[launched_at]]/86400) + 25569 + (-6/24)</f>
        <v>40682.634791666671</v>
      </c>
      <c r="T1494" s="10">
        <f>(Kickstarter[[#This Row],[deadline]]/86400) + 25569 + (-6/24)</f>
        <v>40712.634791666671</v>
      </c>
      <c r="U1494" s="6">
        <f>YEAR(Kickstarter[[#This Row],[Date Created Conversion]])</f>
        <v>2011</v>
      </c>
      <c r="V1494" s="6" t="str">
        <f>TEXT(Kickstarter[[#This Row],[Date Created Conversion]], "mmm")</f>
        <v>May</v>
      </c>
      <c r="W1494" s="6">
        <f>DATEDIF(Kickstarter[[#This Row],[Date Created Conversion]],Kickstarter[[#This Row],[Date Ended Conversion]],"m")</f>
        <v>0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Kickstarter[[#This Row],[pledged]]/Kickstarter[[#This Row],[goal]]</f>
        <v>0</v>
      </c>
      <c r="P1495" s="13">
        <f>IF(Kickstarter[[#This Row],[backers_count]], Kickstarter[[#This Row],[pledged]]/Kickstarter[[#This Row],[backers_count]], 0)</f>
        <v>0</v>
      </c>
      <c r="Q1495" t="str">
        <f>LEFT(Kickstarter[[#This Row],[Category and Sub-Category]], SEARCH("/", Kickstarter[[#This Row],[Category and Sub-Category]])-1)</f>
        <v>publishing</v>
      </c>
      <c r="R1495" t="str">
        <f>RIGHT(Kickstarter[[#This Row],[Category and Sub-Category]], LEN(Kickstarter[[#This Row],[Category and Sub-Category]])-SEARCH("/",Kickstarter[[#This Row],[Category and Sub-Category]]))</f>
        <v>fiction</v>
      </c>
      <c r="S1495" s="10">
        <f>(Kickstarter[[#This Row],[launched_at]]/86400) + 25569 + (-6/24)</f>
        <v>41411.616608796292</v>
      </c>
      <c r="T1495" s="10">
        <f>(Kickstarter[[#This Row],[deadline]]/86400) + 25569 + (-6/24)</f>
        <v>41441.616608796292</v>
      </c>
      <c r="U1495" s="6">
        <f>YEAR(Kickstarter[[#This Row],[Date Created Conversion]])</f>
        <v>2013</v>
      </c>
      <c r="V1495" s="6" t="str">
        <f>TEXT(Kickstarter[[#This Row],[Date Created Conversion]], "mmm")</f>
        <v>May</v>
      </c>
      <c r="W1495" s="6">
        <f>DATEDIF(Kickstarter[[#This Row],[Date Created Conversion]],Kickstarter[[#This Row],[Date Ended Conversion]],"m")</f>
        <v>0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Kickstarter[[#This Row],[pledged]]/Kickstarter[[#This Row],[goal]]</f>
        <v>8.8999999999999996E-2</v>
      </c>
      <c r="P1496" s="13">
        <f>IF(Kickstarter[[#This Row],[backers_count]], Kickstarter[[#This Row],[pledged]]/Kickstarter[[#This Row],[backers_count]], 0)</f>
        <v>40.454545454545453</v>
      </c>
      <c r="Q1496" t="str">
        <f>LEFT(Kickstarter[[#This Row],[Category and Sub-Category]], SEARCH("/", Kickstarter[[#This Row],[Category and Sub-Category]])-1)</f>
        <v>publishing</v>
      </c>
      <c r="R1496" t="str">
        <f>RIGHT(Kickstarter[[#This Row],[Category and Sub-Category]], LEN(Kickstarter[[#This Row],[Category and Sub-Category]])-SEARCH("/",Kickstarter[[#This Row],[Category and Sub-Category]]))</f>
        <v>fiction</v>
      </c>
      <c r="S1496" s="10">
        <f>(Kickstarter[[#This Row],[launched_at]]/86400) + 25569 + (-6/24)</f>
        <v>42067.472372685181</v>
      </c>
      <c r="T1496" s="10">
        <f>(Kickstarter[[#This Row],[deadline]]/86400) + 25569 + (-6/24)</f>
        <v>42097.401388888888</v>
      </c>
      <c r="U1496" s="6">
        <f>YEAR(Kickstarter[[#This Row],[Date Created Conversion]])</f>
        <v>2015</v>
      </c>
      <c r="V1496" s="6" t="str">
        <f>TEXT(Kickstarter[[#This Row],[Date Created Conversion]], "mmm")</f>
        <v>Mar</v>
      </c>
      <c r="W1496" s="6">
        <f>DATEDIF(Kickstarter[[#This Row],[Date Created Conversion]],Kickstarter[[#This Row],[Date Ended Conversion]],"m")</f>
        <v>0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Kickstarter[[#This Row],[pledged]]/Kickstarter[[#This Row],[goal]]</f>
        <v>0</v>
      </c>
      <c r="P1497" s="13">
        <f>IF(Kickstarter[[#This Row],[backers_count]], Kickstarter[[#This Row],[pledged]]/Kickstarter[[#This Row],[backers_count]], 0)</f>
        <v>0</v>
      </c>
      <c r="Q1497" t="str">
        <f>LEFT(Kickstarter[[#This Row],[Category and Sub-Category]], SEARCH("/", Kickstarter[[#This Row],[Category and Sub-Category]])-1)</f>
        <v>publishing</v>
      </c>
      <c r="R1497" t="str">
        <f>RIGHT(Kickstarter[[#This Row],[Category and Sub-Category]], LEN(Kickstarter[[#This Row],[Category and Sub-Category]])-SEARCH("/",Kickstarter[[#This Row],[Category and Sub-Category]]))</f>
        <v>fiction</v>
      </c>
      <c r="S1497" s="10">
        <f>(Kickstarter[[#This Row],[launched_at]]/86400) + 25569 + (-6/24)</f>
        <v>40752.539710648147</v>
      </c>
      <c r="T1497" s="10">
        <f>(Kickstarter[[#This Row],[deadline]]/86400) + 25569 + (-6/24)</f>
        <v>40782.539710648147</v>
      </c>
      <c r="U1497" s="6">
        <f>YEAR(Kickstarter[[#This Row],[Date Created Conversion]])</f>
        <v>2011</v>
      </c>
      <c r="V1497" s="6" t="str">
        <f>TEXT(Kickstarter[[#This Row],[Date Created Conversion]], "mmm")</f>
        <v>Jul</v>
      </c>
      <c r="W1497" s="6">
        <f>DATEDIF(Kickstarter[[#This Row],[Date Created Conversion]],Kickstarter[[#This Row],[Date Ended Conversion]],"m")</f>
        <v>0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Kickstarter[[#This Row],[pledged]]/Kickstarter[[#This Row],[goal]]</f>
        <v>0</v>
      </c>
      <c r="P1498" s="13">
        <f>IF(Kickstarter[[#This Row],[backers_count]], Kickstarter[[#This Row],[pledged]]/Kickstarter[[#This Row],[backers_count]], 0)</f>
        <v>0</v>
      </c>
      <c r="Q1498" t="str">
        <f>LEFT(Kickstarter[[#This Row],[Category and Sub-Category]], SEARCH("/", Kickstarter[[#This Row],[Category and Sub-Category]])-1)</f>
        <v>publishing</v>
      </c>
      <c r="R1498" t="str">
        <f>RIGHT(Kickstarter[[#This Row],[Category and Sub-Category]], LEN(Kickstarter[[#This Row],[Category and Sub-Category]])-SEARCH("/",Kickstarter[[#This Row],[Category and Sub-Category]]))</f>
        <v>fiction</v>
      </c>
      <c r="S1498" s="10">
        <f>(Kickstarter[[#This Row],[launched_at]]/86400) + 25569 + (-6/24)</f>
        <v>41838.225219907406</v>
      </c>
      <c r="T1498" s="10">
        <f>(Kickstarter[[#This Row],[deadline]]/86400) + 25569 + (-6/24)</f>
        <v>41898.225219907406</v>
      </c>
      <c r="U1498" s="6">
        <f>YEAR(Kickstarter[[#This Row],[Date Created Conversion]])</f>
        <v>2014</v>
      </c>
      <c r="V1498" s="6" t="str">
        <f>TEXT(Kickstarter[[#This Row],[Date Created Conversion]], "mmm")</f>
        <v>Jul</v>
      </c>
      <c r="W1498" s="6">
        <f>DATEDIF(Kickstarter[[#This Row],[Date Created Conversion]],Kickstarter[[#This Row],[Date Ended Conversion]],"m")</f>
        <v>1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Kickstarter[[#This Row],[pledged]]/Kickstarter[[#This Row],[goal]]</f>
        <v>6.666666666666667E-5</v>
      </c>
      <c r="P1499" s="13">
        <f>IF(Kickstarter[[#This Row],[backers_count]], Kickstarter[[#This Row],[pledged]]/Kickstarter[[#This Row],[backers_count]], 0)</f>
        <v>1</v>
      </c>
      <c r="Q1499" t="str">
        <f>LEFT(Kickstarter[[#This Row],[Category and Sub-Category]], SEARCH("/", Kickstarter[[#This Row],[Category and Sub-Category]])-1)</f>
        <v>publishing</v>
      </c>
      <c r="R1499" t="str">
        <f>RIGHT(Kickstarter[[#This Row],[Category and Sub-Category]], LEN(Kickstarter[[#This Row],[Category and Sub-Category]])-SEARCH("/",Kickstarter[[#This Row],[Category and Sub-Category]]))</f>
        <v>fiction</v>
      </c>
      <c r="S1499" s="10">
        <f>(Kickstarter[[#This Row],[launched_at]]/86400) + 25569 + (-6/24)</f>
        <v>41444.39261574074</v>
      </c>
      <c r="T1499" s="10">
        <f>(Kickstarter[[#This Row],[deadline]]/86400) + 25569 + (-6/24)</f>
        <v>41486.571527777778</v>
      </c>
      <c r="U1499" s="6">
        <f>YEAR(Kickstarter[[#This Row],[Date Created Conversion]])</f>
        <v>2013</v>
      </c>
      <c r="V1499" s="6" t="str">
        <f>TEXT(Kickstarter[[#This Row],[Date Created Conversion]], "mmm")</f>
        <v>Jun</v>
      </c>
      <c r="W1499" s="6">
        <f>DATEDIF(Kickstarter[[#This Row],[Date Created Conversion]],Kickstarter[[#This Row],[Date Ended Conversion]],"m")</f>
        <v>1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Kickstarter[[#This Row],[pledged]]/Kickstarter[[#This Row],[goal]]</f>
        <v>1.9E-2</v>
      </c>
      <c r="P1500" s="13">
        <f>IF(Kickstarter[[#This Row],[backers_count]], Kickstarter[[#This Row],[pledged]]/Kickstarter[[#This Row],[backers_count]], 0)</f>
        <v>19</v>
      </c>
      <c r="Q1500" t="str">
        <f>LEFT(Kickstarter[[#This Row],[Category and Sub-Category]], SEARCH("/", Kickstarter[[#This Row],[Category and Sub-Category]])-1)</f>
        <v>publishing</v>
      </c>
      <c r="R1500" t="str">
        <f>RIGHT(Kickstarter[[#This Row],[Category and Sub-Category]], LEN(Kickstarter[[#This Row],[Category and Sub-Category]])-SEARCH("/",Kickstarter[[#This Row],[Category and Sub-Category]]))</f>
        <v>fiction</v>
      </c>
      <c r="S1500" s="10">
        <f>(Kickstarter[[#This Row],[launched_at]]/86400) + 25569 + (-6/24)</f>
        <v>41840.733541666668</v>
      </c>
      <c r="T1500" s="10">
        <f>(Kickstarter[[#This Row],[deadline]]/86400) + 25569 + (-6/24)</f>
        <v>41885.733541666668</v>
      </c>
      <c r="U1500" s="6">
        <f>YEAR(Kickstarter[[#This Row],[Date Created Conversion]])</f>
        <v>2014</v>
      </c>
      <c r="V1500" s="6" t="str">
        <f>TEXT(Kickstarter[[#This Row],[Date Created Conversion]], "mmm")</f>
        <v>Jul</v>
      </c>
      <c r="W1500" s="6">
        <f>DATEDIF(Kickstarter[[#This Row],[Date Created Conversion]],Kickstarter[[#This Row],[Date Ended Conversion]],"m")</f>
        <v>1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Kickstarter[[#This Row],[pledged]]/Kickstarter[[#This Row],[goal]]</f>
        <v>2.5000000000000001E-3</v>
      </c>
      <c r="P1501" s="13">
        <f>IF(Kickstarter[[#This Row],[backers_count]], Kickstarter[[#This Row],[pledged]]/Kickstarter[[#This Row],[backers_count]], 0)</f>
        <v>5</v>
      </c>
      <c r="Q1501" t="str">
        <f>LEFT(Kickstarter[[#This Row],[Category and Sub-Category]], SEARCH("/", Kickstarter[[#This Row],[Category and Sub-Category]])-1)</f>
        <v>publishing</v>
      </c>
      <c r="R1501" t="str">
        <f>RIGHT(Kickstarter[[#This Row],[Category and Sub-Category]], LEN(Kickstarter[[#This Row],[Category and Sub-Category]])-SEARCH("/",Kickstarter[[#This Row],[Category and Sub-Category]]))</f>
        <v>fiction</v>
      </c>
      <c r="S1501" s="10">
        <f>(Kickstarter[[#This Row],[launched_at]]/86400) + 25569 + (-6/24)</f>
        <v>42526.757326388892</v>
      </c>
      <c r="T1501" s="10">
        <f>(Kickstarter[[#This Row],[deadline]]/86400) + 25569 + (-6/24)</f>
        <v>42586.757326388892</v>
      </c>
      <c r="U1501" s="6">
        <f>YEAR(Kickstarter[[#This Row],[Date Created Conversion]])</f>
        <v>2016</v>
      </c>
      <c r="V1501" s="6" t="str">
        <f>TEXT(Kickstarter[[#This Row],[Date Created Conversion]], "mmm")</f>
        <v>Jun</v>
      </c>
      <c r="W1501" s="6">
        <f>DATEDIF(Kickstarter[[#This Row],[Date Created Conversion]],Kickstarter[[#This Row],[Date Ended Conversion]],"m")</f>
        <v>1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Kickstarter[[#This Row],[pledged]]/Kickstarter[[#This Row],[goal]]</f>
        <v>0.25035714285714283</v>
      </c>
      <c r="P1502" s="13">
        <f>IF(Kickstarter[[#This Row],[backers_count]], Kickstarter[[#This Row],[pledged]]/Kickstarter[[#This Row],[backers_count]], 0)</f>
        <v>46.733333333333334</v>
      </c>
      <c r="Q1502" t="str">
        <f>LEFT(Kickstarter[[#This Row],[Category and Sub-Category]], SEARCH("/", Kickstarter[[#This Row],[Category and Sub-Category]])-1)</f>
        <v>publishing</v>
      </c>
      <c r="R1502" t="str">
        <f>RIGHT(Kickstarter[[#This Row],[Category and Sub-Category]], LEN(Kickstarter[[#This Row],[Category and Sub-Category]])-SEARCH("/",Kickstarter[[#This Row],[Category and Sub-Category]]))</f>
        <v>fiction</v>
      </c>
      <c r="S1502" s="10">
        <f>(Kickstarter[[#This Row],[launched_at]]/86400) + 25569 + (-6/24)</f>
        <v>41365.654594907406</v>
      </c>
      <c r="T1502" s="10">
        <f>(Kickstarter[[#This Row],[deadline]]/86400) + 25569 + (-6/24)</f>
        <v>41395.654594907406</v>
      </c>
      <c r="U1502" s="6">
        <f>YEAR(Kickstarter[[#This Row],[Date Created Conversion]])</f>
        <v>2013</v>
      </c>
      <c r="V1502" s="6" t="str">
        <f>TEXT(Kickstarter[[#This Row],[Date Created Conversion]], "mmm")</f>
        <v>Apr</v>
      </c>
      <c r="W1502" s="6">
        <f>DATEDIF(Kickstarter[[#This Row],[Date Created Conversion]],Kickstarter[[#This Row],[Date Ended Conversion]],"m")</f>
        <v>1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Kickstarter[[#This Row],[pledged]]/Kickstarter[[#This Row],[goal]]</f>
        <v>1.6633076923076924</v>
      </c>
      <c r="P1503" s="13">
        <f>IF(Kickstarter[[#This Row],[backers_count]], Kickstarter[[#This Row],[pledged]]/Kickstarter[[#This Row],[backers_count]], 0)</f>
        <v>97.731073446327684</v>
      </c>
      <c r="Q1503" t="str">
        <f>LEFT(Kickstarter[[#This Row],[Category and Sub-Category]], SEARCH("/", Kickstarter[[#This Row],[Category and Sub-Category]])-1)</f>
        <v>photography</v>
      </c>
      <c r="R1503" t="str">
        <f>RIGHT(Kickstarter[[#This Row],[Category and Sub-Category]], LEN(Kickstarter[[#This Row],[Category and Sub-Category]])-SEARCH("/",Kickstarter[[#This Row],[Category and Sub-Category]]))</f>
        <v>photobooks</v>
      </c>
      <c r="S1503" s="10">
        <f>(Kickstarter[[#This Row],[launched_at]]/86400) + 25569 + (-6/24)</f>
        <v>42163.333599537036</v>
      </c>
      <c r="T1503" s="10">
        <f>(Kickstarter[[#This Row],[deadline]]/86400) + 25569 + (-6/24)</f>
        <v>42193.333599537036</v>
      </c>
      <c r="U1503" s="6">
        <f>YEAR(Kickstarter[[#This Row],[Date Created Conversion]])</f>
        <v>2015</v>
      </c>
      <c r="V1503" s="6" t="str">
        <f>TEXT(Kickstarter[[#This Row],[Date Created Conversion]], "mmm")</f>
        <v>Jun</v>
      </c>
      <c r="W1503" s="6">
        <f>DATEDIF(Kickstarter[[#This Row],[Date Created Conversion]],Kickstarter[[#This Row],[Date Ended Conversion]],"m")</f>
        <v>1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Kickstarter[[#This Row],[pledged]]/Kickstarter[[#This Row],[goal]]</f>
        <v>1.0144545454545455</v>
      </c>
      <c r="P1504" s="13">
        <f>IF(Kickstarter[[#This Row],[backers_count]], Kickstarter[[#This Row],[pledged]]/Kickstarter[[#This Row],[backers_count]], 0)</f>
        <v>67.835866261398181</v>
      </c>
      <c r="Q1504" t="str">
        <f>LEFT(Kickstarter[[#This Row],[Category and Sub-Category]], SEARCH("/", Kickstarter[[#This Row],[Category and Sub-Category]])-1)</f>
        <v>photography</v>
      </c>
      <c r="R1504" t="str">
        <f>RIGHT(Kickstarter[[#This Row],[Category and Sub-Category]], LEN(Kickstarter[[#This Row],[Category and Sub-Category]])-SEARCH("/",Kickstarter[[#This Row],[Category and Sub-Category]]))</f>
        <v>photobooks</v>
      </c>
      <c r="S1504" s="10">
        <f>(Kickstarter[[#This Row],[launched_at]]/86400) + 25569 + (-6/24)</f>
        <v>42426.292592592596</v>
      </c>
      <c r="T1504" s="10">
        <f>(Kickstarter[[#This Row],[deadline]]/86400) + 25569 + (-6/24)</f>
        <v>42454.666666666672</v>
      </c>
      <c r="U1504" s="6">
        <f>YEAR(Kickstarter[[#This Row],[Date Created Conversion]])</f>
        <v>2016</v>
      </c>
      <c r="V1504" s="6" t="str">
        <f>TEXT(Kickstarter[[#This Row],[Date Created Conversion]], "mmm")</f>
        <v>Feb</v>
      </c>
      <c r="W1504" s="6">
        <f>DATEDIF(Kickstarter[[#This Row],[Date Created Conversion]],Kickstarter[[#This Row],[Date Ended Conversion]],"m")</f>
        <v>0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Kickstarter[[#This Row],[pledged]]/Kickstarter[[#This Row],[goal]]</f>
        <v>1.0789146666666667</v>
      </c>
      <c r="P1505" s="13">
        <f>IF(Kickstarter[[#This Row],[backers_count]], Kickstarter[[#This Row],[pledged]]/Kickstarter[[#This Row],[backers_count]], 0)</f>
        <v>56.98492957746479</v>
      </c>
      <c r="Q1505" t="str">
        <f>LEFT(Kickstarter[[#This Row],[Category and Sub-Category]], SEARCH("/", Kickstarter[[#This Row],[Category and Sub-Category]])-1)</f>
        <v>photography</v>
      </c>
      <c r="R1505" t="str">
        <f>RIGHT(Kickstarter[[#This Row],[Category and Sub-Category]], LEN(Kickstarter[[#This Row],[Category and Sub-Category]])-SEARCH("/",Kickstarter[[#This Row],[Category and Sub-Category]]))</f>
        <v>photobooks</v>
      </c>
      <c r="S1505" s="10">
        <f>(Kickstarter[[#This Row],[launched_at]]/86400) + 25569 + (-6/24)</f>
        <v>42606.097233796296</v>
      </c>
      <c r="T1505" s="10">
        <f>(Kickstarter[[#This Row],[deadline]]/86400) + 25569 + (-6/24)</f>
        <v>42666.097233796296</v>
      </c>
      <c r="U1505" s="6">
        <f>YEAR(Kickstarter[[#This Row],[Date Created Conversion]])</f>
        <v>2016</v>
      </c>
      <c r="V1505" s="6" t="str">
        <f>TEXT(Kickstarter[[#This Row],[Date Created Conversion]], "mmm")</f>
        <v>Aug</v>
      </c>
      <c r="W1505" s="6">
        <f>DATEDIF(Kickstarter[[#This Row],[Date Created Conversion]],Kickstarter[[#This Row],[Date Ended Conversion]],"m")</f>
        <v>1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Kickstarter[[#This Row],[pledged]]/Kickstarter[[#This Row],[goal]]</f>
        <v>2.7793846153846156</v>
      </c>
      <c r="P1506" s="13">
        <f>IF(Kickstarter[[#This Row],[backers_count]], Kickstarter[[#This Row],[pledged]]/Kickstarter[[#This Row],[backers_count]], 0)</f>
        <v>67.159851301115239</v>
      </c>
      <c r="Q1506" t="str">
        <f>LEFT(Kickstarter[[#This Row],[Category and Sub-Category]], SEARCH("/", Kickstarter[[#This Row],[Category and Sub-Category]])-1)</f>
        <v>photography</v>
      </c>
      <c r="R1506" t="str">
        <f>RIGHT(Kickstarter[[#This Row],[Category and Sub-Category]], LEN(Kickstarter[[#This Row],[Category and Sub-Category]])-SEARCH("/",Kickstarter[[#This Row],[Category and Sub-Category]]))</f>
        <v>photobooks</v>
      </c>
      <c r="S1506" s="10">
        <f>(Kickstarter[[#This Row],[launched_at]]/86400) + 25569 + (-6/24)</f>
        <v>41772.407685185186</v>
      </c>
      <c r="T1506" s="10">
        <f>(Kickstarter[[#This Row],[deadline]]/86400) + 25569 + (-6/24)</f>
        <v>41800.106249999997</v>
      </c>
      <c r="U1506" s="6">
        <f>YEAR(Kickstarter[[#This Row],[Date Created Conversion]])</f>
        <v>2014</v>
      </c>
      <c r="V1506" s="6" t="str">
        <f>TEXT(Kickstarter[[#This Row],[Date Created Conversion]], "mmm")</f>
        <v>May</v>
      </c>
      <c r="W1506" s="6">
        <f>DATEDIF(Kickstarter[[#This Row],[Date Created Conversion]],Kickstarter[[#This Row],[Date Ended Conversion]],"m")</f>
        <v>0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Kickstarter[[#This Row],[pledged]]/Kickstarter[[#This Row],[goal]]</f>
        <v>1.0358125</v>
      </c>
      <c r="P1507" s="13">
        <f>IF(Kickstarter[[#This Row],[backers_count]], Kickstarter[[#This Row],[pledged]]/Kickstarter[[#This Row],[backers_count]], 0)</f>
        <v>48.037681159420288</v>
      </c>
      <c r="Q1507" t="str">
        <f>LEFT(Kickstarter[[#This Row],[Category and Sub-Category]], SEARCH("/", Kickstarter[[#This Row],[Category and Sub-Category]])-1)</f>
        <v>photography</v>
      </c>
      <c r="R1507" t="str">
        <f>RIGHT(Kickstarter[[#This Row],[Category and Sub-Category]], LEN(Kickstarter[[#This Row],[Category and Sub-Category]])-SEARCH("/",Kickstarter[[#This Row],[Category and Sub-Category]]))</f>
        <v>photobooks</v>
      </c>
      <c r="S1507" s="10">
        <f>(Kickstarter[[#This Row],[launched_at]]/86400) + 25569 + (-6/24)</f>
        <v>42414.19332175926</v>
      </c>
      <c r="T1507" s="10">
        <f>(Kickstarter[[#This Row],[deadline]]/86400) + 25569 + (-6/24)</f>
        <v>42451.584027777775</v>
      </c>
      <c r="U1507" s="6">
        <f>YEAR(Kickstarter[[#This Row],[Date Created Conversion]])</f>
        <v>2016</v>
      </c>
      <c r="V1507" s="6" t="str">
        <f>TEXT(Kickstarter[[#This Row],[Date Created Conversion]], "mmm")</f>
        <v>Feb</v>
      </c>
      <c r="W1507" s="6">
        <f>DATEDIF(Kickstarter[[#This Row],[Date Created Conversion]],Kickstarter[[#This Row],[Date Ended Conversion]],"m")</f>
        <v>1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Kickstarter[[#This Row],[pledged]]/Kickstarter[[#This Row],[goal]]</f>
        <v>1.1140000000000001</v>
      </c>
      <c r="P1508" s="13">
        <f>IF(Kickstarter[[#This Row],[backers_count]], Kickstarter[[#This Row],[pledged]]/Kickstarter[[#This Row],[backers_count]], 0)</f>
        <v>38.860465116279073</v>
      </c>
      <c r="Q1508" t="str">
        <f>LEFT(Kickstarter[[#This Row],[Category and Sub-Category]], SEARCH("/", Kickstarter[[#This Row],[Category and Sub-Category]])-1)</f>
        <v>photography</v>
      </c>
      <c r="R1508" t="str">
        <f>RIGHT(Kickstarter[[#This Row],[Category and Sub-Category]], LEN(Kickstarter[[#This Row],[Category and Sub-Category]])-SEARCH("/",Kickstarter[[#This Row],[Category and Sub-Category]]))</f>
        <v>photobooks</v>
      </c>
      <c r="S1508" s="10">
        <f>(Kickstarter[[#This Row],[launched_at]]/86400) + 25569 + (-6/24)</f>
        <v>41814.535925925928</v>
      </c>
      <c r="T1508" s="10">
        <f>(Kickstarter[[#This Row],[deadline]]/86400) + 25569 + (-6/24)</f>
        <v>41844.535925925928</v>
      </c>
      <c r="U1508" s="6">
        <f>YEAR(Kickstarter[[#This Row],[Date Created Conversion]])</f>
        <v>2014</v>
      </c>
      <c r="V1508" s="6" t="str">
        <f>TEXT(Kickstarter[[#This Row],[Date Created Conversion]], "mmm")</f>
        <v>Jun</v>
      </c>
      <c r="W1508" s="6">
        <f>DATEDIF(Kickstarter[[#This Row],[Date Created Conversion]],Kickstarter[[#This Row],[Date Ended Conversion]],"m")</f>
        <v>1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Kickstarter[[#This Row],[pledged]]/Kickstarter[[#This Row],[goal]]</f>
        <v>2.15</v>
      </c>
      <c r="P1509" s="13">
        <f>IF(Kickstarter[[#This Row],[backers_count]], Kickstarter[[#This Row],[pledged]]/Kickstarter[[#This Row],[backers_count]], 0)</f>
        <v>78.181818181818187</v>
      </c>
      <c r="Q1509" t="str">
        <f>LEFT(Kickstarter[[#This Row],[Category and Sub-Category]], SEARCH("/", Kickstarter[[#This Row],[Category and Sub-Category]])-1)</f>
        <v>photography</v>
      </c>
      <c r="R1509" t="str">
        <f>RIGHT(Kickstarter[[#This Row],[Category and Sub-Category]], LEN(Kickstarter[[#This Row],[Category and Sub-Category]])-SEARCH("/",Kickstarter[[#This Row],[Category and Sub-Category]]))</f>
        <v>photobooks</v>
      </c>
      <c r="S1509" s="10">
        <f>(Kickstarter[[#This Row],[launched_at]]/86400) + 25569 + (-6/24)</f>
        <v>40254.200335648144</v>
      </c>
      <c r="T1509" s="10">
        <f>(Kickstarter[[#This Row],[deadline]]/86400) + 25569 + (-6/24)</f>
        <v>40313.090277777781</v>
      </c>
      <c r="U1509" s="6">
        <f>YEAR(Kickstarter[[#This Row],[Date Created Conversion]])</f>
        <v>2010</v>
      </c>
      <c r="V1509" s="6" t="str">
        <f>TEXT(Kickstarter[[#This Row],[Date Created Conversion]], "mmm")</f>
        <v>Mar</v>
      </c>
      <c r="W1509" s="6">
        <f>DATEDIF(Kickstarter[[#This Row],[Date Created Conversion]],Kickstarter[[#This Row],[Date Ended Conversion]],"m")</f>
        <v>1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Kickstarter[[#This Row],[pledged]]/Kickstarter[[#This Row],[goal]]</f>
        <v>1.1076216216216217</v>
      </c>
      <c r="P1510" s="13">
        <f>IF(Kickstarter[[#This Row],[backers_count]], Kickstarter[[#This Row],[pledged]]/Kickstarter[[#This Row],[backers_count]], 0)</f>
        <v>97.113744075829388</v>
      </c>
      <c r="Q1510" t="str">
        <f>LEFT(Kickstarter[[#This Row],[Category and Sub-Category]], SEARCH("/", Kickstarter[[#This Row],[Category and Sub-Category]])-1)</f>
        <v>photography</v>
      </c>
      <c r="R1510" t="str">
        <f>RIGHT(Kickstarter[[#This Row],[Category and Sub-Category]], LEN(Kickstarter[[#This Row],[Category and Sub-Category]])-SEARCH("/",Kickstarter[[#This Row],[Category and Sub-Category]]))</f>
        <v>photobooks</v>
      </c>
      <c r="S1510" s="10">
        <f>(Kickstarter[[#This Row],[launched_at]]/86400) + 25569 + (-6/24)</f>
        <v>41786.364363425928</v>
      </c>
      <c r="T1510" s="10">
        <f>(Kickstarter[[#This Row],[deadline]]/86400) + 25569 + (-6/24)</f>
        <v>41817.364363425928</v>
      </c>
      <c r="U1510" s="6">
        <f>YEAR(Kickstarter[[#This Row],[Date Created Conversion]])</f>
        <v>2014</v>
      </c>
      <c r="V1510" s="6" t="str">
        <f>TEXT(Kickstarter[[#This Row],[Date Created Conversion]], "mmm")</f>
        <v>May</v>
      </c>
      <c r="W1510" s="6">
        <f>DATEDIF(Kickstarter[[#This Row],[Date Created Conversion]],Kickstarter[[#This Row],[Date Ended Conversion]],"m")</f>
        <v>1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Kickstarter[[#This Row],[pledged]]/Kickstarter[[#This Row],[goal]]</f>
        <v>1.2364125714285714</v>
      </c>
      <c r="P1511" s="13">
        <f>IF(Kickstarter[[#This Row],[backers_count]], Kickstarter[[#This Row],[pledged]]/Kickstarter[[#This Row],[backers_count]], 0)</f>
        <v>110.39397959183674</v>
      </c>
      <c r="Q1511" t="str">
        <f>LEFT(Kickstarter[[#This Row],[Category and Sub-Category]], SEARCH("/", Kickstarter[[#This Row],[Category and Sub-Category]])-1)</f>
        <v>photography</v>
      </c>
      <c r="R1511" t="str">
        <f>RIGHT(Kickstarter[[#This Row],[Category and Sub-Category]], LEN(Kickstarter[[#This Row],[Category and Sub-Category]])-SEARCH("/",Kickstarter[[#This Row],[Category and Sub-Category]]))</f>
        <v>photobooks</v>
      </c>
      <c r="S1511" s="10">
        <f>(Kickstarter[[#This Row],[launched_at]]/86400) + 25569 + (-6/24)</f>
        <v>42751.283391203702</v>
      </c>
      <c r="T1511" s="10">
        <f>(Kickstarter[[#This Row],[deadline]]/86400) + 25569 + (-6/24)</f>
        <v>42780.707638888889</v>
      </c>
      <c r="U1511" s="6">
        <f>YEAR(Kickstarter[[#This Row],[Date Created Conversion]])</f>
        <v>2017</v>
      </c>
      <c r="V1511" s="6" t="str">
        <f>TEXT(Kickstarter[[#This Row],[Date Created Conversion]], "mmm")</f>
        <v>Jan</v>
      </c>
      <c r="W1511" s="6">
        <f>DATEDIF(Kickstarter[[#This Row],[Date Created Conversion]],Kickstarter[[#This Row],[Date Ended Conversion]],"m")</f>
        <v>0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Kickstarter[[#This Row],[pledged]]/Kickstarter[[#This Row],[goal]]</f>
        <v>1.0103500000000001</v>
      </c>
      <c r="P1512" s="13">
        <f>IF(Kickstarter[[#This Row],[backers_count]], Kickstarter[[#This Row],[pledged]]/Kickstarter[[#This Row],[backers_count]], 0)</f>
        <v>39.91506172839506</v>
      </c>
      <c r="Q1512" t="str">
        <f>LEFT(Kickstarter[[#This Row],[Category and Sub-Category]], SEARCH("/", Kickstarter[[#This Row],[Category and Sub-Category]])-1)</f>
        <v>photography</v>
      </c>
      <c r="R1512" t="str">
        <f>RIGHT(Kickstarter[[#This Row],[Category and Sub-Category]], LEN(Kickstarter[[#This Row],[Category and Sub-Category]])-SEARCH("/",Kickstarter[[#This Row],[Category and Sub-Category]]))</f>
        <v>photobooks</v>
      </c>
      <c r="S1512" s="10">
        <f>(Kickstarter[[#This Row],[launched_at]]/86400) + 25569 + (-6/24)</f>
        <v>41809.135162037041</v>
      </c>
      <c r="T1512" s="10">
        <f>(Kickstarter[[#This Row],[deadline]]/86400) + 25569 + (-6/24)</f>
        <v>41839.135162037041</v>
      </c>
      <c r="U1512" s="6">
        <f>YEAR(Kickstarter[[#This Row],[Date Created Conversion]])</f>
        <v>2014</v>
      </c>
      <c r="V1512" s="6" t="str">
        <f>TEXT(Kickstarter[[#This Row],[Date Created Conversion]], "mmm")</f>
        <v>Jun</v>
      </c>
      <c r="W1512" s="6">
        <f>DATEDIF(Kickstarter[[#This Row],[Date Created Conversion]],Kickstarter[[#This Row],[Date Ended Conversion]],"m")</f>
        <v>1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Kickstarter[[#This Row],[pledged]]/Kickstarter[[#This Row],[goal]]</f>
        <v>1.1179285714285714</v>
      </c>
      <c r="P1513" s="13">
        <f>IF(Kickstarter[[#This Row],[backers_count]], Kickstarter[[#This Row],[pledged]]/Kickstarter[[#This Row],[backers_count]], 0)</f>
        <v>75.975728155339809</v>
      </c>
      <c r="Q1513" t="str">
        <f>LEFT(Kickstarter[[#This Row],[Category and Sub-Category]], SEARCH("/", Kickstarter[[#This Row],[Category and Sub-Category]])-1)</f>
        <v>photography</v>
      </c>
      <c r="R1513" t="str">
        <f>RIGHT(Kickstarter[[#This Row],[Category and Sub-Category]], LEN(Kickstarter[[#This Row],[Category and Sub-Category]])-SEARCH("/",Kickstarter[[#This Row],[Category and Sub-Category]]))</f>
        <v>photobooks</v>
      </c>
      <c r="S1513" s="10">
        <f>(Kickstarter[[#This Row],[launched_at]]/86400) + 25569 + (-6/24)</f>
        <v>42296.333379629628</v>
      </c>
      <c r="T1513" s="10">
        <f>(Kickstarter[[#This Row],[deadline]]/86400) + 25569 + (-6/24)</f>
        <v>42326.375046296293</v>
      </c>
      <c r="U1513" s="6">
        <f>YEAR(Kickstarter[[#This Row],[Date Created Conversion]])</f>
        <v>2015</v>
      </c>
      <c r="V1513" s="6" t="str">
        <f>TEXT(Kickstarter[[#This Row],[Date Created Conversion]], "mmm")</f>
        <v>Oct</v>
      </c>
      <c r="W1513" s="6">
        <f>DATEDIF(Kickstarter[[#This Row],[Date Created Conversion]],Kickstarter[[#This Row],[Date Ended Conversion]],"m")</f>
        <v>0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Kickstarter[[#This Row],[pledged]]/Kickstarter[[#This Row],[goal]]</f>
        <v>5.5877142857142861</v>
      </c>
      <c r="P1514" s="13">
        <f>IF(Kickstarter[[#This Row],[backers_count]], Kickstarter[[#This Row],[pledged]]/Kickstarter[[#This Row],[backers_count]], 0)</f>
        <v>58.379104477611939</v>
      </c>
      <c r="Q1514" t="str">
        <f>LEFT(Kickstarter[[#This Row],[Category and Sub-Category]], SEARCH("/", Kickstarter[[#This Row],[Category and Sub-Category]])-1)</f>
        <v>photography</v>
      </c>
      <c r="R1514" t="str">
        <f>RIGHT(Kickstarter[[#This Row],[Category and Sub-Category]], LEN(Kickstarter[[#This Row],[Category and Sub-Category]])-SEARCH("/",Kickstarter[[#This Row],[Category and Sub-Category]]))</f>
        <v>photobooks</v>
      </c>
      <c r="S1514" s="10">
        <f>(Kickstarter[[#This Row],[launched_at]]/86400) + 25569 + (-6/24)</f>
        <v>42741.434479166666</v>
      </c>
      <c r="T1514" s="10">
        <f>(Kickstarter[[#This Row],[deadline]]/86400) + 25569 + (-6/24)</f>
        <v>42771.434479166666</v>
      </c>
      <c r="U1514" s="6">
        <f>YEAR(Kickstarter[[#This Row],[Date Created Conversion]])</f>
        <v>2017</v>
      </c>
      <c r="V1514" s="6" t="str">
        <f>TEXT(Kickstarter[[#This Row],[Date Created Conversion]], "mmm")</f>
        <v>Jan</v>
      </c>
      <c r="W1514" s="6">
        <f>DATEDIF(Kickstarter[[#This Row],[Date Created Conversion]],Kickstarter[[#This Row],[Date Ended Conversion]],"m")</f>
        <v>0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Kickstarter[[#This Row],[pledged]]/Kickstarter[[#This Row],[goal]]</f>
        <v>1.5001875</v>
      </c>
      <c r="P1515" s="13">
        <f>IF(Kickstarter[[#This Row],[backers_count]], Kickstarter[[#This Row],[pledged]]/Kickstarter[[#This Row],[backers_count]], 0)</f>
        <v>55.82093023255814</v>
      </c>
      <c r="Q1515" t="str">
        <f>LEFT(Kickstarter[[#This Row],[Category and Sub-Category]], SEARCH("/", Kickstarter[[#This Row],[Category and Sub-Category]])-1)</f>
        <v>photography</v>
      </c>
      <c r="R1515" t="str">
        <f>RIGHT(Kickstarter[[#This Row],[Category and Sub-Category]], LEN(Kickstarter[[#This Row],[Category and Sub-Category]])-SEARCH("/",Kickstarter[[#This Row],[Category and Sub-Category]]))</f>
        <v>photobooks</v>
      </c>
      <c r="S1515" s="10">
        <f>(Kickstarter[[#This Row],[launched_at]]/86400) + 25569 + (-6/24)</f>
        <v>41806.387337962966</v>
      </c>
      <c r="T1515" s="10">
        <f>(Kickstarter[[#This Row],[deadline]]/86400) + 25569 + (-6/24)</f>
        <v>41836.387337962966</v>
      </c>
      <c r="U1515" s="6">
        <f>YEAR(Kickstarter[[#This Row],[Date Created Conversion]])</f>
        <v>2014</v>
      </c>
      <c r="V1515" s="6" t="str">
        <f>TEXT(Kickstarter[[#This Row],[Date Created Conversion]], "mmm")</f>
        <v>Jun</v>
      </c>
      <c r="W1515" s="6">
        <f>DATEDIF(Kickstarter[[#This Row],[Date Created Conversion]],Kickstarter[[#This Row],[Date Ended Conversion]],"m")</f>
        <v>1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Kickstarter[[#This Row],[pledged]]/Kickstarter[[#This Row],[goal]]</f>
        <v>1.0647599999999999</v>
      </c>
      <c r="P1516" s="13">
        <f>IF(Kickstarter[[#This Row],[backers_count]], Kickstarter[[#This Row],[pledged]]/Kickstarter[[#This Row],[backers_count]], 0)</f>
        <v>151.24431818181819</v>
      </c>
      <c r="Q1516" t="str">
        <f>LEFT(Kickstarter[[#This Row],[Category and Sub-Category]], SEARCH("/", Kickstarter[[#This Row],[Category and Sub-Category]])-1)</f>
        <v>photography</v>
      </c>
      <c r="R1516" t="str">
        <f>RIGHT(Kickstarter[[#This Row],[Category and Sub-Category]], LEN(Kickstarter[[#This Row],[Category and Sub-Category]])-SEARCH("/",Kickstarter[[#This Row],[Category and Sub-Category]]))</f>
        <v>photobooks</v>
      </c>
      <c r="S1516" s="10">
        <f>(Kickstarter[[#This Row],[launched_at]]/86400) + 25569 + (-6/24)</f>
        <v>42234.347685185188</v>
      </c>
      <c r="T1516" s="10">
        <f>(Kickstarter[[#This Row],[deadline]]/86400) + 25569 + (-6/24)</f>
        <v>42274.347685185188</v>
      </c>
      <c r="U1516" s="6">
        <f>YEAR(Kickstarter[[#This Row],[Date Created Conversion]])</f>
        <v>2015</v>
      </c>
      <c r="V1516" s="6" t="str">
        <f>TEXT(Kickstarter[[#This Row],[Date Created Conversion]], "mmm")</f>
        <v>Aug</v>
      </c>
      <c r="W1516" s="6">
        <f>DATEDIF(Kickstarter[[#This Row],[Date Created Conversion]],Kickstarter[[#This Row],[Date Ended Conversion]],"m")</f>
        <v>1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Kickstarter[[#This Row],[pledged]]/Kickstarter[[#This Row],[goal]]</f>
        <v>1.57189</v>
      </c>
      <c r="P1517" s="13">
        <f>IF(Kickstarter[[#This Row],[backers_count]], Kickstarter[[#This Row],[pledged]]/Kickstarter[[#This Row],[backers_count]], 0)</f>
        <v>849.67027027027029</v>
      </c>
      <c r="Q1517" t="str">
        <f>LEFT(Kickstarter[[#This Row],[Category and Sub-Category]], SEARCH("/", Kickstarter[[#This Row],[Category and Sub-Category]])-1)</f>
        <v>photography</v>
      </c>
      <c r="R1517" t="str">
        <f>RIGHT(Kickstarter[[#This Row],[Category and Sub-Category]], LEN(Kickstarter[[#This Row],[Category and Sub-Category]])-SEARCH("/",Kickstarter[[#This Row],[Category and Sub-Category]]))</f>
        <v>photobooks</v>
      </c>
      <c r="S1517" s="10">
        <f>(Kickstarter[[#This Row],[launched_at]]/86400) + 25569 + (-6/24)</f>
        <v>42415.003437499996</v>
      </c>
      <c r="T1517" s="10">
        <f>(Kickstarter[[#This Row],[deadline]]/86400) + 25569 + (-6/24)</f>
        <v>42444.961770833332</v>
      </c>
      <c r="U1517" s="6">
        <f>YEAR(Kickstarter[[#This Row],[Date Created Conversion]])</f>
        <v>2016</v>
      </c>
      <c r="V1517" s="6" t="str">
        <f>TEXT(Kickstarter[[#This Row],[Date Created Conversion]], "mmm")</f>
        <v>Feb</v>
      </c>
      <c r="W1517" s="6">
        <f>DATEDIF(Kickstarter[[#This Row],[Date Created Conversion]],Kickstarter[[#This Row],[Date Ended Conversion]],"m")</f>
        <v>1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Kickstarter[[#This Row],[pledged]]/Kickstarter[[#This Row],[goal]]</f>
        <v>1.0865882352941176</v>
      </c>
      <c r="P1518" s="13">
        <f>IF(Kickstarter[[#This Row],[backers_count]], Kickstarter[[#This Row],[pledged]]/Kickstarter[[#This Row],[backers_count]], 0)</f>
        <v>159.24137931034483</v>
      </c>
      <c r="Q1518" t="str">
        <f>LEFT(Kickstarter[[#This Row],[Category and Sub-Category]], SEARCH("/", Kickstarter[[#This Row],[Category and Sub-Category]])-1)</f>
        <v>photography</v>
      </c>
      <c r="R1518" t="str">
        <f>RIGHT(Kickstarter[[#This Row],[Category and Sub-Category]], LEN(Kickstarter[[#This Row],[Category and Sub-Category]])-SEARCH("/",Kickstarter[[#This Row],[Category and Sub-Category]]))</f>
        <v>photobooks</v>
      </c>
      <c r="S1518" s="10">
        <f>(Kickstarter[[#This Row],[launched_at]]/86400) + 25569 + (-6/24)</f>
        <v>42619.216342592597</v>
      </c>
      <c r="T1518" s="10">
        <f>(Kickstarter[[#This Row],[deadline]]/86400) + 25569 + (-6/24)</f>
        <v>42649.333333333328</v>
      </c>
      <c r="U1518" s="6">
        <f>YEAR(Kickstarter[[#This Row],[Date Created Conversion]])</f>
        <v>2016</v>
      </c>
      <c r="V1518" s="6" t="str">
        <f>TEXT(Kickstarter[[#This Row],[Date Created Conversion]], "mmm")</f>
        <v>Sep</v>
      </c>
      <c r="W1518" s="6">
        <f>DATEDIF(Kickstarter[[#This Row],[Date Created Conversion]],Kickstarter[[#This Row],[Date Ended Conversion]],"m")</f>
        <v>1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Kickstarter[[#This Row],[pledged]]/Kickstarter[[#This Row],[goal]]</f>
        <v>1.6197999999999999</v>
      </c>
      <c r="P1519" s="13">
        <f>IF(Kickstarter[[#This Row],[backers_count]], Kickstarter[[#This Row],[pledged]]/Kickstarter[[#This Row],[backers_count]], 0)</f>
        <v>39.507317073170732</v>
      </c>
      <c r="Q1519" t="str">
        <f>LEFT(Kickstarter[[#This Row],[Category and Sub-Category]], SEARCH("/", Kickstarter[[#This Row],[Category and Sub-Category]])-1)</f>
        <v>photography</v>
      </c>
      <c r="R1519" t="str">
        <f>RIGHT(Kickstarter[[#This Row],[Category and Sub-Category]], LEN(Kickstarter[[#This Row],[Category and Sub-Category]])-SEARCH("/",Kickstarter[[#This Row],[Category and Sub-Category]]))</f>
        <v>photobooks</v>
      </c>
      <c r="S1519" s="10">
        <f>(Kickstarter[[#This Row],[launched_at]]/86400) + 25569 + (-6/24)</f>
        <v>41948.31658564815</v>
      </c>
      <c r="T1519" s="10">
        <f>(Kickstarter[[#This Row],[deadline]]/86400) + 25569 + (-6/24)</f>
        <v>41979</v>
      </c>
      <c r="U1519" s="6">
        <f>YEAR(Kickstarter[[#This Row],[Date Created Conversion]])</f>
        <v>2014</v>
      </c>
      <c r="V1519" s="6" t="str">
        <f>TEXT(Kickstarter[[#This Row],[Date Created Conversion]], "mmm")</f>
        <v>Nov</v>
      </c>
      <c r="W1519" s="6">
        <f>DATEDIF(Kickstarter[[#This Row],[Date Created Conversion]],Kickstarter[[#This Row],[Date Ended Conversion]],"m")</f>
        <v>1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Kickstarter[[#This Row],[pledged]]/Kickstarter[[#This Row],[goal]]</f>
        <v>2.0536666666666665</v>
      </c>
      <c r="P1520" s="13">
        <f>IF(Kickstarter[[#This Row],[backers_count]], Kickstarter[[#This Row],[pledged]]/Kickstarter[[#This Row],[backers_count]], 0)</f>
        <v>130.52966101694915</v>
      </c>
      <c r="Q1520" t="str">
        <f>LEFT(Kickstarter[[#This Row],[Category and Sub-Category]], SEARCH("/", Kickstarter[[#This Row],[Category and Sub-Category]])-1)</f>
        <v>photography</v>
      </c>
      <c r="R1520" t="str">
        <f>RIGHT(Kickstarter[[#This Row],[Category and Sub-Category]], LEN(Kickstarter[[#This Row],[Category and Sub-Category]])-SEARCH("/",Kickstarter[[#This Row],[Category and Sub-Category]]))</f>
        <v>photobooks</v>
      </c>
      <c r="S1520" s="10">
        <f>(Kickstarter[[#This Row],[launched_at]]/86400) + 25569 + (-6/24)</f>
        <v>41760.5700462963</v>
      </c>
      <c r="T1520" s="10">
        <f>(Kickstarter[[#This Row],[deadline]]/86400) + 25569 + (-6/24)</f>
        <v>41790.5700462963</v>
      </c>
      <c r="U1520" s="6">
        <f>YEAR(Kickstarter[[#This Row],[Date Created Conversion]])</f>
        <v>2014</v>
      </c>
      <c r="V1520" s="6" t="str">
        <f>TEXT(Kickstarter[[#This Row],[Date Created Conversion]], "mmm")</f>
        <v>May</v>
      </c>
      <c r="W1520" s="6">
        <f>DATEDIF(Kickstarter[[#This Row],[Date Created Conversion]],Kickstarter[[#This Row],[Date Ended Conversion]],"m")</f>
        <v>0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Kickstarter[[#This Row],[pledged]]/Kickstarter[[#This Row],[goal]]</f>
        <v>1.033638888888889</v>
      </c>
      <c r="P1521" s="13">
        <f>IF(Kickstarter[[#This Row],[backers_count]], Kickstarter[[#This Row],[pledged]]/Kickstarter[[#This Row],[backers_count]], 0)</f>
        <v>64.156896551724131</v>
      </c>
      <c r="Q1521" t="str">
        <f>LEFT(Kickstarter[[#This Row],[Category and Sub-Category]], SEARCH("/", Kickstarter[[#This Row],[Category and Sub-Category]])-1)</f>
        <v>photography</v>
      </c>
      <c r="R1521" t="str">
        <f>RIGHT(Kickstarter[[#This Row],[Category and Sub-Category]], LEN(Kickstarter[[#This Row],[Category and Sub-Category]])-SEARCH("/",Kickstarter[[#This Row],[Category and Sub-Category]]))</f>
        <v>photobooks</v>
      </c>
      <c r="S1521" s="10">
        <f>(Kickstarter[[#This Row],[launched_at]]/86400) + 25569 + (-6/24)</f>
        <v>41782.491701388892</v>
      </c>
      <c r="T1521" s="10">
        <f>(Kickstarter[[#This Row],[deadline]]/86400) + 25569 + (-6/24)</f>
        <v>41810.665972222225</v>
      </c>
      <c r="U1521" s="6">
        <f>YEAR(Kickstarter[[#This Row],[Date Created Conversion]])</f>
        <v>2014</v>
      </c>
      <c r="V1521" s="6" t="str">
        <f>TEXT(Kickstarter[[#This Row],[Date Created Conversion]], "mmm")</f>
        <v>May</v>
      </c>
      <c r="W1521" s="6">
        <f>DATEDIF(Kickstarter[[#This Row],[Date Created Conversion]],Kickstarter[[#This Row],[Date Ended Conversion]],"m")</f>
        <v>0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Kickstarter[[#This Row],[pledged]]/Kickstarter[[#This Row],[goal]]</f>
        <v>1.0347222222222223</v>
      </c>
      <c r="P1522" s="13">
        <f>IF(Kickstarter[[#This Row],[backers_count]], Kickstarter[[#This Row],[pledged]]/Kickstarter[[#This Row],[backers_count]], 0)</f>
        <v>111.52694610778443</v>
      </c>
      <c r="Q1522" t="str">
        <f>LEFT(Kickstarter[[#This Row],[Category and Sub-Category]], SEARCH("/", Kickstarter[[#This Row],[Category and Sub-Category]])-1)</f>
        <v>photography</v>
      </c>
      <c r="R1522" t="str">
        <f>RIGHT(Kickstarter[[#This Row],[Category and Sub-Category]], LEN(Kickstarter[[#This Row],[Category and Sub-Category]])-SEARCH("/",Kickstarter[[#This Row],[Category and Sub-Category]]))</f>
        <v>photobooks</v>
      </c>
      <c r="S1522" s="10">
        <f>(Kickstarter[[#This Row],[launched_at]]/86400) + 25569 + (-6/24)</f>
        <v>41955.607789351852</v>
      </c>
      <c r="T1522" s="10">
        <f>(Kickstarter[[#This Row],[deadline]]/86400) + 25569 + (-6/24)</f>
        <v>41991.916666666672</v>
      </c>
      <c r="U1522" s="6">
        <f>YEAR(Kickstarter[[#This Row],[Date Created Conversion]])</f>
        <v>2014</v>
      </c>
      <c r="V1522" s="6" t="str">
        <f>TEXT(Kickstarter[[#This Row],[Date Created Conversion]], "mmm")</f>
        <v>Nov</v>
      </c>
      <c r="W1522" s="6">
        <f>DATEDIF(Kickstarter[[#This Row],[Date Created Conversion]],Kickstarter[[#This Row],[Date Ended Conversion]],"m")</f>
        <v>1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Kickstarter[[#This Row],[pledged]]/Kickstarter[[#This Row],[goal]]</f>
        <v>1.0681333333333334</v>
      </c>
      <c r="P1523" s="13">
        <f>IF(Kickstarter[[#This Row],[backers_count]], Kickstarter[[#This Row],[pledged]]/Kickstarter[[#This Row],[backers_count]], 0)</f>
        <v>170.44680851063831</v>
      </c>
      <c r="Q1523" t="str">
        <f>LEFT(Kickstarter[[#This Row],[Category and Sub-Category]], SEARCH("/", Kickstarter[[#This Row],[Category and Sub-Category]])-1)</f>
        <v>photography</v>
      </c>
      <c r="R1523" t="str">
        <f>RIGHT(Kickstarter[[#This Row],[Category and Sub-Category]], LEN(Kickstarter[[#This Row],[Category and Sub-Category]])-SEARCH("/",Kickstarter[[#This Row],[Category and Sub-Category]]))</f>
        <v>photobooks</v>
      </c>
      <c r="S1523" s="10">
        <f>(Kickstarter[[#This Row],[launched_at]]/86400) + 25569 + (-6/24)</f>
        <v>42492.917719907404</v>
      </c>
      <c r="T1523" s="10">
        <f>(Kickstarter[[#This Row],[deadline]]/86400) + 25569 + (-6/24)</f>
        <v>42527.917719907404</v>
      </c>
      <c r="U1523" s="6">
        <f>YEAR(Kickstarter[[#This Row],[Date Created Conversion]])</f>
        <v>2016</v>
      </c>
      <c r="V1523" s="6" t="str">
        <f>TEXT(Kickstarter[[#This Row],[Date Created Conversion]], "mmm")</f>
        <v>May</v>
      </c>
      <c r="W1523" s="6">
        <f>DATEDIF(Kickstarter[[#This Row],[Date Created Conversion]],Kickstarter[[#This Row],[Date Ended Conversion]],"m")</f>
        <v>1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Kickstarter[[#This Row],[pledged]]/Kickstarter[[#This Row],[goal]]</f>
        <v>1.3896574712643677</v>
      </c>
      <c r="P1524" s="13">
        <f>IF(Kickstarter[[#This Row],[backers_count]], Kickstarter[[#This Row],[pledged]]/Kickstarter[[#This Row],[backers_count]], 0)</f>
        <v>133.7391592920354</v>
      </c>
      <c r="Q1524" t="str">
        <f>LEFT(Kickstarter[[#This Row],[Category and Sub-Category]], SEARCH("/", Kickstarter[[#This Row],[Category and Sub-Category]])-1)</f>
        <v>photography</v>
      </c>
      <c r="R1524" t="str">
        <f>RIGHT(Kickstarter[[#This Row],[Category and Sub-Category]], LEN(Kickstarter[[#This Row],[Category and Sub-Category]])-SEARCH("/",Kickstarter[[#This Row],[Category and Sub-Category]]))</f>
        <v>photobooks</v>
      </c>
      <c r="S1524" s="10">
        <f>(Kickstarter[[#This Row],[launched_at]]/86400) + 25569 + (-6/24)</f>
        <v>41899.580312500002</v>
      </c>
      <c r="T1524" s="10">
        <f>(Kickstarter[[#This Row],[deadline]]/86400) + 25569 + (-6/24)</f>
        <v>41929.580312500002</v>
      </c>
      <c r="U1524" s="6">
        <f>YEAR(Kickstarter[[#This Row],[Date Created Conversion]])</f>
        <v>2014</v>
      </c>
      <c r="V1524" s="6" t="str">
        <f>TEXT(Kickstarter[[#This Row],[Date Created Conversion]], "mmm")</f>
        <v>Sep</v>
      </c>
      <c r="W1524" s="6">
        <f>DATEDIF(Kickstarter[[#This Row],[Date Created Conversion]],Kickstarter[[#This Row],[Date Ended Conversion]],"m")</f>
        <v>1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Kickstarter[[#This Row],[pledged]]/Kickstarter[[#This Row],[goal]]</f>
        <v>1.2484324324324325</v>
      </c>
      <c r="P1525" s="13">
        <f>IF(Kickstarter[[#This Row],[backers_count]], Kickstarter[[#This Row],[pledged]]/Kickstarter[[#This Row],[backers_count]], 0)</f>
        <v>95.834024896265561</v>
      </c>
      <c r="Q1525" t="str">
        <f>LEFT(Kickstarter[[#This Row],[Category and Sub-Category]], SEARCH("/", Kickstarter[[#This Row],[Category and Sub-Category]])-1)</f>
        <v>photography</v>
      </c>
      <c r="R1525" t="str">
        <f>RIGHT(Kickstarter[[#This Row],[Category and Sub-Category]], LEN(Kickstarter[[#This Row],[Category and Sub-Category]])-SEARCH("/",Kickstarter[[#This Row],[Category and Sub-Category]]))</f>
        <v>photobooks</v>
      </c>
      <c r="S1525" s="10">
        <f>(Kickstarter[[#This Row],[launched_at]]/86400) + 25569 + (-6/24)</f>
        <v>41964.501342592594</v>
      </c>
      <c r="T1525" s="10">
        <f>(Kickstarter[[#This Row],[deadline]]/86400) + 25569 + (-6/24)</f>
        <v>41995.75</v>
      </c>
      <c r="U1525" s="6">
        <f>YEAR(Kickstarter[[#This Row],[Date Created Conversion]])</f>
        <v>2014</v>
      </c>
      <c r="V1525" s="6" t="str">
        <f>TEXT(Kickstarter[[#This Row],[Date Created Conversion]], "mmm")</f>
        <v>Nov</v>
      </c>
      <c r="W1525" s="6">
        <f>DATEDIF(Kickstarter[[#This Row],[Date Created Conversion]],Kickstarter[[#This Row],[Date Ended Conversion]],"m")</f>
        <v>1</v>
      </c>
    </row>
    <row r="1526" spans="1:23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Kickstarter[[#This Row],[pledged]]/Kickstarter[[#This Row],[goal]]</f>
        <v>2.0699999999999998</v>
      </c>
      <c r="P1526" s="13">
        <f>IF(Kickstarter[[#This Row],[backers_count]], Kickstarter[[#This Row],[pledged]]/Kickstarter[[#This Row],[backers_count]], 0)</f>
        <v>221.78571428571428</v>
      </c>
      <c r="Q1526" t="str">
        <f>LEFT(Kickstarter[[#This Row],[Category and Sub-Category]], SEARCH("/", Kickstarter[[#This Row],[Category and Sub-Category]])-1)</f>
        <v>photography</v>
      </c>
      <c r="R1526" t="str">
        <f>RIGHT(Kickstarter[[#This Row],[Category and Sub-Category]], LEN(Kickstarter[[#This Row],[Category and Sub-Category]])-SEARCH("/",Kickstarter[[#This Row],[Category and Sub-Category]]))</f>
        <v>photobooks</v>
      </c>
      <c r="S1526" s="10">
        <f>(Kickstarter[[#This Row],[launched_at]]/86400) + 25569 + (-6/24)</f>
        <v>42756.251041666663</v>
      </c>
      <c r="T1526" s="10">
        <f>(Kickstarter[[#This Row],[deadline]]/86400) + 25569 + (-6/24)</f>
        <v>42786.251041666663</v>
      </c>
      <c r="U1526" s="6">
        <f>YEAR(Kickstarter[[#This Row],[Date Created Conversion]])</f>
        <v>2017</v>
      </c>
      <c r="V1526" s="6" t="str">
        <f>TEXT(Kickstarter[[#This Row],[Date Created Conversion]], "mmm")</f>
        <v>Jan</v>
      </c>
      <c r="W1526" s="6">
        <f>DATEDIF(Kickstarter[[#This Row],[Date Created Conversion]],Kickstarter[[#This Row],[Date Ended Conversion]],"m")</f>
        <v>0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Kickstarter[[#This Row],[pledged]]/Kickstarter[[#This Row],[goal]]</f>
        <v>1.7400576923076922</v>
      </c>
      <c r="P1527" s="13">
        <f>IF(Kickstarter[[#This Row],[backers_count]], Kickstarter[[#This Row],[pledged]]/Kickstarter[[#This Row],[backers_count]], 0)</f>
        <v>32.315357142857138</v>
      </c>
      <c r="Q1527" t="str">
        <f>LEFT(Kickstarter[[#This Row],[Category and Sub-Category]], SEARCH("/", Kickstarter[[#This Row],[Category and Sub-Category]])-1)</f>
        <v>photography</v>
      </c>
      <c r="R1527" t="str">
        <f>RIGHT(Kickstarter[[#This Row],[Category and Sub-Category]], LEN(Kickstarter[[#This Row],[Category and Sub-Category]])-SEARCH("/",Kickstarter[[#This Row],[Category and Sub-Category]]))</f>
        <v>photobooks</v>
      </c>
      <c r="S1527" s="10">
        <f>(Kickstarter[[#This Row],[launched_at]]/86400) + 25569 + (-6/24)</f>
        <v>42570.452986111108</v>
      </c>
      <c r="T1527" s="10">
        <f>(Kickstarter[[#This Row],[deadline]]/86400) + 25569 + (-6/24)</f>
        <v>42600.452986111108</v>
      </c>
      <c r="U1527" s="6">
        <f>YEAR(Kickstarter[[#This Row],[Date Created Conversion]])</f>
        <v>2016</v>
      </c>
      <c r="V1527" s="6" t="str">
        <f>TEXT(Kickstarter[[#This Row],[Date Created Conversion]], "mmm")</f>
        <v>Jul</v>
      </c>
      <c r="W1527" s="6">
        <f>DATEDIF(Kickstarter[[#This Row],[Date Created Conversion]],Kickstarter[[#This Row],[Date Ended Conversion]],"m")</f>
        <v>0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Kickstarter[[#This Row],[pledged]]/Kickstarter[[#This Row],[goal]]</f>
        <v>1.2032608695652174</v>
      </c>
      <c r="P1528" s="13">
        <f>IF(Kickstarter[[#This Row],[backers_count]], Kickstarter[[#This Row],[pledged]]/Kickstarter[[#This Row],[backers_count]], 0)</f>
        <v>98.839285714285708</v>
      </c>
      <c r="Q1528" t="str">
        <f>LEFT(Kickstarter[[#This Row],[Category and Sub-Category]], SEARCH("/", Kickstarter[[#This Row],[Category and Sub-Category]])-1)</f>
        <v>photography</v>
      </c>
      <c r="R1528" t="str">
        <f>RIGHT(Kickstarter[[#This Row],[Category and Sub-Category]], LEN(Kickstarter[[#This Row],[Category and Sub-Category]])-SEARCH("/",Kickstarter[[#This Row],[Category and Sub-Category]]))</f>
        <v>photobooks</v>
      </c>
      <c r="S1528" s="10">
        <f>(Kickstarter[[#This Row],[launched_at]]/86400) + 25569 + (-6/24)</f>
        <v>42339.026006944448</v>
      </c>
      <c r="T1528" s="10">
        <f>(Kickstarter[[#This Row],[deadline]]/86400) + 25569 + (-6/24)</f>
        <v>42388.026006944448</v>
      </c>
      <c r="U1528" s="6">
        <f>YEAR(Kickstarter[[#This Row],[Date Created Conversion]])</f>
        <v>2015</v>
      </c>
      <c r="V1528" s="6" t="str">
        <f>TEXT(Kickstarter[[#This Row],[Date Created Conversion]], "mmm")</f>
        <v>Dec</v>
      </c>
      <c r="W1528" s="6">
        <f>DATEDIF(Kickstarter[[#This Row],[Date Created Conversion]],Kickstarter[[#This Row],[Date Ended Conversion]],"m")</f>
        <v>1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Kickstarter[[#This Row],[pledged]]/Kickstarter[[#This Row],[goal]]</f>
        <v>1.1044428571428573</v>
      </c>
      <c r="P1529" s="13">
        <f>IF(Kickstarter[[#This Row],[backers_count]], Kickstarter[[#This Row],[pledged]]/Kickstarter[[#This Row],[backers_count]], 0)</f>
        <v>55.222142857142863</v>
      </c>
      <c r="Q1529" t="str">
        <f>LEFT(Kickstarter[[#This Row],[Category and Sub-Category]], SEARCH("/", Kickstarter[[#This Row],[Category and Sub-Category]])-1)</f>
        <v>photography</v>
      </c>
      <c r="R1529" t="str">
        <f>RIGHT(Kickstarter[[#This Row],[Category and Sub-Category]], LEN(Kickstarter[[#This Row],[Category and Sub-Category]])-SEARCH("/",Kickstarter[[#This Row],[Category and Sub-Category]]))</f>
        <v>photobooks</v>
      </c>
      <c r="S1529" s="10">
        <f>(Kickstarter[[#This Row],[launched_at]]/86400) + 25569 + (-6/24)</f>
        <v>42780.350532407407</v>
      </c>
      <c r="T1529" s="10">
        <f>(Kickstarter[[#This Row],[deadline]]/86400) + 25569 + (-6/24)</f>
        <v>42808.308865740742</v>
      </c>
      <c r="U1529" s="6">
        <f>YEAR(Kickstarter[[#This Row],[Date Created Conversion]])</f>
        <v>2017</v>
      </c>
      <c r="V1529" s="6" t="str">
        <f>TEXT(Kickstarter[[#This Row],[Date Created Conversion]], "mmm")</f>
        <v>Feb</v>
      </c>
      <c r="W1529" s="6">
        <f>DATEDIF(Kickstarter[[#This Row],[Date Created Conversion]],Kickstarter[[#This Row],[Date Ended Conversion]],"m")</f>
        <v>1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Kickstarter[[#This Row],[pledged]]/Kickstarter[[#This Row],[goal]]</f>
        <v>2.8156666666666665</v>
      </c>
      <c r="P1530" s="13">
        <f>IF(Kickstarter[[#This Row],[backers_count]], Kickstarter[[#This Row],[pledged]]/Kickstarter[[#This Row],[backers_count]], 0)</f>
        <v>52.793750000000003</v>
      </c>
      <c r="Q1530" t="str">
        <f>LEFT(Kickstarter[[#This Row],[Category and Sub-Category]], SEARCH("/", Kickstarter[[#This Row],[Category and Sub-Category]])-1)</f>
        <v>photography</v>
      </c>
      <c r="R1530" t="str">
        <f>RIGHT(Kickstarter[[#This Row],[Category and Sub-Category]], LEN(Kickstarter[[#This Row],[Category and Sub-Category]])-SEARCH("/",Kickstarter[[#This Row],[Category and Sub-Category]]))</f>
        <v>photobooks</v>
      </c>
      <c r="S1530" s="10">
        <f>(Kickstarter[[#This Row],[launched_at]]/86400) + 25569 + (-6/24)</f>
        <v>42736.482893518521</v>
      </c>
      <c r="T1530" s="10">
        <f>(Kickstarter[[#This Row],[deadline]]/86400) + 25569 + (-6/24)</f>
        <v>42766.75</v>
      </c>
      <c r="U1530" s="6">
        <f>YEAR(Kickstarter[[#This Row],[Date Created Conversion]])</f>
        <v>2017</v>
      </c>
      <c r="V1530" s="6" t="str">
        <f>TEXT(Kickstarter[[#This Row],[Date Created Conversion]], "mmm")</f>
        <v>Jan</v>
      </c>
      <c r="W1530" s="6">
        <f>DATEDIF(Kickstarter[[#This Row],[Date Created Conversion]],Kickstarter[[#This Row],[Date Ended Conversion]],"m")</f>
        <v>0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Kickstarter[[#This Row],[pledged]]/Kickstarter[[#This Row],[goal]]</f>
        <v>1.0067894736842105</v>
      </c>
      <c r="P1531" s="13">
        <f>IF(Kickstarter[[#This Row],[backers_count]], Kickstarter[[#This Row],[pledged]]/Kickstarter[[#This Row],[backers_count]], 0)</f>
        <v>135.66666666666666</v>
      </c>
      <c r="Q1531" t="str">
        <f>LEFT(Kickstarter[[#This Row],[Category and Sub-Category]], SEARCH("/", Kickstarter[[#This Row],[Category and Sub-Category]])-1)</f>
        <v>photography</v>
      </c>
      <c r="R1531" t="str">
        <f>RIGHT(Kickstarter[[#This Row],[Category and Sub-Category]], LEN(Kickstarter[[#This Row],[Category and Sub-Category]])-SEARCH("/",Kickstarter[[#This Row],[Category and Sub-Category]]))</f>
        <v>photobooks</v>
      </c>
      <c r="S1531" s="10">
        <f>(Kickstarter[[#This Row],[launched_at]]/86400) + 25569 + (-6/24)</f>
        <v>42052.378703703704</v>
      </c>
      <c r="T1531" s="10">
        <f>(Kickstarter[[#This Row],[deadline]]/86400) + 25569 + (-6/24)</f>
        <v>42082.337037037039</v>
      </c>
      <c r="U1531" s="6">
        <f>YEAR(Kickstarter[[#This Row],[Date Created Conversion]])</f>
        <v>2015</v>
      </c>
      <c r="V1531" s="6" t="str">
        <f>TEXT(Kickstarter[[#This Row],[Date Created Conversion]], "mmm")</f>
        <v>Feb</v>
      </c>
      <c r="W1531" s="6">
        <f>DATEDIF(Kickstarter[[#This Row],[Date Created Conversion]],Kickstarter[[#This Row],[Date Ended Conversion]],"m")</f>
        <v>1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Kickstarter[[#This Row],[pledged]]/Kickstarter[[#This Row],[goal]]</f>
        <v>1.3482571428571428</v>
      </c>
      <c r="P1532" s="13">
        <f>IF(Kickstarter[[#This Row],[backers_count]], Kickstarter[[#This Row],[pledged]]/Kickstarter[[#This Row],[backers_count]], 0)</f>
        <v>53.991990846681922</v>
      </c>
      <c r="Q1532" t="str">
        <f>LEFT(Kickstarter[[#This Row],[Category and Sub-Category]], SEARCH("/", Kickstarter[[#This Row],[Category and Sub-Category]])-1)</f>
        <v>photography</v>
      </c>
      <c r="R1532" t="str">
        <f>RIGHT(Kickstarter[[#This Row],[Category and Sub-Category]], LEN(Kickstarter[[#This Row],[Category and Sub-Category]])-SEARCH("/",Kickstarter[[#This Row],[Category and Sub-Category]]))</f>
        <v>photobooks</v>
      </c>
      <c r="S1532" s="10">
        <f>(Kickstarter[[#This Row],[launched_at]]/86400) + 25569 + (-6/24)</f>
        <v>42275.51730324074</v>
      </c>
      <c r="T1532" s="10">
        <f>(Kickstarter[[#This Row],[deadline]]/86400) + 25569 + (-6/24)</f>
        <v>42300.51730324074</v>
      </c>
      <c r="U1532" s="6">
        <f>YEAR(Kickstarter[[#This Row],[Date Created Conversion]])</f>
        <v>2015</v>
      </c>
      <c r="V1532" s="6" t="str">
        <f>TEXT(Kickstarter[[#This Row],[Date Created Conversion]], "mmm")</f>
        <v>Sep</v>
      </c>
      <c r="W1532" s="6">
        <f>DATEDIF(Kickstarter[[#This Row],[Date Created Conversion]],Kickstarter[[#This Row],[Date Ended Conversion]],"m")</f>
        <v>0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Kickstarter[[#This Row],[pledged]]/Kickstarter[[#This Row],[goal]]</f>
        <v>1.7595744680851064</v>
      </c>
      <c r="P1533" s="13">
        <f>IF(Kickstarter[[#This Row],[backers_count]], Kickstarter[[#This Row],[pledged]]/Kickstarter[[#This Row],[backers_count]], 0)</f>
        <v>56.643835616438359</v>
      </c>
      <c r="Q1533" t="str">
        <f>LEFT(Kickstarter[[#This Row],[Category and Sub-Category]], SEARCH("/", Kickstarter[[#This Row],[Category and Sub-Category]])-1)</f>
        <v>photography</v>
      </c>
      <c r="R1533" t="str">
        <f>RIGHT(Kickstarter[[#This Row],[Category and Sub-Category]], LEN(Kickstarter[[#This Row],[Category and Sub-Category]])-SEARCH("/",Kickstarter[[#This Row],[Category and Sub-Category]]))</f>
        <v>photobooks</v>
      </c>
      <c r="S1533" s="10">
        <f>(Kickstarter[[#This Row],[launched_at]]/86400) + 25569 + (-6/24)</f>
        <v>41941.552384259259</v>
      </c>
      <c r="T1533" s="10">
        <f>(Kickstarter[[#This Row],[deadline]]/86400) + 25569 + (-6/24)</f>
        <v>41973.875</v>
      </c>
      <c r="U1533" s="6">
        <f>YEAR(Kickstarter[[#This Row],[Date Created Conversion]])</f>
        <v>2014</v>
      </c>
      <c r="V1533" s="6" t="str">
        <f>TEXT(Kickstarter[[#This Row],[Date Created Conversion]], "mmm")</f>
        <v>Oct</v>
      </c>
      <c r="W1533" s="6">
        <f>DATEDIF(Kickstarter[[#This Row],[Date Created Conversion]],Kickstarter[[#This Row],[Date Ended Conversion]],"m")</f>
        <v>1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Kickstarter[[#This Row],[pledged]]/Kickstarter[[#This Row],[goal]]</f>
        <v>4.8402000000000003</v>
      </c>
      <c r="P1534" s="13">
        <f>IF(Kickstarter[[#This Row],[backers_count]], Kickstarter[[#This Row],[pledged]]/Kickstarter[[#This Row],[backers_count]], 0)</f>
        <v>82.316326530612244</v>
      </c>
      <c r="Q1534" t="str">
        <f>LEFT(Kickstarter[[#This Row],[Category and Sub-Category]], SEARCH("/", Kickstarter[[#This Row],[Category and Sub-Category]])-1)</f>
        <v>photography</v>
      </c>
      <c r="R1534" t="str">
        <f>RIGHT(Kickstarter[[#This Row],[Category and Sub-Category]], LEN(Kickstarter[[#This Row],[Category and Sub-Category]])-SEARCH("/",Kickstarter[[#This Row],[Category and Sub-Category]]))</f>
        <v>photobooks</v>
      </c>
      <c r="S1534" s="10">
        <f>(Kickstarter[[#This Row],[launched_at]]/86400) + 25569 + (-6/24)</f>
        <v>42391.225289351853</v>
      </c>
      <c r="T1534" s="10">
        <f>(Kickstarter[[#This Row],[deadline]]/86400) + 25569 + (-6/24)</f>
        <v>42415.375</v>
      </c>
      <c r="U1534" s="6">
        <f>YEAR(Kickstarter[[#This Row],[Date Created Conversion]])</f>
        <v>2016</v>
      </c>
      <c r="V1534" s="6" t="str">
        <f>TEXT(Kickstarter[[#This Row],[Date Created Conversion]], "mmm")</f>
        <v>Jan</v>
      </c>
      <c r="W1534" s="6">
        <f>DATEDIF(Kickstarter[[#This Row],[Date Created Conversion]],Kickstarter[[#This Row],[Date Ended Conversion]],"m")</f>
        <v>0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Kickstarter[[#This Row],[pledged]]/Kickstarter[[#This Row],[goal]]</f>
        <v>1.4514</v>
      </c>
      <c r="P1535" s="13">
        <f>IF(Kickstarter[[#This Row],[backers_count]], Kickstarter[[#This Row],[pledged]]/Kickstarter[[#This Row],[backers_count]], 0)</f>
        <v>88.26081081081081</v>
      </c>
      <c r="Q1535" t="str">
        <f>LEFT(Kickstarter[[#This Row],[Category and Sub-Category]], SEARCH("/", Kickstarter[[#This Row],[Category and Sub-Category]])-1)</f>
        <v>photography</v>
      </c>
      <c r="R1535" t="str">
        <f>RIGHT(Kickstarter[[#This Row],[Category and Sub-Category]], LEN(Kickstarter[[#This Row],[Category and Sub-Category]])-SEARCH("/",Kickstarter[[#This Row],[Category and Sub-Category]]))</f>
        <v>photobooks</v>
      </c>
      <c r="S1535" s="10">
        <f>(Kickstarter[[#This Row],[launched_at]]/86400) + 25569 + (-6/24)</f>
        <v>42442.75204861111</v>
      </c>
      <c r="T1535" s="10">
        <f>(Kickstarter[[#This Row],[deadline]]/86400) + 25569 + (-6/24)</f>
        <v>42491.915972222225</v>
      </c>
      <c r="U1535" s="6">
        <f>YEAR(Kickstarter[[#This Row],[Date Created Conversion]])</f>
        <v>2016</v>
      </c>
      <c r="V1535" s="6" t="str">
        <f>TEXT(Kickstarter[[#This Row],[Date Created Conversion]], "mmm")</f>
        <v>Mar</v>
      </c>
      <c r="W1535" s="6">
        <f>DATEDIF(Kickstarter[[#This Row],[Date Created Conversion]],Kickstarter[[#This Row],[Date Ended Conversion]],"m")</f>
        <v>1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Kickstarter[[#This Row],[pledged]]/Kickstarter[[#This Row],[goal]]</f>
        <v>4.1773333333333333</v>
      </c>
      <c r="P1536" s="13">
        <f>IF(Kickstarter[[#This Row],[backers_count]], Kickstarter[[#This Row],[pledged]]/Kickstarter[[#This Row],[backers_count]], 0)</f>
        <v>84.905149051490511</v>
      </c>
      <c r="Q1536" t="str">
        <f>LEFT(Kickstarter[[#This Row],[Category and Sub-Category]], SEARCH("/", Kickstarter[[#This Row],[Category and Sub-Category]])-1)</f>
        <v>photography</v>
      </c>
      <c r="R1536" t="str">
        <f>RIGHT(Kickstarter[[#This Row],[Category and Sub-Category]], LEN(Kickstarter[[#This Row],[Category and Sub-Category]])-SEARCH("/",Kickstarter[[#This Row],[Category and Sub-Category]]))</f>
        <v>photobooks</v>
      </c>
      <c r="S1536" s="10">
        <f>(Kickstarter[[#This Row],[launched_at]]/86400) + 25569 + (-6/24)</f>
        <v>42221.424328703702</v>
      </c>
      <c r="T1536" s="10">
        <f>(Kickstarter[[#This Row],[deadline]]/86400) + 25569 + (-6/24)</f>
        <v>42251.424328703702</v>
      </c>
      <c r="U1536" s="6">
        <f>YEAR(Kickstarter[[#This Row],[Date Created Conversion]])</f>
        <v>2015</v>
      </c>
      <c r="V1536" s="6" t="str">
        <f>TEXT(Kickstarter[[#This Row],[Date Created Conversion]], "mmm")</f>
        <v>Aug</v>
      </c>
      <c r="W1536" s="6">
        <f>DATEDIF(Kickstarter[[#This Row],[Date Created Conversion]],Kickstarter[[#This Row],[Date Ended Conversion]],"m")</f>
        <v>0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Kickstarter[[#This Row],[pledged]]/Kickstarter[[#This Row],[goal]]</f>
        <v>1.3242499999999999</v>
      </c>
      <c r="P1537" s="13">
        <f>IF(Kickstarter[[#This Row],[backers_count]], Kickstarter[[#This Row],[pledged]]/Kickstarter[[#This Row],[backers_count]], 0)</f>
        <v>48.154545454545456</v>
      </c>
      <c r="Q1537" t="str">
        <f>LEFT(Kickstarter[[#This Row],[Category and Sub-Category]], SEARCH("/", Kickstarter[[#This Row],[Category and Sub-Category]])-1)</f>
        <v>photography</v>
      </c>
      <c r="R1537" t="str">
        <f>RIGHT(Kickstarter[[#This Row],[Category and Sub-Category]], LEN(Kickstarter[[#This Row],[Category and Sub-Category]])-SEARCH("/",Kickstarter[[#This Row],[Category and Sub-Category]]))</f>
        <v>photobooks</v>
      </c>
      <c r="S1537" s="10">
        <f>(Kickstarter[[#This Row],[launched_at]]/86400) + 25569 + (-6/24)</f>
        <v>42484.579062500001</v>
      </c>
      <c r="T1537" s="10">
        <f>(Kickstarter[[#This Row],[deadline]]/86400) + 25569 + (-6/24)</f>
        <v>42513.666666666672</v>
      </c>
      <c r="U1537" s="6">
        <f>YEAR(Kickstarter[[#This Row],[Date Created Conversion]])</f>
        <v>2016</v>
      </c>
      <c r="V1537" s="6" t="str">
        <f>TEXT(Kickstarter[[#This Row],[Date Created Conversion]], "mmm")</f>
        <v>Apr</v>
      </c>
      <c r="W1537" s="6">
        <f>DATEDIF(Kickstarter[[#This Row],[Date Created Conversion]],Kickstarter[[#This Row],[Date Ended Conversion]],"m")</f>
        <v>0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Kickstarter[[#This Row],[pledged]]/Kickstarter[[#This Row],[goal]]</f>
        <v>2.5030841666666666</v>
      </c>
      <c r="P1538" s="13">
        <f>IF(Kickstarter[[#This Row],[backers_count]], Kickstarter[[#This Row],[pledged]]/Kickstarter[[#This Row],[backers_count]], 0)</f>
        <v>66.015406593406595</v>
      </c>
      <c r="Q1538" t="str">
        <f>LEFT(Kickstarter[[#This Row],[Category and Sub-Category]], SEARCH("/", Kickstarter[[#This Row],[Category and Sub-Category]])-1)</f>
        <v>photography</v>
      </c>
      <c r="R1538" t="str">
        <f>RIGHT(Kickstarter[[#This Row],[Category and Sub-Category]], LEN(Kickstarter[[#This Row],[Category and Sub-Category]])-SEARCH("/",Kickstarter[[#This Row],[Category and Sub-Category]]))</f>
        <v>photobooks</v>
      </c>
      <c r="S1538" s="10">
        <f>(Kickstarter[[#This Row],[launched_at]]/86400) + 25569 + (-6/24)</f>
        <v>42213.552199074074</v>
      </c>
      <c r="T1538" s="10">
        <f>(Kickstarter[[#This Row],[deadline]]/86400) + 25569 + (-6/24)</f>
        <v>42243.552199074074</v>
      </c>
      <c r="U1538" s="6">
        <f>YEAR(Kickstarter[[#This Row],[Date Created Conversion]])</f>
        <v>2015</v>
      </c>
      <c r="V1538" s="6" t="str">
        <f>TEXT(Kickstarter[[#This Row],[Date Created Conversion]], "mmm")</f>
        <v>Jul</v>
      </c>
      <c r="W1538" s="6">
        <f>DATEDIF(Kickstarter[[#This Row],[Date Created Conversion]],Kickstarter[[#This Row],[Date Ended Conversion]],"m")</f>
        <v>0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Kickstarter[[#This Row],[pledged]]/Kickstarter[[#This Row],[goal]]</f>
        <v>1.7989999999999999</v>
      </c>
      <c r="P1539" s="13">
        <f>IF(Kickstarter[[#This Row],[backers_count]], Kickstarter[[#This Row],[pledged]]/Kickstarter[[#This Row],[backers_count]], 0)</f>
        <v>96.375</v>
      </c>
      <c r="Q1539" t="str">
        <f>LEFT(Kickstarter[[#This Row],[Category and Sub-Category]], SEARCH("/", Kickstarter[[#This Row],[Category and Sub-Category]])-1)</f>
        <v>photography</v>
      </c>
      <c r="R1539" t="str">
        <f>RIGHT(Kickstarter[[#This Row],[Category and Sub-Category]], LEN(Kickstarter[[#This Row],[Category and Sub-Category]])-SEARCH("/",Kickstarter[[#This Row],[Category and Sub-Category]]))</f>
        <v>photobooks</v>
      </c>
      <c r="S1539" s="10">
        <f>(Kickstarter[[#This Row],[launched_at]]/86400) + 25569 + (-6/24)</f>
        <v>42552.065127314811</v>
      </c>
      <c r="T1539" s="10">
        <f>(Kickstarter[[#This Row],[deadline]]/86400) + 25569 + (-6/24)</f>
        <v>42588.5</v>
      </c>
      <c r="U1539" s="6">
        <f>YEAR(Kickstarter[[#This Row],[Date Created Conversion]])</f>
        <v>2016</v>
      </c>
      <c r="V1539" s="6" t="str">
        <f>TEXT(Kickstarter[[#This Row],[Date Created Conversion]], "mmm")</f>
        <v>Jul</v>
      </c>
      <c r="W1539" s="6">
        <f>DATEDIF(Kickstarter[[#This Row],[Date Created Conversion]],Kickstarter[[#This Row],[Date Ended Conversion]],"m")</f>
        <v>1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Kickstarter[[#This Row],[pledged]]/Kickstarter[[#This Row],[goal]]</f>
        <v>1.0262857142857142</v>
      </c>
      <c r="P1540" s="13">
        <f>IF(Kickstarter[[#This Row],[backers_count]], Kickstarter[[#This Row],[pledged]]/Kickstarter[[#This Row],[backers_count]], 0)</f>
        <v>156.17391304347825</v>
      </c>
      <c r="Q1540" t="str">
        <f>LEFT(Kickstarter[[#This Row],[Category and Sub-Category]], SEARCH("/", Kickstarter[[#This Row],[Category and Sub-Category]])-1)</f>
        <v>photography</v>
      </c>
      <c r="R1540" t="str">
        <f>RIGHT(Kickstarter[[#This Row],[Category and Sub-Category]], LEN(Kickstarter[[#This Row],[Category and Sub-Category]])-SEARCH("/",Kickstarter[[#This Row],[Category and Sub-Category]]))</f>
        <v>photobooks</v>
      </c>
      <c r="S1540" s="10">
        <f>(Kickstarter[[#This Row],[launched_at]]/86400) + 25569 + (-6/24)</f>
        <v>41981.532060185185</v>
      </c>
      <c r="T1540" s="10">
        <f>(Kickstarter[[#This Row],[deadline]]/86400) + 25569 + (-6/24)</f>
        <v>42026.532060185185</v>
      </c>
      <c r="U1540" s="6">
        <f>YEAR(Kickstarter[[#This Row],[Date Created Conversion]])</f>
        <v>2014</v>
      </c>
      <c r="V1540" s="6" t="str">
        <f>TEXT(Kickstarter[[#This Row],[Date Created Conversion]], "mmm")</f>
        <v>Dec</v>
      </c>
      <c r="W1540" s="6">
        <f>DATEDIF(Kickstarter[[#This Row],[Date Created Conversion]],Kickstarter[[#This Row],[Date Ended Conversion]],"m")</f>
        <v>1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Kickstarter[[#This Row],[pledged]]/Kickstarter[[#This Row],[goal]]</f>
        <v>1.359861</v>
      </c>
      <c r="P1541" s="13">
        <f>IF(Kickstarter[[#This Row],[backers_count]], Kickstarter[[#This Row],[pledged]]/Kickstarter[[#This Row],[backers_count]], 0)</f>
        <v>95.764859154929582</v>
      </c>
      <c r="Q1541" t="str">
        <f>LEFT(Kickstarter[[#This Row],[Category and Sub-Category]], SEARCH("/", Kickstarter[[#This Row],[Category and Sub-Category]])-1)</f>
        <v>photography</v>
      </c>
      <c r="R1541" t="str">
        <f>RIGHT(Kickstarter[[#This Row],[Category and Sub-Category]], LEN(Kickstarter[[#This Row],[Category and Sub-Category]])-SEARCH("/",Kickstarter[[#This Row],[Category and Sub-Category]]))</f>
        <v>photobooks</v>
      </c>
      <c r="S1541" s="10">
        <f>(Kickstarter[[#This Row],[launched_at]]/86400) + 25569 + (-6/24)</f>
        <v>42705.66920138889</v>
      </c>
      <c r="T1541" s="10">
        <f>(Kickstarter[[#This Row],[deadline]]/86400) + 25569 + (-6/24)</f>
        <v>42738.66920138889</v>
      </c>
      <c r="U1541" s="6">
        <f>YEAR(Kickstarter[[#This Row],[Date Created Conversion]])</f>
        <v>2016</v>
      </c>
      <c r="V1541" s="6" t="str">
        <f>TEXT(Kickstarter[[#This Row],[Date Created Conversion]], "mmm")</f>
        <v>Dec</v>
      </c>
      <c r="W1541" s="6">
        <f>DATEDIF(Kickstarter[[#This Row],[Date Created Conversion]],Kickstarter[[#This Row],[Date Ended Conversion]],"m")</f>
        <v>1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Kickstarter[[#This Row],[pledged]]/Kickstarter[[#This Row],[goal]]</f>
        <v>1.1786666666666668</v>
      </c>
      <c r="P1542" s="13">
        <f>IF(Kickstarter[[#This Row],[backers_count]], Kickstarter[[#This Row],[pledged]]/Kickstarter[[#This Row],[backers_count]], 0)</f>
        <v>180.40816326530611</v>
      </c>
      <c r="Q1542" t="str">
        <f>LEFT(Kickstarter[[#This Row],[Category and Sub-Category]], SEARCH("/", Kickstarter[[#This Row],[Category and Sub-Category]])-1)</f>
        <v>photography</v>
      </c>
      <c r="R1542" t="str">
        <f>RIGHT(Kickstarter[[#This Row],[Category and Sub-Category]], LEN(Kickstarter[[#This Row],[Category and Sub-Category]])-SEARCH("/",Kickstarter[[#This Row],[Category and Sub-Category]]))</f>
        <v>photobooks</v>
      </c>
      <c r="S1542" s="10">
        <f>(Kickstarter[[#This Row],[launched_at]]/86400) + 25569 + (-6/24)</f>
        <v>41938.75712962963</v>
      </c>
      <c r="T1542" s="10">
        <f>(Kickstarter[[#This Row],[deadline]]/86400) + 25569 + (-6/24)</f>
        <v>41968.802083333328</v>
      </c>
      <c r="U1542" s="6">
        <f>YEAR(Kickstarter[[#This Row],[Date Created Conversion]])</f>
        <v>2014</v>
      </c>
      <c r="V1542" s="6" t="str">
        <f>TEXT(Kickstarter[[#This Row],[Date Created Conversion]], "mmm")</f>
        <v>Oct</v>
      </c>
      <c r="W1542" s="6">
        <f>DATEDIF(Kickstarter[[#This Row],[Date Created Conversion]],Kickstarter[[#This Row],[Date Ended Conversion]],"m")</f>
        <v>0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Kickstarter[[#This Row],[pledged]]/Kickstarter[[#This Row],[goal]]</f>
        <v>3.3333333333333332E-4</v>
      </c>
      <c r="P1543" s="13">
        <f>IF(Kickstarter[[#This Row],[backers_count]], Kickstarter[[#This Row],[pledged]]/Kickstarter[[#This Row],[backers_count]], 0)</f>
        <v>3</v>
      </c>
      <c r="Q1543" t="str">
        <f>LEFT(Kickstarter[[#This Row],[Category and Sub-Category]], SEARCH("/", Kickstarter[[#This Row],[Category and Sub-Category]])-1)</f>
        <v>photography</v>
      </c>
      <c r="R1543" t="str">
        <f>RIGHT(Kickstarter[[#This Row],[Category and Sub-Category]], LEN(Kickstarter[[#This Row],[Category and Sub-Category]])-SEARCH("/",Kickstarter[[#This Row],[Category and Sub-Category]]))</f>
        <v>nature</v>
      </c>
      <c r="S1543" s="10">
        <f>(Kickstarter[[#This Row],[launched_at]]/86400) + 25569 + (-6/24)</f>
        <v>41974.462245370371</v>
      </c>
      <c r="T1543" s="10">
        <f>(Kickstarter[[#This Row],[deadline]]/86400) + 25569 + (-6/24)</f>
        <v>42004.462245370371</v>
      </c>
      <c r="U1543" s="6">
        <f>YEAR(Kickstarter[[#This Row],[Date Created Conversion]])</f>
        <v>2014</v>
      </c>
      <c r="V1543" s="6" t="str">
        <f>TEXT(Kickstarter[[#This Row],[Date Created Conversion]], "mmm")</f>
        <v>Dec</v>
      </c>
      <c r="W1543" s="6">
        <f>DATEDIF(Kickstarter[[#This Row],[Date Created Conversion]],Kickstarter[[#This Row],[Date Ended Conversion]],"m")</f>
        <v>0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Kickstarter[[#This Row],[pledged]]/Kickstarter[[#This Row],[goal]]</f>
        <v>0.04</v>
      </c>
      <c r="P1544" s="13">
        <f>IF(Kickstarter[[#This Row],[backers_count]], Kickstarter[[#This Row],[pledged]]/Kickstarter[[#This Row],[backers_count]], 0)</f>
        <v>20</v>
      </c>
      <c r="Q1544" t="str">
        <f>LEFT(Kickstarter[[#This Row],[Category and Sub-Category]], SEARCH("/", Kickstarter[[#This Row],[Category and Sub-Category]])-1)</f>
        <v>photography</v>
      </c>
      <c r="R1544" t="str">
        <f>RIGHT(Kickstarter[[#This Row],[Category and Sub-Category]], LEN(Kickstarter[[#This Row],[Category and Sub-Category]])-SEARCH("/",Kickstarter[[#This Row],[Category and Sub-Category]]))</f>
        <v>nature</v>
      </c>
      <c r="S1544" s="10">
        <f>(Kickstarter[[#This Row],[launched_at]]/86400) + 25569 + (-6/24)</f>
        <v>42170.746527777781</v>
      </c>
      <c r="T1544" s="10">
        <f>(Kickstarter[[#This Row],[deadline]]/86400) + 25569 + (-6/24)</f>
        <v>42185.746527777781</v>
      </c>
      <c r="U1544" s="6">
        <f>YEAR(Kickstarter[[#This Row],[Date Created Conversion]])</f>
        <v>2015</v>
      </c>
      <c r="V1544" s="6" t="str">
        <f>TEXT(Kickstarter[[#This Row],[Date Created Conversion]], "mmm")</f>
        <v>Jun</v>
      </c>
      <c r="W1544" s="6">
        <f>DATEDIF(Kickstarter[[#This Row],[Date Created Conversion]],Kickstarter[[#This Row],[Date Ended Conversion]],"m")</f>
        <v>0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Kickstarter[[#This Row],[pledged]]/Kickstarter[[#This Row],[goal]]</f>
        <v>4.4444444444444444E-3</v>
      </c>
      <c r="P1545" s="13">
        <f>IF(Kickstarter[[#This Row],[backers_count]], Kickstarter[[#This Row],[pledged]]/Kickstarter[[#This Row],[backers_count]], 0)</f>
        <v>10</v>
      </c>
      <c r="Q1545" t="str">
        <f>LEFT(Kickstarter[[#This Row],[Category and Sub-Category]], SEARCH("/", Kickstarter[[#This Row],[Category and Sub-Category]])-1)</f>
        <v>photography</v>
      </c>
      <c r="R1545" t="str">
        <f>RIGHT(Kickstarter[[#This Row],[Category and Sub-Category]], LEN(Kickstarter[[#This Row],[Category and Sub-Category]])-SEARCH("/",Kickstarter[[#This Row],[Category and Sub-Category]]))</f>
        <v>nature</v>
      </c>
      <c r="S1545" s="10">
        <f>(Kickstarter[[#This Row],[launched_at]]/86400) + 25569 + (-6/24)</f>
        <v>41935.259652777779</v>
      </c>
      <c r="T1545" s="10">
        <f>(Kickstarter[[#This Row],[deadline]]/86400) + 25569 + (-6/24)</f>
        <v>41965.301319444443</v>
      </c>
      <c r="U1545" s="6">
        <f>YEAR(Kickstarter[[#This Row],[Date Created Conversion]])</f>
        <v>2014</v>
      </c>
      <c r="V1545" s="6" t="str">
        <f>TEXT(Kickstarter[[#This Row],[Date Created Conversion]], "mmm")</f>
        <v>Oct</v>
      </c>
      <c r="W1545" s="6">
        <f>DATEDIF(Kickstarter[[#This Row],[Date Created Conversion]],Kickstarter[[#This Row],[Date Ended Conversion]],"m")</f>
        <v>0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Kickstarter[[#This Row],[pledged]]/Kickstarter[[#This Row],[goal]]</f>
        <v>0</v>
      </c>
      <c r="P1546" s="13">
        <f>IF(Kickstarter[[#This Row],[backers_count]], Kickstarter[[#This Row],[pledged]]/Kickstarter[[#This Row],[backers_count]], 0)</f>
        <v>0</v>
      </c>
      <c r="Q1546" t="str">
        <f>LEFT(Kickstarter[[#This Row],[Category and Sub-Category]], SEARCH("/", Kickstarter[[#This Row],[Category and Sub-Category]])-1)</f>
        <v>photography</v>
      </c>
      <c r="R1546" t="str">
        <f>RIGHT(Kickstarter[[#This Row],[Category and Sub-Category]], LEN(Kickstarter[[#This Row],[Category and Sub-Category]])-SEARCH("/",Kickstarter[[#This Row],[Category and Sub-Category]]))</f>
        <v>nature</v>
      </c>
      <c r="S1546" s="10">
        <f>(Kickstarter[[#This Row],[launched_at]]/86400) + 25569 + (-6/24)</f>
        <v>42052.801203703704</v>
      </c>
      <c r="T1546" s="10">
        <f>(Kickstarter[[#This Row],[deadline]]/86400) + 25569 + (-6/24)</f>
        <v>42094.762499999997</v>
      </c>
      <c r="U1546" s="6">
        <f>YEAR(Kickstarter[[#This Row],[Date Created Conversion]])</f>
        <v>2015</v>
      </c>
      <c r="V1546" s="6" t="str">
        <f>TEXT(Kickstarter[[#This Row],[Date Created Conversion]], "mmm")</f>
        <v>Feb</v>
      </c>
      <c r="W1546" s="6">
        <f>DATEDIF(Kickstarter[[#This Row],[Date Created Conversion]],Kickstarter[[#This Row],[Date Ended Conversion]],"m")</f>
        <v>1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Kickstarter[[#This Row],[pledged]]/Kickstarter[[#This Row],[goal]]</f>
        <v>3.3333333333333332E-4</v>
      </c>
      <c r="P1547" s="13">
        <f>IF(Kickstarter[[#This Row],[backers_count]], Kickstarter[[#This Row],[pledged]]/Kickstarter[[#This Row],[backers_count]], 0)</f>
        <v>1</v>
      </c>
      <c r="Q1547" t="str">
        <f>LEFT(Kickstarter[[#This Row],[Category and Sub-Category]], SEARCH("/", Kickstarter[[#This Row],[Category and Sub-Category]])-1)</f>
        <v>photography</v>
      </c>
      <c r="R1547" t="str">
        <f>RIGHT(Kickstarter[[#This Row],[Category and Sub-Category]], LEN(Kickstarter[[#This Row],[Category and Sub-Category]])-SEARCH("/",Kickstarter[[#This Row],[Category and Sub-Category]]))</f>
        <v>nature</v>
      </c>
      <c r="S1547" s="10">
        <f>(Kickstarter[[#This Row],[launched_at]]/86400) + 25569 + (-6/24)</f>
        <v>42031.634652777779</v>
      </c>
      <c r="T1547" s="10">
        <f>(Kickstarter[[#This Row],[deadline]]/86400) + 25569 + (-6/24)</f>
        <v>42065.636111111111</v>
      </c>
      <c r="U1547" s="6">
        <f>YEAR(Kickstarter[[#This Row],[Date Created Conversion]])</f>
        <v>2015</v>
      </c>
      <c r="V1547" s="6" t="str">
        <f>TEXT(Kickstarter[[#This Row],[Date Created Conversion]], "mmm")</f>
        <v>Jan</v>
      </c>
      <c r="W1547" s="6">
        <f>DATEDIF(Kickstarter[[#This Row],[Date Created Conversion]],Kickstarter[[#This Row],[Date Ended Conversion]],"m")</f>
        <v>1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Kickstarter[[#This Row],[pledged]]/Kickstarter[[#This Row],[goal]]</f>
        <v>0.28899999999999998</v>
      </c>
      <c r="P1548" s="13">
        <f>IF(Kickstarter[[#This Row],[backers_count]], Kickstarter[[#This Row],[pledged]]/Kickstarter[[#This Row],[backers_count]], 0)</f>
        <v>26.272727272727273</v>
      </c>
      <c r="Q1548" t="str">
        <f>LEFT(Kickstarter[[#This Row],[Category and Sub-Category]], SEARCH("/", Kickstarter[[#This Row],[Category and Sub-Category]])-1)</f>
        <v>photography</v>
      </c>
      <c r="R1548" t="str">
        <f>RIGHT(Kickstarter[[#This Row],[Category and Sub-Category]], LEN(Kickstarter[[#This Row],[Category and Sub-Category]])-SEARCH("/",Kickstarter[[#This Row],[Category and Sub-Category]]))</f>
        <v>nature</v>
      </c>
      <c r="S1548" s="10">
        <f>(Kickstarter[[#This Row],[launched_at]]/86400) + 25569 + (-6/24)</f>
        <v>41838.962951388887</v>
      </c>
      <c r="T1548" s="10">
        <f>(Kickstarter[[#This Row],[deadline]]/86400) + 25569 + (-6/24)</f>
        <v>41898.962951388887</v>
      </c>
      <c r="U1548" s="6">
        <f>YEAR(Kickstarter[[#This Row],[Date Created Conversion]])</f>
        <v>2014</v>
      </c>
      <c r="V1548" s="6" t="str">
        <f>TEXT(Kickstarter[[#This Row],[Date Created Conversion]], "mmm")</f>
        <v>Jul</v>
      </c>
      <c r="W1548" s="6">
        <f>DATEDIF(Kickstarter[[#This Row],[Date Created Conversion]],Kickstarter[[#This Row],[Date Ended Conversion]],"m")</f>
        <v>1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Kickstarter[[#This Row],[pledged]]/Kickstarter[[#This Row],[goal]]</f>
        <v>0</v>
      </c>
      <c r="P1549" s="13">
        <f>IF(Kickstarter[[#This Row],[backers_count]], Kickstarter[[#This Row],[pledged]]/Kickstarter[[#This Row],[backers_count]], 0)</f>
        <v>0</v>
      </c>
      <c r="Q1549" t="str">
        <f>LEFT(Kickstarter[[#This Row],[Category and Sub-Category]], SEARCH("/", Kickstarter[[#This Row],[Category and Sub-Category]])-1)</f>
        <v>photography</v>
      </c>
      <c r="R1549" t="str">
        <f>RIGHT(Kickstarter[[#This Row],[Category and Sub-Category]], LEN(Kickstarter[[#This Row],[Category and Sub-Category]])-SEARCH("/",Kickstarter[[#This Row],[Category and Sub-Category]]))</f>
        <v>nature</v>
      </c>
      <c r="S1549" s="10">
        <f>(Kickstarter[[#This Row],[launched_at]]/86400) + 25569 + (-6/24)</f>
        <v>42782.176875000005</v>
      </c>
      <c r="T1549" s="10">
        <f>(Kickstarter[[#This Row],[deadline]]/86400) + 25569 + (-6/24)</f>
        <v>42789.176875000005</v>
      </c>
      <c r="U1549" s="6">
        <f>YEAR(Kickstarter[[#This Row],[Date Created Conversion]])</f>
        <v>2017</v>
      </c>
      <c r="V1549" s="6" t="str">
        <f>TEXT(Kickstarter[[#This Row],[Date Created Conversion]], "mmm")</f>
        <v>Feb</v>
      </c>
      <c r="W1549" s="6">
        <f>DATEDIF(Kickstarter[[#This Row],[Date Created Conversion]],Kickstarter[[#This Row],[Date Ended Conversion]],"m")</f>
        <v>0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Kickstarter[[#This Row],[pledged]]/Kickstarter[[#This Row],[goal]]</f>
        <v>8.5714285714285715E-2</v>
      </c>
      <c r="P1550" s="13">
        <f>IF(Kickstarter[[#This Row],[backers_count]], Kickstarter[[#This Row],[pledged]]/Kickstarter[[#This Row],[backers_count]], 0)</f>
        <v>60</v>
      </c>
      <c r="Q1550" t="str">
        <f>LEFT(Kickstarter[[#This Row],[Category and Sub-Category]], SEARCH("/", Kickstarter[[#This Row],[Category and Sub-Category]])-1)</f>
        <v>photography</v>
      </c>
      <c r="R1550" t="str">
        <f>RIGHT(Kickstarter[[#This Row],[Category and Sub-Category]], LEN(Kickstarter[[#This Row],[Category and Sub-Category]])-SEARCH("/",Kickstarter[[#This Row],[Category and Sub-Category]]))</f>
        <v>nature</v>
      </c>
      <c r="S1550" s="10">
        <f>(Kickstarter[[#This Row],[launched_at]]/86400) + 25569 + (-6/24)</f>
        <v>42286.63217592593</v>
      </c>
      <c r="T1550" s="10">
        <f>(Kickstarter[[#This Row],[deadline]]/86400) + 25569 + (-6/24)</f>
        <v>42316.673842592594</v>
      </c>
      <c r="U1550" s="6">
        <f>YEAR(Kickstarter[[#This Row],[Date Created Conversion]])</f>
        <v>2015</v>
      </c>
      <c r="V1550" s="6" t="str">
        <f>TEXT(Kickstarter[[#This Row],[Date Created Conversion]], "mmm")</f>
        <v>Oct</v>
      </c>
      <c r="W1550" s="6">
        <f>DATEDIF(Kickstarter[[#This Row],[Date Created Conversion]],Kickstarter[[#This Row],[Date Ended Conversion]],"m")</f>
        <v>0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Kickstarter[[#This Row],[pledged]]/Kickstarter[[#This Row],[goal]]</f>
        <v>0.34</v>
      </c>
      <c r="P1551" s="13">
        <f>IF(Kickstarter[[#This Row],[backers_count]], Kickstarter[[#This Row],[pledged]]/Kickstarter[[#This Row],[backers_count]], 0)</f>
        <v>28.333333333333332</v>
      </c>
      <c r="Q1551" t="str">
        <f>LEFT(Kickstarter[[#This Row],[Category and Sub-Category]], SEARCH("/", Kickstarter[[#This Row],[Category and Sub-Category]])-1)</f>
        <v>photography</v>
      </c>
      <c r="R1551" t="str">
        <f>RIGHT(Kickstarter[[#This Row],[Category and Sub-Category]], LEN(Kickstarter[[#This Row],[Category and Sub-Category]])-SEARCH("/",Kickstarter[[#This Row],[Category and Sub-Category]]))</f>
        <v>nature</v>
      </c>
      <c r="S1551" s="10">
        <f>(Kickstarter[[#This Row],[launched_at]]/86400) + 25569 + (-6/24)</f>
        <v>42280.886099537034</v>
      </c>
      <c r="T1551" s="10">
        <f>(Kickstarter[[#This Row],[deadline]]/86400) + 25569 + (-6/24)</f>
        <v>42310.927766203706</v>
      </c>
      <c r="U1551" s="6">
        <f>YEAR(Kickstarter[[#This Row],[Date Created Conversion]])</f>
        <v>2015</v>
      </c>
      <c r="V1551" s="6" t="str">
        <f>TEXT(Kickstarter[[#This Row],[Date Created Conversion]], "mmm")</f>
        <v>Oct</v>
      </c>
      <c r="W1551" s="6">
        <f>DATEDIF(Kickstarter[[#This Row],[Date Created Conversion]],Kickstarter[[#This Row],[Date Ended Conversion]],"m")</f>
        <v>0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Kickstarter[[#This Row],[pledged]]/Kickstarter[[#This Row],[goal]]</f>
        <v>0.13466666666666666</v>
      </c>
      <c r="P1552" s="13">
        <f>IF(Kickstarter[[#This Row],[backers_count]], Kickstarter[[#This Row],[pledged]]/Kickstarter[[#This Row],[backers_count]], 0)</f>
        <v>14.428571428571429</v>
      </c>
      <c r="Q1552" t="str">
        <f>LEFT(Kickstarter[[#This Row],[Category and Sub-Category]], SEARCH("/", Kickstarter[[#This Row],[Category and Sub-Category]])-1)</f>
        <v>photography</v>
      </c>
      <c r="R1552" t="str">
        <f>RIGHT(Kickstarter[[#This Row],[Category and Sub-Category]], LEN(Kickstarter[[#This Row],[Category and Sub-Category]])-SEARCH("/",Kickstarter[[#This Row],[Category and Sub-Category]]))</f>
        <v>nature</v>
      </c>
      <c r="S1552" s="10">
        <f>(Kickstarter[[#This Row],[launched_at]]/86400) + 25569 + (-6/24)</f>
        <v>42472.199467592596</v>
      </c>
      <c r="T1552" s="10">
        <f>(Kickstarter[[#This Row],[deadline]]/86400) + 25569 + (-6/24)</f>
        <v>42502.199467592596</v>
      </c>
      <c r="U1552" s="6">
        <f>YEAR(Kickstarter[[#This Row],[Date Created Conversion]])</f>
        <v>2016</v>
      </c>
      <c r="V1552" s="6" t="str">
        <f>TEXT(Kickstarter[[#This Row],[Date Created Conversion]], "mmm")</f>
        <v>Apr</v>
      </c>
      <c r="W1552" s="6">
        <f>DATEDIF(Kickstarter[[#This Row],[Date Created Conversion]],Kickstarter[[#This Row],[Date Ended Conversion]],"m")</f>
        <v>1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Kickstarter[[#This Row],[pledged]]/Kickstarter[[#This Row],[goal]]</f>
        <v>0</v>
      </c>
      <c r="P1553" s="13">
        <f>IF(Kickstarter[[#This Row],[backers_count]], Kickstarter[[#This Row],[pledged]]/Kickstarter[[#This Row],[backers_count]], 0)</f>
        <v>0</v>
      </c>
      <c r="Q1553" t="str">
        <f>LEFT(Kickstarter[[#This Row],[Category and Sub-Category]], SEARCH("/", Kickstarter[[#This Row],[Category and Sub-Category]])-1)</f>
        <v>photography</v>
      </c>
      <c r="R1553" t="str">
        <f>RIGHT(Kickstarter[[#This Row],[Category and Sub-Category]], LEN(Kickstarter[[#This Row],[Category and Sub-Category]])-SEARCH("/",Kickstarter[[#This Row],[Category and Sub-Category]]))</f>
        <v>nature</v>
      </c>
      <c r="S1553" s="10">
        <f>(Kickstarter[[#This Row],[launched_at]]/86400) + 25569 + (-6/24)</f>
        <v>42121.574525462958</v>
      </c>
      <c r="T1553" s="10">
        <f>(Kickstarter[[#This Row],[deadline]]/86400) + 25569 + (-6/24)</f>
        <v>42151.574525462958</v>
      </c>
      <c r="U1553" s="6">
        <f>YEAR(Kickstarter[[#This Row],[Date Created Conversion]])</f>
        <v>2015</v>
      </c>
      <c r="V1553" s="6" t="str">
        <f>TEXT(Kickstarter[[#This Row],[Date Created Conversion]], "mmm")</f>
        <v>Apr</v>
      </c>
      <c r="W1553" s="6">
        <f>DATEDIF(Kickstarter[[#This Row],[Date Created Conversion]],Kickstarter[[#This Row],[Date Ended Conversion]],"m")</f>
        <v>1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Kickstarter[[#This Row],[pledged]]/Kickstarter[[#This Row],[goal]]</f>
        <v>0.49186046511627907</v>
      </c>
      <c r="P1554" s="13">
        <f>IF(Kickstarter[[#This Row],[backers_count]], Kickstarter[[#This Row],[pledged]]/Kickstarter[[#This Row],[backers_count]], 0)</f>
        <v>132.1875</v>
      </c>
      <c r="Q1554" t="str">
        <f>LEFT(Kickstarter[[#This Row],[Category and Sub-Category]], SEARCH("/", Kickstarter[[#This Row],[Category and Sub-Category]])-1)</f>
        <v>photography</v>
      </c>
      <c r="R1554" t="str">
        <f>RIGHT(Kickstarter[[#This Row],[Category and Sub-Category]], LEN(Kickstarter[[#This Row],[Category and Sub-Category]])-SEARCH("/",Kickstarter[[#This Row],[Category and Sub-Category]]))</f>
        <v>nature</v>
      </c>
      <c r="S1554" s="10">
        <f>(Kickstarter[[#This Row],[launched_at]]/86400) + 25569 + (-6/24)</f>
        <v>41892.438750000001</v>
      </c>
      <c r="T1554" s="10">
        <f>(Kickstarter[[#This Row],[deadline]]/86400) + 25569 + (-6/24)</f>
        <v>41912.915972222225</v>
      </c>
      <c r="U1554" s="6">
        <f>YEAR(Kickstarter[[#This Row],[Date Created Conversion]])</f>
        <v>2014</v>
      </c>
      <c r="V1554" s="6" t="str">
        <f>TEXT(Kickstarter[[#This Row],[Date Created Conversion]], "mmm")</f>
        <v>Sep</v>
      </c>
      <c r="W1554" s="6">
        <f>DATEDIF(Kickstarter[[#This Row],[Date Created Conversion]],Kickstarter[[#This Row],[Date Ended Conversion]],"m")</f>
        <v>0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Kickstarter[[#This Row],[pledged]]/Kickstarter[[#This Row],[goal]]</f>
        <v>0</v>
      </c>
      <c r="P1555" s="13">
        <f>IF(Kickstarter[[#This Row],[backers_count]], Kickstarter[[#This Row],[pledged]]/Kickstarter[[#This Row],[backers_count]], 0)</f>
        <v>0</v>
      </c>
      <c r="Q1555" t="str">
        <f>LEFT(Kickstarter[[#This Row],[Category and Sub-Category]], SEARCH("/", Kickstarter[[#This Row],[Category and Sub-Category]])-1)</f>
        <v>photography</v>
      </c>
      <c r="R1555" t="str">
        <f>RIGHT(Kickstarter[[#This Row],[Category and Sub-Category]], LEN(Kickstarter[[#This Row],[Category and Sub-Category]])-SEARCH("/",Kickstarter[[#This Row],[Category and Sub-Category]]))</f>
        <v>nature</v>
      </c>
      <c r="S1555" s="10">
        <f>(Kickstarter[[#This Row],[launched_at]]/86400) + 25569 + (-6/24)</f>
        <v>42219.032951388886</v>
      </c>
      <c r="T1555" s="10">
        <f>(Kickstarter[[#This Row],[deadline]]/86400) + 25569 + (-6/24)</f>
        <v>42249.032951388886</v>
      </c>
      <c r="U1555" s="6">
        <f>YEAR(Kickstarter[[#This Row],[Date Created Conversion]])</f>
        <v>2015</v>
      </c>
      <c r="V1555" s="6" t="str">
        <f>TEXT(Kickstarter[[#This Row],[Date Created Conversion]], "mmm")</f>
        <v>Aug</v>
      </c>
      <c r="W1555" s="6">
        <f>DATEDIF(Kickstarter[[#This Row],[Date Created Conversion]],Kickstarter[[#This Row],[Date Ended Conversion]],"m")</f>
        <v>0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Kickstarter[[#This Row],[pledged]]/Kickstarter[[#This Row],[goal]]</f>
        <v>0</v>
      </c>
      <c r="P1556" s="13">
        <f>IF(Kickstarter[[#This Row],[backers_count]], Kickstarter[[#This Row],[pledged]]/Kickstarter[[#This Row],[backers_count]], 0)</f>
        <v>0</v>
      </c>
      <c r="Q1556" t="str">
        <f>LEFT(Kickstarter[[#This Row],[Category and Sub-Category]], SEARCH("/", Kickstarter[[#This Row],[Category and Sub-Category]])-1)</f>
        <v>photography</v>
      </c>
      <c r="R1556" t="str">
        <f>RIGHT(Kickstarter[[#This Row],[Category and Sub-Category]], LEN(Kickstarter[[#This Row],[Category and Sub-Category]])-SEARCH("/",Kickstarter[[#This Row],[Category and Sub-Category]]))</f>
        <v>nature</v>
      </c>
      <c r="S1556" s="10">
        <f>(Kickstarter[[#This Row],[launched_at]]/86400) + 25569 + (-6/24)</f>
        <v>42188.002199074079</v>
      </c>
      <c r="T1556" s="10">
        <f>(Kickstarter[[#This Row],[deadline]]/86400) + 25569 + (-6/24)</f>
        <v>42218.002199074079</v>
      </c>
      <c r="U1556" s="6">
        <f>YEAR(Kickstarter[[#This Row],[Date Created Conversion]])</f>
        <v>2015</v>
      </c>
      <c r="V1556" s="6" t="str">
        <f>TEXT(Kickstarter[[#This Row],[Date Created Conversion]], "mmm")</f>
        <v>Jul</v>
      </c>
      <c r="W1556" s="6">
        <f>DATEDIF(Kickstarter[[#This Row],[Date Created Conversion]],Kickstarter[[#This Row],[Date Ended Conversion]],"m")</f>
        <v>0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Kickstarter[[#This Row],[pledged]]/Kickstarter[[#This Row],[goal]]</f>
        <v>0</v>
      </c>
      <c r="P1557" s="13">
        <f>IF(Kickstarter[[#This Row],[backers_count]], Kickstarter[[#This Row],[pledged]]/Kickstarter[[#This Row],[backers_count]], 0)</f>
        <v>0</v>
      </c>
      <c r="Q1557" t="str">
        <f>LEFT(Kickstarter[[#This Row],[Category and Sub-Category]], SEARCH("/", Kickstarter[[#This Row],[Category and Sub-Category]])-1)</f>
        <v>photography</v>
      </c>
      <c r="R1557" t="str">
        <f>RIGHT(Kickstarter[[#This Row],[Category and Sub-Category]], LEN(Kickstarter[[#This Row],[Category and Sub-Category]])-SEARCH("/",Kickstarter[[#This Row],[Category and Sub-Category]]))</f>
        <v>nature</v>
      </c>
      <c r="S1557" s="10">
        <f>(Kickstarter[[#This Row],[launched_at]]/86400) + 25569 + (-6/24)</f>
        <v>42241.363796296297</v>
      </c>
      <c r="T1557" s="10">
        <f>(Kickstarter[[#This Row],[deadline]]/86400) + 25569 + (-6/24)</f>
        <v>42264.458333333328</v>
      </c>
      <c r="U1557" s="6">
        <f>YEAR(Kickstarter[[#This Row],[Date Created Conversion]])</f>
        <v>2015</v>
      </c>
      <c r="V1557" s="6" t="str">
        <f>TEXT(Kickstarter[[#This Row],[Date Created Conversion]], "mmm")</f>
        <v>Aug</v>
      </c>
      <c r="W1557" s="6">
        <f>DATEDIF(Kickstarter[[#This Row],[Date Created Conversion]],Kickstarter[[#This Row],[Date Ended Conversion]],"m")</f>
        <v>0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Kickstarter[[#This Row],[pledged]]/Kickstarter[[#This Row],[goal]]</f>
        <v>0.45133333333333331</v>
      </c>
      <c r="P1558" s="13">
        <f>IF(Kickstarter[[#This Row],[backers_count]], Kickstarter[[#This Row],[pledged]]/Kickstarter[[#This Row],[backers_count]], 0)</f>
        <v>56.416666666666664</v>
      </c>
      <c r="Q1558" t="str">
        <f>LEFT(Kickstarter[[#This Row],[Category and Sub-Category]], SEARCH("/", Kickstarter[[#This Row],[Category and Sub-Category]])-1)</f>
        <v>photography</v>
      </c>
      <c r="R1558" t="str">
        <f>RIGHT(Kickstarter[[#This Row],[Category and Sub-Category]], LEN(Kickstarter[[#This Row],[Category and Sub-Category]])-SEARCH("/",Kickstarter[[#This Row],[Category and Sub-Category]]))</f>
        <v>nature</v>
      </c>
      <c r="S1558" s="10">
        <f>(Kickstarter[[#This Row],[launched_at]]/86400) + 25569 + (-6/24)</f>
        <v>42524.903055555551</v>
      </c>
      <c r="T1558" s="10">
        <f>(Kickstarter[[#This Row],[deadline]]/86400) + 25569 + (-6/24)</f>
        <v>42554.903055555551</v>
      </c>
      <c r="U1558" s="6">
        <f>YEAR(Kickstarter[[#This Row],[Date Created Conversion]])</f>
        <v>2016</v>
      </c>
      <c r="V1558" s="6" t="str">
        <f>TEXT(Kickstarter[[#This Row],[Date Created Conversion]], "mmm")</f>
        <v>Jun</v>
      </c>
      <c r="W1558" s="6">
        <f>DATEDIF(Kickstarter[[#This Row],[Date Created Conversion]],Kickstarter[[#This Row],[Date Ended Conversion]],"m")</f>
        <v>1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Kickstarter[[#This Row],[pledged]]/Kickstarter[[#This Row],[goal]]</f>
        <v>0.04</v>
      </c>
      <c r="P1559" s="13">
        <f>IF(Kickstarter[[#This Row],[backers_count]], Kickstarter[[#This Row],[pledged]]/Kickstarter[[#This Row],[backers_count]], 0)</f>
        <v>100</v>
      </c>
      <c r="Q1559" t="str">
        <f>LEFT(Kickstarter[[#This Row],[Category and Sub-Category]], SEARCH("/", Kickstarter[[#This Row],[Category and Sub-Category]])-1)</f>
        <v>photography</v>
      </c>
      <c r="R1559" t="str">
        <f>RIGHT(Kickstarter[[#This Row],[Category and Sub-Category]], LEN(Kickstarter[[#This Row],[Category and Sub-Category]])-SEARCH("/",Kickstarter[[#This Row],[Category and Sub-Category]]))</f>
        <v>nature</v>
      </c>
      <c r="S1559" s="10">
        <f>(Kickstarter[[#This Row],[launched_at]]/86400) + 25569 + (-6/24)</f>
        <v>41871.40315972222</v>
      </c>
      <c r="T1559" s="10">
        <f>(Kickstarter[[#This Row],[deadline]]/86400) + 25569 + (-6/24)</f>
        <v>41902.40315972222</v>
      </c>
      <c r="U1559" s="6">
        <f>YEAR(Kickstarter[[#This Row],[Date Created Conversion]])</f>
        <v>2014</v>
      </c>
      <c r="V1559" s="6" t="str">
        <f>TEXT(Kickstarter[[#This Row],[Date Created Conversion]], "mmm")</f>
        <v>Aug</v>
      </c>
      <c r="W1559" s="6">
        <f>DATEDIF(Kickstarter[[#This Row],[Date Created Conversion]],Kickstarter[[#This Row],[Date Ended Conversion]],"m")</f>
        <v>1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Kickstarter[[#This Row],[pledged]]/Kickstarter[[#This Row],[goal]]</f>
        <v>4.6666666666666669E-2</v>
      </c>
      <c r="P1560" s="13">
        <f>IF(Kickstarter[[#This Row],[backers_count]], Kickstarter[[#This Row],[pledged]]/Kickstarter[[#This Row],[backers_count]], 0)</f>
        <v>11.666666666666666</v>
      </c>
      <c r="Q1560" t="str">
        <f>LEFT(Kickstarter[[#This Row],[Category and Sub-Category]], SEARCH("/", Kickstarter[[#This Row],[Category and Sub-Category]])-1)</f>
        <v>photography</v>
      </c>
      <c r="R1560" t="str">
        <f>RIGHT(Kickstarter[[#This Row],[Category and Sub-Category]], LEN(Kickstarter[[#This Row],[Category and Sub-Category]])-SEARCH("/",Kickstarter[[#This Row],[Category and Sub-Category]]))</f>
        <v>nature</v>
      </c>
      <c r="S1560" s="10">
        <f>(Kickstarter[[#This Row],[launched_at]]/86400) + 25569 + (-6/24)</f>
        <v>42185.147673611107</v>
      </c>
      <c r="T1560" s="10">
        <f>(Kickstarter[[#This Row],[deadline]]/86400) + 25569 + (-6/24)</f>
        <v>42244.258333333331</v>
      </c>
      <c r="U1560" s="6">
        <f>YEAR(Kickstarter[[#This Row],[Date Created Conversion]])</f>
        <v>2015</v>
      </c>
      <c r="V1560" s="6" t="str">
        <f>TEXT(Kickstarter[[#This Row],[Date Created Conversion]], "mmm")</f>
        <v>Jun</v>
      </c>
      <c r="W1560" s="6">
        <f>DATEDIF(Kickstarter[[#This Row],[Date Created Conversion]],Kickstarter[[#This Row],[Date Ended Conversion]],"m")</f>
        <v>1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Kickstarter[[#This Row],[pledged]]/Kickstarter[[#This Row],[goal]]</f>
        <v>3.3333333333333335E-3</v>
      </c>
      <c r="P1561" s="13">
        <f>IF(Kickstarter[[#This Row],[backers_count]], Kickstarter[[#This Row],[pledged]]/Kickstarter[[#This Row],[backers_count]], 0)</f>
        <v>50</v>
      </c>
      <c r="Q1561" t="str">
        <f>LEFT(Kickstarter[[#This Row],[Category and Sub-Category]], SEARCH("/", Kickstarter[[#This Row],[Category and Sub-Category]])-1)</f>
        <v>photography</v>
      </c>
      <c r="R1561" t="str">
        <f>RIGHT(Kickstarter[[#This Row],[Category and Sub-Category]], LEN(Kickstarter[[#This Row],[Category and Sub-Category]])-SEARCH("/",Kickstarter[[#This Row],[Category and Sub-Category]]))</f>
        <v>nature</v>
      </c>
      <c r="S1561" s="10">
        <f>(Kickstarter[[#This Row],[launched_at]]/86400) + 25569 + (-6/24)</f>
        <v>42107.803229166668</v>
      </c>
      <c r="T1561" s="10">
        <f>(Kickstarter[[#This Row],[deadline]]/86400) + 25569 + (-6/24)</f>
        <v>42122.803229166668</v>
      </c>
      <c r="U1561" s="6">
        <f>YEAR(Kickstarter[[#This Row],[Date Created Conversion]])</f>
        <v>2015</v>
      </c>
      <c r="V1561" s="6" t="str">
        <f>TEXT(Kickstarter[[#This Row],[Date Created Conversion]], "mmm")</f>
        <v>Apr</v>
      </c>
      <c r="W1561" s="6">
        <f>DATEDIF(Kickstarter[[#This Row],[Date Created Conversion]],Kickstarter[[#This Row],[Date Ended Conversion]],"m")</f>
        <v>0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Kickstarter[[#This Row],[pledged]]/Kickstarter[[#This Row],[goal]]</f>
        <v>3.7600000000000001E-2</v>
      </c>
      <c r="P1562" s="13">
        <f>IF(Kickstarter[[#This Row],[backers_count]], Kickstarter[[#This Row],[pledged]]/Kickstarter[[#This Row],[backers_count]], 0)</f>
        <v>23.5</v>
      </c>
      <c r="Q1562" t="str">
        <f>LEFT(Kickstarter[[#This Row],[Category and Sub-Category]], SEARCH("/", Kickstarter[[#This Row],[Category and Sub-Category]])-1)</f>
        <v>photography</v>
      </c>
      <c r="R1562" t="str">
        <f>RIGHT(Kickstarter[[#This Row],[Category and Sub-Category]], LEN(Kickstarter[[#This Row],[Category and Sub-Category]])-SEARCH("/",Kickstarter[[#This Row],[Category and Sub-Category]]))</f>
        <v>nature</v>
      </c>
      <c r="S1562" s="10">
        <f>(Kickstarter[[#This Row],[launched_at]]/86400) + 25569 + (-6/24)</f>
        <v>41935.770752314813</v>
      </c>
      <c r="T1562" s="10">
        <f>(Kickstarter[[#This Row],[deadline]]/86400) + 25569 + (-6/24)</f>
        <v>41955.812418981484</v>
      </c>
      <c r="U1562" s="6">
        <f>YEAR(Kickstarter[[#This Row],[Date Created Conversion]])</f>
        <v>2014</v>
      </c>
      <c r="V1562" s="6" t="str">
        <f>TEXT(Kickstarter[[#This Row],[Date Created Conversion]], "mmm")</f>
        <v>Oct</v>
      </c>
      <c r="W1562" s="6">
        <f>DATEDIF(Kickstarter[[#This Row],[Date Created Conversion]],Kickstarter[[#This Row],[Date Ended Conversion]],"m")</f>
        <v>0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Kickstarter[[#This Row],[pledged]]/Kickstarter[[#This Row],[goal]]</f>
        <v>6.7000000000000002E-3</v>
      </c>
      <c r="P1563" s="13">
        <f>IF(Kickstarter[[#This Row],[backers_count]], Kickstarter[[#This Row],[pledged]]/Kickstarter[[#This Row],[backers_count]], 0)</f>
        <v>67</v>
      </c>
      <c r="Q1563" t="str">
        <f>LEFT(Kickstarter[[#This Row],[Category and Sub-Category]], SEARCH("/", Kickstarter[[#This Row],[Category and Sub-Category]])-1)</f>
        <v>publishing</v>
      </c>
      <c r="R1563" t="str">
        <f>RIGHT(Kickstarter[[#This Row],[Category and Sub-Category]], LEN(Kickstarter[[#This Row],[Category and Sub-Category]])-SEARCH("/",Kickstarter[[#This Row],[Category and Sub-Category]]))</f>
        <v>art books</v>
      </c>
      <c r="S1563" s="10">
        <f>(Kickstarter[[#This Row],[launched_at]]/86400) + 25569 + (-6/24)</f>
        <v>41554.791701388887</v>
      </c>
      <c r="T1563" s="10">
        <f>(Kickstarter[[#This Row],[deadline]]/86400) + 25569 + (-6/24)</f>
        <v>41584.833368055552</v>
      </c>
      <c r="U1563" s="6">
        <f>YEAR(Kickstarter[[#This Row],[Date Created Conversion]])</f>
        <v>2013</v>
      </c>
      <c r="V1563" s="6" t="str">
        <f>TEXT(Kickstarter[[#This Row],[Date Created Conversion]], "mmm")</f>
        <v>Oct</v>
      </c>
      <c r="W1563" s="6">
        <f>DATEDIF(Kickstarter[[#This Row],[Date Created Conversion]],Kickstarter[[#This Row],[Date Ended Conversion]],"m")</f>
        <v>0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Kickstarter[[#This Row],[pledged]]/Kickstarter[[#This Row],[goal]]</f>
        <v>0</v>
      </c>
      <c r="P1564" s="13">
        <f>IF(Kickstarter[[#This Row],[backers_count]], Kickstarter[[#This Row],[pledged]]/Kickstarter[[#This Row],[backers_count]], 0)</f>
        <v>0</v>
      </c>
      <c r="Q1564" t="str">
        <f>LEFT(Kickstarter[[#This Row],[Category and Sub-Category]], SEARCH("/", Kickstarter[[#This Row],[Category and Sub-Category]])-1)</f>
        <v>publishing</v>
      </c>
      <c r="R1564" t="str">
        <f>RIGHT(Kickstarter[[#This Row],[Category and Sub-Category]], LEN(Kickstarter[[#This Row],[Category and Sub-Category]])-SEARCH("/",Kickstarter[[#This Row],[Category and Sub-Category]]))</f>
        <v>art books</v>
      </c>
      <c r="S1564" s="10">
        <f>(Kickstarter[[#This Row],[launched_at]]/86400) + 25569 + (-6/24)</f>
        <v>40079.316157407404</v>
      </c>
      <c r="T1564" s="10">
        <f>(Kickstarter[[#This Row],[deadline]]/86400) + 25569 + (-6/24)</f>
        <v>40148.784722222219</v>
      </c>
      <c r="U1564" s="6">
        <f>YEAR(Kickstarter[[#This Row],[Date Created Conversion]])</f>
        <v>2009</v>
      </c>
      <c r="V1564" s="6" t="str">
        <f>TEXT(Kickstarter[[#This Row],[Date Created Conversion]], "mmm")</f>
        <v>Sep</v>
      </c>
      <c r="W1564" s="6">
        <f>DATEDIF(Kickstarter[[#This Row],[Date Created Conversion]],Kickstarter[[#This Row],[Date Ended Conversion]],"m")</f>
        <v>2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Kickstarter[[#This Row],[pledged]]/Kickstarter[[#This Row],[goal]]</f>
        <v>1.4166666666666666E-2</v>
      </c>
      <c r="P1565" s="13">
        <f>IF(Kickstarter[[#This Row],[backers_count]], Kickstarter[[#This Row],[pledged]]/Kickstarter[[#This Row],[backers_count]], 0)</f>
        <v>42.5</v>
      </c>
      <c r="Q1565" t="str">
        <f>LEFT(Kickstarter[[#This Row],[Category and Sub-Category]], SEARCH("/", Kickstarter[[#This Row],[Category and Sub-Category]])-1)</f>
        <v>publishing</v>
      </c>
      <c r="R1565" t="str">
        <f>RIGHT(Kickstarter[[#This Row],[Category and Sub-Category]], LEN(Kickstarter[[#This Row],[Category and Sub-Category]])-SEARCH("/",Kickstarter[[#This Row],[Category and Sub-Category]]))</f>
        <v>art books</v>
      </c>
      <c r="S1565" s="10">
        <f>(Kickstarter[[#This Row],[launched_at]]/86400) + 25569 + (-6/24)</f>
        <v>41652.492488425924</v>
      </c>
      <c r="T1565" s="10">
        <f>(Kickstarter[[#This Row],[deadline]]/86400) + 25569 + (-6/24)</f>
        <v>41712.450821759259</v>
      </c>
      <c r="U1565" s="6">
        <f>YEAR(Kickstarter[[#This Row],[Date Created Conversion]])</f>
        <v>2014</v>
      </c>
      <c r="V1565" s="6" t="str">
        <f>TEXT(Kickstarter[[#This Row],[Date Created Conversion]], "mmm")</f>
        <v>Jan</v>
      </c>
      <c r="W1565" s="6">
        <f>DATEDIF(Kickstarter[[#This Row],[Date Created Conversion]],Kickstarter[[#This Row],[Date Ended Conversion]],"m")</f>
        <v>2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Kickstarter[[#This Row],[pledged]]/Kickstarter[[#This Row],[goal]]</f>
        <v>1E-3</v>
      </c>
      <c r="P1566" s="13">
        <f>IF(Kickstarter[[#This Row],[backers_count]], Kickstarter[[#This Row],[pledged]]/Kickstarter[[#This Row],[backers_count]], 0)</f>
        <v>10</v>
      </c>
      <c r="Q1566" t="str">
        <f>LEFT(Kickstarter[[#This Row],[Category and Sub-Category]], SEARCH("/", Kickstarter[[#This Row],[Category and Sub-Category]])-1)</f>
        <v>publishing</v>
      </c>
      <c r="R1566" t="str">
        <f>RIGHT(Kickstarter[[#This Row],[Category and Sub-Category]], LEN(Kickstarter[[#This Row],[Category and Sub-Category]])-SEARCH("/",Kickstarter[[#This Row],[Category and Sub-Category]]))</f>
        <v>art books</v>
      </c>
      <c r="S1566" s="10">
        <f>(Kickstarter[[#This Row],[launched_at]]/86400) + 25569 + (-6/24)</f>
        <v>42121.117002314815</v>
      </c>
      <c r="T1566" s="10">
        <f>(Kickstarter[[#This Row],[deadline]]/86400) + 25569 + (-6/24)</f>
        <v>42152.586805555555</v>
      </c>
      <c r="U1566" s="6">
        <f>YEAR(Kickstarter[[#This Row],[Date Created Conversion]])</f>
        <v>2015</v>
      </c>
      <c r="V1566" s="6" t="str">
        <f>TEXT(Kickstarter[[#This Row],[Date Created Conversion]], "mmm")</f>
        <v>Apr</v>
      </c>
      <c r="W1566" s="6">
        <f>DATEDIF(Kickstarter[[#This Row],[Date Created Conversion]],Kickstarter[[#This Row],[Date Ended Conversion]],"m")</f>
        <v>1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Kickstarter[[#This Row],[pledged]]/Kickstarter[[#This Row],[goal]]</f>
        <v>2.5000000000000001E-2</v>
      </c>
      <c r="P1567" s="13">
        <f>IF(Kickstarter[[#This Row],[backers_count]], Kickstarter[[#This Row],[pledged]]/Kickstarter[[#This Row],[backers_count]], 0)</f>
        <v>100</v>
      </c>
      <c r="Q1567" t="str">
        <f>LEFT(Kickstarter[[#This Row],[Category and Sub-Category]], SEARCH("/", Kickstarter[[#This Row],[Category and Sub-Category]])-1)</f>
        <v>publishing</v>
      </c>
      <c r="R1567" t="str">
        <f>RIGHT(Kickstarter[[#This Row],[Category and Sub-Category]], LEN(Kickstarter[[#This Row],[Category and Sub-Category]])-SEARCH("/",Kickstarter[[#This Row],[Category and Sub-Category]]))</f>
        <v>art books</v>
      </c>
      <c r="S1567" s="10">
        <f>(Kickstarter[[#This Row],[launched_at]]/86400) + 25569 + (-6/24)</f>
        <v>40672.479872685188</v>
      </c>
      <c r="T1567" s="10">
        <f>(Kickstarter[[#This Row],[deadline]]/86400) + 25569 + (-6/24)</f>
        <v>40702.479872685188</v>
      </c>
      <c r="U1567" s="6">
        <f>YEAR(Kickstarter[[#This Row],[Date Created Conversion]])</f>
        <v>2011</v>
      </c>
      <c r="V1567" s="6" t="str">
        <f>TEXT(Kickstarter[[#This Row],[Date Created Conversion]], "mmm")</f>
        <v>May</v>
      </c>
      <c r="W1567" s="6">
        <f>DATEDIF(Kickstarter[[#This Row],[Date Created Conversion]],Kickstarter[[#This Row],[Date Ended Conversion]],"m")</f>
        <v>0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Kickstarter[[#This Row],[pledged]]/Kickstarter[[#This Row],[goal]]</f>
        <v>0.21249999999999999</v>
      </c>
      <c r="P1568" s="13">
        <f>IF(Kickstarter[[#This Row],[backers_count]], Kickstarter[[#This Row],[pledged]]/Kickstarter[[#This Row],[backers_count]], 0)</f>
        <v>108.05084745762711</v>
      </c>
      <c r="Q1568" t="str">
        <f>LEFT(Kickstarter[[#This Row],[Category and Sub-Category]], SEARCH("/", Kickstarter[[#This Row],[Category and Sub-Category]])-1)</f>
        <v>publishing</v>
      </c>
      <c r="R1568" t="str">
        <f>RIGHT(Kickstarter[[#This Row],[Category and Sub-Category]], LEN(Kickstarter[[#This Row],[Category and Sub-Category]])-SEARCH("/",Kickstarter[[#This Row],[Category and Sub-Category]]))</f>
        <v>art books</v>
      </c>
      <c r="S1568" s="10">
        <f>(Kickstarter[[#This Row],[launched_at]]/86400) + 25569 + (-6/24)</f>
        <v>42549.666712962964</v>
      </c>
      <c r="T1568" s="10">
        <f>(Kickstarter[[#This Row],[deadline]]/86400) + 25569 + (-6/24)</f>
        <v>42578.666666666672</v>
      </c>
      <c r="U1568" s="6">
        <f>YEAR(Kickstarter[[#This Row],[Date Created Conversion]])</f>
        <v>2016</v>
      </c>
      <c r="V1568" s="6" t="str">
        <f>TEXT(Kickstarter[[#This Row],[Date Created Conversion]], "mmm")</f>
        <v>Jun</v>
      </c>
      <c r="W1568" s="6">
        <f>DATEDIF(Kickstarter[[#This Row],[Date Created Conversion]],Kickstarter[[#This Row],[Date Ended Conversion]],"m")</f>
        <v>0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Kickstarter[[#This Row],[pledged]]/Kickstarter[[#This Row],[goal]]</f>
        <v>4.1176470588235294E-2</v>
      </c>
      <c r="P1569" s="13">
        <f>IF(Kickstarter[[#This Row],[backers_count]], Kickstarter[[#This Row],[pledged]]/Kickstarter[[#This Row],[backers_count]], 0)</f>
        <v>26.923076923076923</v>
      </c>
      <c r="Q1569" t="str">
        <f>LEFT(Kickstarter[[#This Row],[Category and Sub-Category]], SEARCH("/", Kickstarter[[#This Row],[Category and Sub-Category]])-1)</f>
        <v>publishing</v>
      </c>
      <c r="R1569" t="str">
        <f>RIGHT(Kickstarter[[#This Row],[Category and Sub-Category]], LEN(Kickstarter[[#This Row],[Category and Sub-Category]])-SEARCH("/",Kickstarter[[#This Row],[Category and Sub-Category]]))</f>
        <v>art books</v>
      </c>
      <c r="S1569" s="10">
        <f>(Kickstarter[[#This Row],[launched_at]]/86400) + 25569 + (-6/24)</f>
        <v>41671.68686342593</v>
      </c>
      <c r="T1569" s="10">
        <f>(Kickstarter[[#This Row],[deadline]]/86400) + 25569 + (-6/24)</f>
        <v>41686.75</v>
      </c>
      <c r="U1569" s="6">
        <f>YEAR(Kickstarter[[#This Row],[Date Created Conversion]])</f>
        <v>2014</v>
      </c>
      <c r="V1569" s="6" t="str">
        <f>TEXT(Kickstarter[[#This Row],[Date Created Conversion]], "mmm")</f>
        <v>Feb</v>
      </c>
      <c r="W1569" s="6">
        <f>DATEDIF(Kickstarter[[#This Row],[Date Created Conversion]],Kickstarter[[#This Row],[Date Ended Conversion]],"m")</f>
        <v>0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Kickstarter[[#This Row],[pledged]]/Kickstarter[[#This Row],[goal]]</f>
        <v>0.13639999999999999</v>
      </c>
      <c r="P1570" s="13">
        <f>IF(Kickstarter[[#This Row],[backers_count]], Kickstarter[[#This Row],[pledged]]/Kickstarter[[#This Row],[backers_count]], 0)</f>
        <v>155</v>
      </c>
      <c r="Q1570" t="str">
        <f>LEFT(Kickstarter[[#This Row],[Category and Sub-Category]], SEARCH("/", Kickstarter[[#This Row],[Category and Sub-Category]])-1)</f>
        <v>publishing</v>
      </c>
      <c r="R1570" t="str">
        <f>RIGHT(Kickstarter[[#This Row],[Category and Sub-Category]], LEN(Kickstarter[[#This Row],[Category and Sub-Category]])-SEARCH("/",Kickstarter[[#This Row],[Category and Sub-Category]]))</f>
        <v>art books</v>
      </c>
      <c r="S1570" s="10">
        <f>(Kickstarter[[#This Row],[launched_at]]/86400) + 25569 + (-6/24)</f>
        <v>41961.812326388885</v>
      </c>
      <c r="T1570" s="10">
        <f>(Kickstarter[[#This Row],[deadline]]/86400) + 25569 + (-6/24)</f>
        <v>41996.812326388885</v>
      </c>
      <c r="U1570" s="6">
        <f>YEAR(Kickstarter[[#This Row],[Date Created Conversion]])</f>
        <v>2014</v>
      </c>
      <c r="V1570" s="6" t="str">
        <f>TEXT(Kickstarter[[#This Row],[Date Created Conversion]], "mmm")</f>
        <v>Nov</v>
      </c>
      <c r="W1570" s="6">
        <f>DATEDIF(Kickstarter[[#This Row],[Date Created Conversion]],Kickstarter[[#This Row],[Date Ended Conversion]],"m")</f>
        <v>1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Kickstarter[[#This Row],[pledged]]/Kickstarter[[#This Row],[goal]]</f>
        <v>0</v>
      </c>
      <c r="P1571" s="13">
        <f>IF(Kickstarter[[#This Row],[backers_count]], Kickstarter[[#This Row],[pledged]]/Kickstarter[[#This Row],[backers_count]], 0)</f>
        <v>0</v>
      </c>
      <c r="Q1571" t="str">
        <f>LEFT(Kickstarter[[#This Row],[Category and Sub-Category]], SEARCH("/", Kickstarter[[#This Row],[Category and Sub-Category]])-1)</f>
        <v>publishing</v>
      </c>
      <c r="R1571" t="str">
        <f>RIGHT(Kickstarter[[#This Row],[Category and Sub-Category]], LEN(Kickstarter[[#This Row],[Category and Sub-Category]])-SEARCH("/",Kickstarter[[#This Row],[Category and Sub-Category]]))</f>
        <v>art books</v>
      </c>
      <c r="S1571" s="10">
        <f>(Kickstarter[[#This Row],[launched_at]]/86400) + 25569 + (-6/24)</f>
        <v>41389.429560185185</v>
      </c>
      <c r="T1571" s="10">
        <f>(Kickstarter[[#This Row],[deadline]]/86400) + 25569 + (-6/24)</f>
        <v>41419.429560185185</v>
      </c>
      <c r="U1571" s="6">
        <f>YEAR(Kickstarter[[#This Row],[Date Created Conversion]])</f>
        <v>2013</v>
      </c>
      <c r="V1571" s="6" t="str">
        <f>TEXT(Kickstarter[[#This Row],[Date Created Conversion]], "mmm")</f>
        <v>Apr</v>
      </c>
      <c r="W1571" s="6">
        <f>DATEDIF(Kickstarter[[#This Row],[Date Created Conversion]],Kickstarter[[#This Row],[Date Ended Conversion]],"m")</f>
        <v>1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Kickstarter[[#This Row],[pledged]]/Kickstarter[[#This Row],[goal]]</f>
        <v>0.41399999999999998</v>
      </c>
      <c r="P1572" s="13">
        <f>IF(Kickstarter[[#This Row],[backers_count]], Kickstarter[[#This Row],[pledged]]/Kickstarter[[#This Row],[backers_count]], 0)</f>
        <v>47.769230769230766</v>
      </c>
      <c r="Q1572" t="str">
        <f>LEFT(Kickstarter[[#This Row],[Category and Sub-Category]], SEARCH("/", Kickstarter[[#This Row],[Category and Sub-Category]])-1)</f>
        <v>publishing</v>
      </c>
      <c r="R1572" t="str">
        <f>RIGHT(Kickstarter[[#This Row],[Category and Sub-Category]], LEN(Kickstarter[[#This Row],[Category and Sub-Category]])-SEARCH("/",Kickstarter[[#This Row],[Category and Sub-Category]]))</f>
        <v>art books</v>
      </c>
      <c r="S1572" s="10">
        <f>(Kickstarter[[#This Row],[launched_at]]/86400) + 25569 + (-6/24)</f>
        <v>42438.563449074078</v>
      </c>
      <c r="T1572" s="10">
        <f>(Kickstarter[[#This Row],[deadline]]/86400) + 25569 + (-6/24)</f>
        <v>42468.521782407406</v>
      </c>
      <c r="U1572" s="6">
        <f>YEAR(Kickstarter[[#This Row],[Date Created Conversion]])</f>
        <v>2016</v>
      </c>
      <c r="V1572" s="6" t="str">
        <f>TEXT(Kickstarter[[#This Row],[Date Created Conversion]], "mmm")</f>
        <v>Mar</v>
      </c>
      <c r="W1572" s="6">
        <f>DATEDIF(Kickstarter[[#This Row],[Date Created Conversion]],Kickstarter[[#This Row],[Date Ended Conversion]],"m")</f>
        <v>0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Kickstarter[[#This Row],[pledged]]/Kickstarter[[#This Row],[goal]]</f>
        <v>6.6115702479338841E-3</v>
      </c>
      <c r="P1573" s="13">
        <f>IF(Kickstarter[[#This Row],[backers_count]], Kickstarter[[#This Row],[pledged]]/Kickstarter[[#This Row],[backers_count]], 0)</f>
        <v>20</v>
      </c>
      <c r="Q1573" t="str">
        <f>LEFT(Kickstarter[[#This Row],[Category and Sub-Category]], SEARCH("/", Kickstarter[[#This Row],[Category and Sub-Category]])-1)</f>
        <v>publishing</v>
      </c>
      <c r="R1573" t="str">
        <f>RIGHT(Kickstarter[[#This Row],[Category and Sub-Category]], LEN(Kickstarter[[#This Row],[Category and Sub-Category]])-SEARCH("/",Kickstarter[[#This Row],[Category and Sub-Category]]))</f>
        <v>art books</v>
      </c>
      <c r="S1573" s="10">
        <f>(Kickstarter[[#This Row],[launched_at]]/86400) + 25569 + (-6/24)</f>
        <v>42144.519479166665</v>
      </c>
      <c r="T1573" s="10">
        <f>(Kickstarter[[#This Row],[deadline]]/86400) + 25569 + (-6/24)</f>
        <v>42174.519479166665</v>
      </c>
      <c r="U1573" s="6">
        <f>YEAR(Kickstarter[[#This Row],[Date Created Conversion]])</f>
        <v>2015</v>
      </c>
      <c r="V1573" s="6" t="str">
        <f>TEXT(Kickstarter[[#This Row],[Date Created Conversion]], "mmm")</f>
        <v>May</v>
      </c>
      <c r="W1573" s="6">
        <f>DATEDIF(Kickstarter[[#This Row],[Date Created Conversion]],Kickstarter[[#This Row],[Date Ended Conversion]],"m")</f>
        <v>0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Kickstarter[[#This Row],[pledged]]/Kickstarter[[#This Row],[goal]]</f>
        <v>0.05</v>
      </c>
      <c r="P1574" s="13">
        <f>IF(Kickstarter[[#This Row],[backers_count]], Kickstarter[[#This Row],[pledged]]/Kickstarter[[#This Row],[backers_count]], 0)</f>
        <v>41.666666666666664</v>
      </c>
      <c r="Q1574" t="str">
        <f>LEFT(Kickstarter[[#This Row],[Category and Sub-Category]], SEARCH("/", Kickstarter[[#This Row],[Category and Sub-Category]])-1)</f>
        <v>publishing</v>
      </c>
      <c r="R1574" t="str">
        <f>RIGHT(Kickstarter[[#This Row],[Category and Sub-Category]], LEN(Kickstarter[[#This Row],[Category and Sub-Category]])-SEARCH("/",Kickstarter[[#This Row],[Category and Sub-Category]]))</f>
        <v>art books</v>
      </c>
      <c r="S1574" s="10">
        <f>(Kickstarter[[#This Row],[launched_at]]/86400) + 25569 + (-6/24)</f>
        <v>42403.783090277779</v>
      </c>
      <c r="T1574" s="10">
        <f>(Kickstarter[[#This Row],[deadline]]/86400) + 25569 + (-6/24)</f>
        <v>42428.749305555553</v>
      </c>
      <c r="U1574" s="6">
        <f>YEAR(Kickstarter[[#This Row],[Date Created Conversion]])</f>
        <v>2016</v>
      </c>
      <c r="V1574" s="6" t="str">
        <f>TEXT(Kickstarter[[#This Row],[Date Created Conversion]], "mmm")</f>
        <v>Feb</v>
      </c>
      <c r="W1574" s="6">
        <f>DATEDIF(Kickstarter[[#This Row],[Date Created Conversion]],Kickstarter[[#This Row],[Date Ended Conversion]],"m")</f>
        <v>0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Kickstarter[[#This Row],[pledged]]/Kickstarter[[#This Row],[goal]]</f>
        <v>2.4777777777777777E-2</v>
      </c>
      <c r="P1575" s="13">
        <f>IF(Kickstarter[[#This Row],[backers_count]], Kickstarter[[#This Row],[pledged]]/Kickstarter[[#This Row],[backers_count]], 0)</f>
        <v>74.333333333333329</v>
      </c>
      <c r="Q1575" t="str">
        <f>LEFT(Kickstarter[[#This Row],[Category and Sub-Category]], SEARCH("/", Kickstarter[[#This Row],[Category and Sub-Category]])-1)</f>
        <v>publishing</v>
      </c>
      <c r="R1575" t="str">
        <f>RIGHT(Kickstarter[[#This Row],[Category and Sub-Category]], LEN(Kickstarter[[#This Row],[Category and Sub-Category]])-SEARCH("/",Kickstarter[[#This Row],[Category and Sub-Category]]))</f>
        <v>art books</v>
      </c>
      <c r="S1575" s="10">
        <f>(Kickstarter[[#This Row],[launched_at]]/86400) + 25569 + (-6/24)</f>
        <v>42785.750023148154</v>
      </c>
      <c r="T1575" s="10">
        <f>(Kickstarter[[#This Row],[deadline]]/86400) + 25569 + (-6/24)</f>
        <v>42825.915972222225</v>
      </c>
      <c r="U1575" s="6">
        <f>YEAR(Kickstarter[[#This Row],[Date Created Conversion]])</f>
        <v>2017</v>
      </c>
      <c r="V1575" s="6" t="str">
        <f>TEXT(Kickstarter[[#This Row],[Date Created Conversion]], "mmm")</f>
        <v>Feb</v>
      </c>
      <c r="W1575" s="6">
        <f>DATEDIF(Kickstarter[[#This Row],[Date Created Conversion]],Kickstarter[[#This Row],[Date Ended Conversion]],"m")</f>
        <v>1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Kickstarter[[#This Row],[pledged]]/Kickstarter[[#This Row],[goal]]</f>
        <v>5.0599999999999999E-2</v>
      </c>
      <c r="P1576" s="13">
        <f>IF(Kickstarter[[#This Row],[backers_count]], Kickstarter[[#This Row],[pledged]]/Kickstarter[[#This Row],[backers_count]], 0)</f>
        <v>84.333333333333329</v>
      </c>
      <c r="Q1576" t="str">
        <f>LEFT(Kickstarter[[#This Row],[Category and Sub-Category]], SEARCH("/", Kickstarter[[#This Row],[Category and Sub-Category]])-1)</f>
        <v>publishing</v>
      </c>
      <c r="R1576" t="str">
        <f>RIGHT(Kickstarter[[#This Row],[Category and Sub-Category]], LEN(Kickstarter[[#This Row],[Category and Sub-Category]])-SEARCH("/",Kickstarter[[#This Row],[Category and Sub-Category]]))</f>
        <v>art books</v>
      </c>
      <c r="S1576" s="10">
        <f>(Kickstarter[[#This Row],[launched_at]]/86400) + 25569 + (-6/24)</f>
        <v>42017.677418981482</v>
      </c>
      <c r="T1576" s="10">
        <f>(Kickstarter[[#This Row],[deadline]]/86400) + 25569 + (-6/24)</f>
        <v>42052.677418981482</v>
      </c>
      <c r="U1576" s="6">
        <f>YEAR(Kickstarter[[#This Row],[Date Created Conversion]])</f>
        <v>2015</v>
      </c>
      <c r="V1576" s="6" t="str">
        <f>TEXT(Kickstarter[[#This Row],[Date Created Conversion]], "mmm")</f>
        <v>Jan</v>
      </c>
      <c r="W1576" s="6">
        <f>DATEDIF(Kickstarter[[#This Row],[Date Created Conversion]],Kickstarter[[#This Row],[Date Ended Conversion]],"m")</f>
        <v>1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Kickstarter[[#This Row],[pledged]]/Kickstarter[[#This Row],[goal]]</f>
        <v>0.2291</v>
      </c>
      <c r="P1577" s="13">
        <f>IF(Kickstarter[[#This Row],[backers_count]], Kickstarter[[#This Row],[pledged]]/Kickstarter[[#This Row],[backers_count]], 0)</f>
        <v>65.457142857142856</v>
      </c>
      <c r="Q1577" t="str">
        <f>LEFT(Kickstarter[[#This Row],[Category and Sub-Category]], SEARCH("/", Kickstarter[[#This Row],[Category and Sub-Category]])-1)</f>
        <v>publishing</v>
      </c>
      <c r="R1577" t="str">
        <f>RIGHT(Kickstarter[[#This Row],[Category and Sub-Category]], LEN(Kickstarter[[#This Row],[Category and Sub-Category]])-SEARCH("/",Kickstarter[[#This Row],[Category and Sub-Category]]))</f>
        <v>art books</v>
      </c>
      <c r="S1577" s="10">
        <f>(Kickstarter[[#This Row],[launched_at]]/86400) + 25569 + (-6/24)</f>
        <v>41799.274259259255</v>
      </c>
      <c r="T1577" s="10">
        <f>(Kickstarter[[#This Row],[deadline]]/86400) + 25569 + (-6/24)</f>
        <v>41829.274259259255</v>
      </c>
      <c r="U1577" s="6">
        <f>YEAR(Kickstarter[[#This Row],[Date Created Conversion]])</f>
        <v>2014</v>
      </c>
      <c r="V1577" s="6" t="str">
        <f>TEXT(Kickstarter[[#This Row],[Date Created Conversion]], "mmm")</f>
        <v>Jun</v>
      </c>
      <c r="W1577" s="6">
        <f>DATEDIF(Kickstarter[[#This Row],[Date Created Conversion]],Kickstarter[[#This Row],[Date Ended Conversion]],"m")</f>
        <v>1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Kickstarter[[#This Row],[pledged]]/Kickstarter[[#This Row],[goal]]</f>
        <v>0.13</v>
      </c>
      <c r="P1578" s="13">
        <f>IF(Kickstarter[[#This Row],[backers_count]], Kickstarter[[#This Row],[pledged]]/Kickstarter[[#This Row],[backers_count]], 0)</f>
        <v>65</v>
      </c>
      <c r="Q1578" t="str">
        <f>LEFT(Kickstarter[[#This Row],[Category and Sub-Category]], SEARCH("/", Kickstarter[[#This Row],[Category and Sub-Category]])-1)</f>
        <v>publishing</v>
      </c>
      <c r="R1578" t="str">
        <f>RIGHT(Kickstarter[[#This Row],[Category and Sub-Category]], LEN(Kickstarter[[#This Row],[Category and Sub-Category]])-SEARCH("/",Kickstarter[[#This Row],[Category and Sub-Category]]))</f>
        <v>art books</v>
      </c>
      <c r="S1578" s="10">
        <f>(Kickstarter[[#This Row],[launched_at]]/86400) + 25569 + (-6/24)</f>
        <v>42140.629259259258</v>
      </c>
      <c r="T1578" s="10">
        <f>(Kickstarter[[#This Row],[deadline]]/86400) + 25569 + (-6/24)</f>
        <v>42185.629259259258</v>
      </c>
      <c r="U1578" s="6">
        <f>YEAR(Kickstarter[[#This Row],[Date Created Conversion]])</f>
        <v>2015</v>
      </c>
      <c r="V1578" s="6" t="str">
        <f>TEXT(Kickstarter[[#This Row],[Date Created Conversion]], "mmm")</f>
        <v>May</v>
      </c>
      <c r="W1578" s="6">
        <f>DATEDIF(Kickstarter[[#This Row],[Date Created Conversion]],Kickstarter[[#This Row],[Date Ended Conversion]],"m")</f>
        <v>1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Kickstarter[[#This Row],[pledged]]/Kickstarter[[#This Row],[goal]]</f>
        <v>5.4999999999999997E-3</v>
      </c>
      <c r="P1579" s="13">
        <f>IF(Kickstarter[[#This Row],[backers_count]], Kickstarter[[#This Row],[pledged]]/Kickstarter[[#This Row],[backers_count]], 0)</f>
        <v>27.5</v>
      </c>
      <c r="Q1579" t="str">
        <f>LEFT(Kickstarter[[#This Row],[Category and Sub-Category]], SEARCH("/", Kickstarter[[#This Row],[Category and Sub-Category]])-1)</f>
        <v>publishing</v>
      </c>
      <c r="R1579" t="str">
        <f>RIGHT(Kickstarter[[#This Row],[Category and Sub-Category]], LEN(Kickstarter[[#This Row],[Category and Sub-Category]])-SEARCH("/",Kickstarter[[#This Row],[Category and Sub-Category]]))</f>
        <v>art books</v>
      </c>
      <c r="S1579" s="10">
        <f>(Kickstarter[[#This Row],[launched_at]]/86400) + 25569 + (-6/24)</f>
        <v>41054.597777777773</v>
      </c>
      <c r="T1579" s="10">
        <f>(Kickstarter[[#This Row],[deadline]]/86400) + 25569 + (-6/24)</f>
        <v>41114.597777777773</v>
      </c>
      <c r="U1579" s="6">
        <f>YEAR(Kickstarter[[#This Row],[Date Created Conversion]])</f>
        <v>2012</v>
      </c>
      <c r="V1579" s="6" t="str">
        <f>TEXT(Kickstarter[[#This Row],[Date Created Conversion]], "mmm")</f>
        <v>May</v>
      </c>
      <c r="W1579" s="6">
        <f>DATEDIF(Kickstarter[[#This Row],[Date Created Conversion]],Kickstarter[[#This Row],[Date Ended Conversion]],"m")</f>
        <v>1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Kickstarter[[#This Row],[pledged]]/Kickstarter[[#This Row],[goal]]</f>
        <v>0.10806536636794939</v>
      </c>
      <c r="P1580" s="13">
        <f>IF(Kickstarter[[#This Row],[backers_count]], Kickstarter[[#This Row],[pledged]]/Kickstarter[[#This Row],[backers_count]], 0)</f>
        <v>51.25</v>
      </c>
      <c r="Q1580" t="str">
        <f>LEFT(Kickstarter[[#This Row],[Category and Sub-Category]], SEARCH("/", Kickstarter[[#This Row],[Category and Sub-Category]])-1)</f>
        <v>publishing</v>
      </c>
      <c r="R1580" t="str">
        <f>RIGHT(Kickstarter[[#This Row],[Category and Sub-Category]], LEN(Kickstarter[[#This Row],[Category and Sub-Category]])-SEARCH("/",Kickstarter[[#This Row],[Category and Sub-Category]]))</f>
        <v>art books</v>
      </c>
      <c r="S1580" s="10">
        <f>(Kickstarter[[#This Row],[launched_at]]/86400) + 25569 + (-6/24)</f>
        <v>40398.815868055557</v>
      </c>
      <c r="T1580" s="10">
        <f>(Kickstarter[[#This Row],[deadline]]/86400) + 25569 + (-6/24)</f>
        <v>40422.833333333336</v>
      </c>
      <c r="U1580" s="6">
        <f>YEAR(Kickstarter[[#This Row],[Date Created Conversion]])</f>
        <v>2010</v>
      </c>
      <c r="V1580" s="6" t="str">
        <f>TEXT(Kickstarter[[#This Row],[Date Created Conversion]], "mmm")</f>
        <v>Aug</v>
      </c>
      <c r="W1580" s="6">
        <f>DATEDIF(Kickstarter[[#This Row],[Date Created Conversion]],Kickstarter[[#This Row],[Date Ended Conversion]],"m")</f>
        <v>0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Kickstarter[[#This Row],[pledged]]/Kickstarter[[#This Row],[goal]]</f>
        <v>8.4008400840084006E-3</v>
      </c>
      <c r="P1581" s="13">
        <f>IF(Kickstarter[[#This Row],[backers_count]], Kickstarter[[#This Row],[pledged]]/Kickstarter[[#This Row],[backers_count]], 0)</f>
        <v>14</v>
      </c>
      <c r="Q1581" t="str">
        <f>LEFT(Kickstarter[[#This Row],[Category and Sub-Category]], SEARCH("/", Kickstarter[[#This Row],[Category and Sub-Category]])-1)</f>
        <v>publishing</v>
      </c>
      <c r="R1581" t="str">
        <f>RIGHT(Kickstarter[[#This Row],[Category and Sub-Category]], LEN(Kickstarter[[#This Row],[Category and Sub-Category]])-SEARCH("/",Kickstarter[[#This Row],[Category and Sub-Category]]))</f>
        <v>art books</v>
      </c>
      <c r="S1581" s="10">
        <f>(Kickstarter[[#This Row],[launched_at]]/86400) + 25569 + (-6/24)</f>
        <v>41481.746423611112</v>
      </c>
      <c r="T1581" s="10">
        <f>(Kickstarter[[#This Row],[deadline]]/86400) + 25569 + (-6/24)</f>
        <v>41514.746423611112</v>
      </c>
      <c r="U1581" s="6">
        <f>YEAR(Kickstarter[[#This Row],[Date Created Conversion]])</f>
        <v>2013</v>
      </c>
      <c r="V1581" s="6" t="str">
        <f>TEXT(Kickstarter[[#This Row],[Date Created Conversion]], "mmm")</f>
        <v>Jul</v>
      </c>
      <c r="W1581" s="6">
        <f>DATEDIF(Kickstarter[[#This Row],[Date Created Conversion]],Kickstarter[[#This Row],[Date Ended Conversion]],"m")</f>
        <v>1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Kickstarter[[#This Row],[pledged]]/Kickstarter[[#This Row],[goal]]</f>
        <v>0</v>
      </c>
      <c r="P1582" s="13">
        <f>IF(Kickstarter[[#This Row],[backers_count]], Kickstarter[[#This Row],[pledged]]/Kickstarter[[#This Row],[backers_count]], 0)</f>
        <v>0</v>
      </c>
      <c r="Q1582" t="str">
        <f>LEFT(Kickstarter[[#This Row],[Category and Sub-Category]], SEARCH("/", Kickstarter[[#This Row],[Category and Sub-Category]])-1)</f>
        <v>publishing</v>
      </c>
      <c r="R1582" t="str">
        <f>RIGHT(Kickstarter[[#This Row],[Category and Sub-Category]], LEN(Kickstarter[[#This Row],[Category and Sub-Category]])-SEARCH("/",Kickstarter[[#This Row],[Category and Sub-Category]]))</f>
        <v>art books</v>
      </c>
      <c r="S1582" s="10">
        <f>(Kickstarter[[#This Row],[launched_at]]/86400) + 25569 + (-6/24)</f>
        <v>40989.800069444442</v>
      </c>
      <c r="T1582" s="10">
        <f>(Kickstarter[[#This Row],[deadline]]/86400) + 25569 + (-6/24)</f>
        <v>41049.800069444442</v>
      </c>
      <c r="U1582" s="6">
        <f>YEAR(Kickstarter[[#This Row],[Date Created Conversion]])</f>
        <v>2012</v>
      </c>
      <c r="V1582" s="6" t="str">
        <f>TEXT(Kickstarter[[#This Row],[Date Created Conversion]], "mmm")</f>
        <v>Mar</v>
      </c>
      <c r="W1582" s="6">
        <f>DATEDIF(Kickstarter[[#This Row],[Date Created Conversion]],Kickstarter[[#This Row],[Date Ended Conversion]],"m")</f>
        <v>1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Kickstarter[[#This Row],[pledged]]/Kickstarter[[#This Row],[goal]]</f>
        <v>5.0000000000000001E-3</v>
      </c>
      <c r="P1583" s="13">
        <f>IF(Kickstarter[[#This Row],[backers_count]], Kickstarter[[#This Row],[pledged]]/Kickstarter[[#This Row],[backers_count]], 0)</f>
        <v>5</v>
      </c>
      <c r="Q1583" t="str">
        <f>LEFT(Kickstarter[[#This Row],[Category and Sub-Category]], SEARCH("/", Kickstarter[[#This Row],[Category and Sub-Category]])-1)</f>
        <v>photography</v>
      </c>
      <c r="R1583" t="str">
        <f>RIGHT(Kickstarter[[#This Row],[Category and Sub-Category]], LEN(Kickstarter[[#This Row],[Category and Sub-Category]])-SEARCH("/",Kickstarter[[#This Row],[Category and Sub-Category]]))</f>
        <v>places</v>
      </c>
      <c r="S1583" s="10">
        <f>(Kickstarter[[#This Row],[launched_at]]/86400) + 25569 + (-6/24)</f>
        <v>42325.198958333334</v>
      </c>
      <c r="T1583" s="10">
        <f>(Kickstarter[[#This Row],[deadline]]/86400) + 25569 + (-6/24)</f>
        <v>42357.198958333334</v>
      </c>
      <c r="U1583" s="6">
        <f>YEAR(Kickstarter[[#This Row],[Date Created Conversion]])</f>
        <v>2015</v>
      </c>
      <c r="V1583" s="6" t="str">
        <f>TEXT(Kickstarter[[#This Row],[Date Created Conversion]], "mmm")</f>
        <v>Nov</v>
      </c>
      <c r="W1583" s="6">
        <f>DATEDIF(Kickstarter[[#This Row],[Date Created Conversion]],Kickstarter[[#This Row],[Date Ended Conversion]],"m")</f>
        <v>1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Kickstarter[[#This Row],[pledged]]/Kickstarter[[#This Row],[goal]]</f>
        <v>9.2999999999999999E-2</v>
      </c>
      <c r="P1584" s="13">
        <f>IF(Kickstarter[[#This Row],[backers_count]], Kickstarter[[#This Row],[pledged]]/Kickstarter[[#This Row],[backers_count]], 0)</f>
        <v>31</v>
      </c>
      <c r="Q1584" t="str">
        <f>LEFT(Kickstarter[[#This Row],[Category and Sub-Category]], SEARCH("/", Kickstarter[[#This Row],[Category and Sub-Category]])-1)</f>
        <v>photography</v>
      </c>
      <c r="R1584" t="str">
        <f>RIGHT(Kickstarter[[#This Row],[Category and Sub-Category]], LEN(Kickstarter[[#This Row],[Category and Sub-Category]])-SEARCH("/",Kickstarter[[#This Row],[Category and Sub-Category]]))</f>
        <v>places</v>
      </c>
      <c r="S1584" s="10">
        <f>(Kickstarter[[#This Row],[launched_at]]/86400) + 25569 + (-6/24)</f>
        <v>42246.539965277778</v>
      </c>
      <c r="T1584" s="10">
        <f>(Kickstarter[[#This Row],[deadline]]/86400) + 25569 + (-6/24)</f>
        <v>42303.638888888891</v>
      </c>
      <c r="U1584" s="6">
        <f>YEAR(Kickstarter[[#This Row],[Date Created Conversion]])</f>
        <v>2015</v>
      </c>
      <c r="V1584" s="6" t="str">
        <f>TEXT(Kickstarter[[#This Row],[Date Created Conversion]], "mmm")</f>
        <v>Aug</v>
      </c>
      <c r="W1584" s="6">
        <f>DATEDIF(Kickstarter[[#This Row],[Date Created Conversion]],Kickstarter[[#This Row],[Date Ended Conversion]],"m")</f>
        <v>1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Kickstarter[[#This Row],[pledged]]/Kickstarter[[#This Row],[goal]]</f>
        <v>7.5000000000000002E-4</v>
      </c>
      <c r="P1585" s="13">
        <f>IF(Kickstarter[[#This Row],[backers_count]], Kickstarter[[#This Row],[pledged]]/Kickstarter[[#This Row],[backers_count]], 0)</f>
        <v>15</v>
      </c>
      <c r="Q1585" t="str">
        <f>LEFT(Kickstarter[[#This Row],[Category and Sub-Category]], SEARCH("/", Kickstarter[[#This Row],[Category and Sub-Category]])-1)</f>
        <v>photography</v>
      </c>
      <c r="R1585" t="str">
        <f>RIGHT(Kickstarter[[#This Row],[Category and Sub-Category]], LEN(Kickstarter[[#This Row],[Category and Sub-Category]])-SEARCH("/",Kickstarter[[#This Row],[Category and Sub-Category]]))</f>
        <v>places</v>
      </c>
      <c r="S1585" s="10">
        <f>(Kickstarter[[#This Row],[launched_at]]/86400) + 25569 + (-6/24)</f>
        <v>41877.654988425929</v>
      </c>
      <c r="T1585" s="10">
        <f>(Kickstarter[[#This Row],[deadline]]/86400) + 25569 + (-6/24)</f>
        <v>41907.654988425929</v>
      </c>
      <c r="U1585" s="6">
        <f>YEAR(Kickstarter[[#This Row],[Date Created Conversion]])</f>
        <v>2014</v>
      </c>
      <c r="V1585" s="6" t="str">
        <f>TEXT(Kickstarter[[#This Row],[Date Created Conversion]], "mmm")</f>
        <v>Aug</v>
      </c>
      <c r="W1585" s="6">
        <f>DATEDIF(Kickstarter[[#This Row],[Date Created Conversion]],Kickstarter[[#This Row],[Date Ended Conversion]],"m")</f>
        <v>0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Kickstarter[[#This Row],[pledged]]/Kickstarter[[#This Row],[goal]]</f>
        <v>0</v>
      </c>
      <c r="P1586" s="13">
        <f>IF(Kickstarter[[#This Row],[backers_count]], Kickstarter[[#This Row],[pledged]]/Kickstarter[[#This Row],[backers_count]], 0)</f>
        <v>0</v>
      </c>
      <c r="Q1586" t="str">
        <f>LEFT(Kickstarter[[#This Row],[Category and Sub-Category]], SEARCH("/", Kickstarter[[#This Row],[Category and Sub-Category]])-1)</f>
        <v>photography</v>
      </c>
      <c r="R1586" t="str">
        <f>RIGHT(Kickstarter[[#This Row],[Category and Sub-Category]], LEN(Kickstarter[[#This Row],[Category and Sub-Category]])-SEARCH("/",Kickstarter[[#This Row],[Category and Sub-Category]]))</f>
        <v>places</v>
      </c>
      <c r="S1586" s="10">
        <f>(Kickstarter[[#This Row],[launched_at]]/86400) + 25569 + (-6/24)</f>
        <v>41779.399317129632</v>
      </c>
      <c r="T1586" s="10">
        <f>(Kickstarter[[#This Row],[deadline]]/86400) + 25569 + (-6/24)</f>
        <v>41789.399317129632</v>
      </c>
      <c r="U1586" s="6">
        <f>YEAR(Kickstarter[[#This Row],[Date Created Conversion]])</f>
        <v>2014</v>
      </c>
      <c r="V1586" s="6" t="str">
        <f>TEXT(Kickstarter[[#This Row],[Date Created Conversion]], "mmm")</f>
        <v>May</v>
      </c>
      <c r="W1586" s="6">
        <f>DATEDIF(Kickstarter[[#This Row],[Date Created Conversion]],Kickstarter[[#This Row],[Date Ended Conversion]],"m")</f>
        <v>0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Kickstarter[[#This Row],[pledged]]/Kickstarter[[#This Row],[goal]]</f>
        <v>0.79</v>
      </c>
      <c r="P1587" s="13">
        <f>IF(Kickstarter[[#This Row],[backers_count]], Kickstarter[[#This Row],[pledged]]/Kickstarter[[#This Row],[backers_count]], 0)</f>
        <v>131.66666666666666</v>
      </c>
      <c r="Q1587" t="str">
        <f>LEFT(Kickstarter[[#This Row],[Category and Sub-Category]], SEARCH("/", Kickstarter[[#This Row],[Category and Sub-Category]])-1)</f>
        <v>photography</v>
      </c>
      <c r="R1587" t="str">
        <f>RIGHT(Kickstarter[[#This Row],[Category and Sub-Category]], LEN(Kickstarter[[#This Row],[Category and Sub-Category]])-SEARCH("/",Kickstarter[[#This Row],[Category and Sub-Category]]))</f>
        <v>places</v>
      </c>
      <c r="S1587" s="10">
        <f>(Kickstarter[[#This Row],[launched_at]]/86400) + 25569 + (-6/24)</f>
        <v>42707.645462962959</v>
      </c>
      <c r="T1587" s="10">
        <f>(Kickstarter[[#This Row],[deadline]]/86400) + 25569 + (-6/24)</f>
        <v>42729.208333333328</v>
      </c>
      <c r="U1587" s="6">
        <f>YEAR(Kickstarter[[#This Row],[Date Created Conversion]])</f>
        <v>2016</v>
      </c>
      <c r="V1587" s="6" t="str">
        <f>TEXT(Kickstarter[[#This Row],[Date Created Conversion]], "mmm")</f>
        <v>Dec</v>
      </c>
      <c r="W1587" s="6">
        <f>DATEDIF(Kickstarter[[#This Row],[Date Created Conversion]],Kickstarter[[#This Row],[Date Ended Conversion]],"m")</f>
        <v>0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Kickstarter[[#This Row],[pledged]]/Kickstarter[[#This Row],[goal]]</f>
        <v>0</v>
      </c>
      <c r="P1588" s="13">
        <f>IF(Kickstarter[[#This Row],[backers_count]], Kickstarter[[#This Row],[pledged]]/Kickstarter[[#This Row],[backers_count]], 0)</f>
        <v>0</v>
      </c>
      <c r="Q1588" t="str">
        <f>LEFT(Kickstarter[[#This Row],[Category and Sub-Category]], SEARCH("/", Kickstarter[[#This Row],[Category and Sub-Category]])-1)</f>
        <v>photography</v>
      </c>
      <c r="R1588" t="str">
        <f>RIGHT(Kickstarter[[#This Row],[Category and Sub-Category]], LEN(Kickstarter[[#This Row],[Category and Sub-Category]])-SEARCH("/",Kickstarter[[#This Row],[Category and Sub-Category]]))</f>
        <v>places</v>
      </c>
      <c r="S1588" s="10">
        <f>(Kickstarter[[#This Row],[launched_at]]/86400) + 25569 + (-6/24)</f>
        <v>42068.854421296295</v>
      </c>
      <c r="T1588" s="10">
        <f>(Kickstarter[[#This Row],[deadline]]/86400) + 25569 + (-6/24)</f>
        <v>42098.812754629631</v>
      </c>
      <c r="U1588" s="6">
        <f>YEAR(Kickstarter[[#This Row],[Date Created Conversion]])</f>
        <v>2015</v>
      </c>
      <c r="V1588" s="6" t="str">
        <f>TEXT(Kickstarter[[#This Row],[Date Created Conversion]], "mmm")</f>
        <v>Mar</v>
      </c>
      <c r="W1588" s="6">
        <f>DATEDIF(Kickstarter[[#This Row],[Date Created Conversion]],Kickstarter[[#This Row],[Date Ended Conversion]],"m")</f>
        <v>0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Kickstarter[[#This Row],[pledged]]/Kickstarter[[#This Row],[goal]]</f>
        <v>1.3333333333333334E-4</v>
      </c>
      <c r="P1589" s="13">
        <f>IF(Kickstarter[[#This Row],[backers_count]], Kickstarter[[#This Row],[pledged]]/Kickstarter[[#This Row],[backers_count]], 0)</f>
        <v>1</v>
      </c>
      <c r="Q1589" t="str">
        <f>LEFT(Kickstarter[[#This Row],[Category and Sub-Category]], SEARCH("/", Kickstarter[[#This Row],[Category and Sub-Category]])-1)</f>
        <v>photography</v>
      </c>
      <c r="R1589" t="str">
        <f>RIGHT(Kickstarter[[#This Row],[Category and Sub-Category]], LEN(Kickstarter[[#This Row],[Category and Sub-Category]])-SEARCH("/",Kickstarter[[#This Row],[Category and Sub-Category]]))</f>
        <v>places</v>
      </c>
      <c r="S1589" s="10">
        <f>(Kickstarter[[#This Row],[launched_at]]/86400) + 25569 + (-6/24)</f>
        <v>41956.700983796298</v>
      </c>
      <c r="T1589" s="10">
        <f>(Kickstarter[[#This Row],[deadline]]/86400) + 25569 + (-6/24)</f>
        <v>41986.700983796298</v>
      </c>
      <c r="U1589" s="6">
        <f>YEAR(Kickstarter[[#This Row],[Date Created Conversion]])</f>
        <v>2014</v>
      </c>
      <c r="V1589" s="6" t="str">
        <f>TEXT(Kickstarter[[#This Row],[Date Created Conversion]], "mmm")</f>
        <v>Nov</v>
      </c>
      <c r="W1589" s="6">
        <f>DATEDIF(Kickstarter[[#This Row],[Date Created Conversion]],Kickstarter[[#This Row],[Date Ended Conversion]],"m")</f>
        <v>1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Kickstarter[[#This Row],[pledged]]/Kickstarter[[#This Row],[goal]]</f>
        <v>0</v>
      </c>
      <c r="P1590" s="13">
        <f>IF(Kickstarter[[#This Row],[backers_count]], Kickstarter[[#This Row],[pledged]]/Kickstarter[[#This Row],[backers_count]], 0)</f>
        <v>0</v>
      </c>
      <c r="Q1590" t="str">
        <f>LEFT(Kickstarter[[#This Row],[Category and Sub-Category]], SEARCH("/", Kickstarter[[#This Row],[Category and Sub-Category]])-1)</f>
        <v>photography</v>
      </c>
      <c r="R1590" t="str">
        <f>RIGHT(Kickstarter[[#This Row],[Category and Sub-Category]], LEN(Kickstarter[[#This Row],[Category and Sub-Category]])-SEARCH("/",Kickstarter[[#This Row],[Category and Sub-Category]]))</f>
        <v>places</v>
      </c>
      <c r="S1590" s="10">
        <f>(Kickstarter[[#This Row],[launched_at]]/86400) + 25569 + (-6/24)</f>
        <v>42004.99998842593</v>
      </c>
      <c r="T1590" s="10">
        <f>(Kickstarter[[#This Row],[deadline]]/86400) + 25569 + (-6/24)</f>
        <v>42035.591666666667</v>
      </c>
      <c r="U1590" s="6">
        <f>YEAR(Kickstarter[[#This Row],[Date Created Conversion]])</f>
        <v>2014</v>
      </c>
      <c r="V1590" s="6" t="str">
        <f>TEXT(Kickstarter[[#This Row],[Date Created Conversion]], "mmm")</f>
        <v>Dec</v>
      </c>
      <c r="W1590" s="6">
        <f>DATEDIF(Kickstarter[[#This Row],[Date Created Conversion]],Kickstarter[[#This Row],[Date Ended Conversion]],"m")</f>
        <v>1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Kickstarter[[#This Row],[pledged]]/Kickstarter[[#This Row],[goal]]</f>
        <v>0</v>
      </c>
      <c r="P1591" s="13">
        <f>IF(Kickstarter[[#This Row],[backers_count]], Kickstarter[[#This Row],[pledged]]/Kickstarter[[#This Row],[backers_count]], 0)</f>
        <v>0</v>
      </c>
      <c r="Q1591" t="str">
        <f>LEFT(Kickstarter[[#This Row],[Category and Sub-Category]], SEARCH("/", Kickstarter[[#This Row],[Category and Sub-Category]])-1)</f>
        <v>photography</v>
      </c>
      <c r="R1591" t="str">
        <f>RIGHT(Kickstarter[[#This Row],[Category and Sub-Category]], LEN(Kickstarter[[#This Row],[Category and Sub-Category]])-SEARCH("/",Kickstarter[[#This Row],[Category and Sub-Category]]))</f>
        <v>places</v>
      </c>
      <c r="S1591" s="10">
        <f>(Kickstarter[[#This Row],[launched_at]]/86400) + 25569 + (-6/24)</f>
        <v>42256.734791666662</v>
      </c>
      <c r="T1591" s="10">
        <f>(Kickstarter[[#This Row],[deadline]]/86400) + 25569 + (-6/24)</f>
        <v>42286.734791666662</v>
      </c>
      <c r="U1591" s="6">
        <f>YEAR(Kickstarter[[#This Row],[Date Created Conversion]])</f>
        <v>2015</v>
      </c>
      <c r="V1591" s="6" t="str">
        <f>TEXT(Kickstarter[[#This Row],[Date Created Conversion]], "mmm")</f>
        <v>Sep</v>
      </c>
      <c r="W1591" s="6">
        <f>DATEDIF(Kickstarter[[#This Row],[Date Created Conversion]],Kickstarter[[#This Row],[Date Ended Conversion]],"m")</f>
        <v>1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Kickstarter[[#This Row],[pledged]]/Kickstarter[[#This Row],[goal]]</f>
        <v>1.7000000000000001E-2</v>
      </c>
      <c r="P1592" s="13">
        <f>IF(Kickstarter[[#This Row],[backers_count]], Kickstarter[[#This Row],[pledged]]/Kickstarter[[#This Row],[backers_count]], 0)</f>
        <v>510</v>
      </c>
      <c r="Q1592" t="str">
        <f>LEFT(Kickstarter[[#This Row],[Category and Sub-Category]], SEARCH("/", Kickstarter[[#This Row],[Category and Sub-Category]])-1)</f>
        <v>photography</v>
      </c>
      <c r="R1592" t="str">
        <f>RIGHT(Kickstarter[[#This Row],[Category and Sub-Category]], LEN(Kickstarter[[#This Row],[Category and Sub-Category]])-SEARCH("/",Kickstarter[[#This Row],[Category and Sub-Category]]))</f>
        <v>places</v>
      </c>
      <c r="S1592" s="10">
        <f>(Kickstarter[[#This Row],[launched_at]]/86400) + 25569 + (-6/24)</f>
        <v>42240.607222222221</v>
      </c>
      <c r="T1592" s="10">
        <f>(Kickstarter[[#This Row],[deadline]]/86400) + 25569 + (-6/24)</f>
        <v>42270.607222222221</v>
      </c>
      <c r="U1592" s="6">
        <f>YEAR(Kickstarter[[#This Row],[Date Created Conversion]])</f>
        <v>2015</v>
      </c>
      <c r="V1592" s="6" t="str">
        <f>TEXT(Kickstarter[[#This Row],[Date Created Conversion]], "mmm")</f>
        <v>Aug</v>
      </c>
      <c r="W1592" s="6">
        <f>DATEDIF(Kickstarter[[#This Row],[Date Created Conversion]],Kickstarter[[#This Row],[Date Ended Conversion]],"m")</f>
        <v>0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Kickstarter[[#This Row],[pledged]]/Kickstarter[[#This Row],[goal]]</f>
        <v>0.29228571428571426</v>
      </c>
      <c r="P1593" s="13">
        <f>IF(Kickstarter[[#This Row],[backers_count]], Kickstarter[[#This Row],[pledged]]/Kickstarter[[#This Row],[backers_count]], 0)</f>
        <v>44.478260869565219</v>
      </c>
      <c r="Q1593" t="str">
        <f>LEFT(Kickstarter[[#This Row],[Category and Sub-Category]], SEARCH("/", Kickstarter[[#This Row],[Category and Sub-Category]])-1)</f>
        <v>photography</v>
      </c>
      <c r="R1593" t="str">
        <f>RIGHT(Kickstarter[[#This Row],[Category and Sub-Category]], LEN(Kickstarter[[#This Row],[Category and Sub-Category]])-SEARCH("/",Kickstarter[[#This Row],[Category and Sub-Category]]))</f>
        <v>places</v>
      </c>
      <c r="S1593" s="10">
        <f>(Kickstarter[[#This Row],[launched_at]]/86400) + 25569 + (-6/24)</f>
        <v>42433.476168981477</v>
      </c>
      <c r="T1593" s="10">
        <f>(Kickstarter[[#This Row],[deadline]]/86400) + 25569 + (-6/24)</f>
        <v>42463.43450231482</v>
      </c>
      <c r="U1593" s="6">
        <f>YEAR(Kickstarter[[#This Row],[Date Created Conversion]])</f>
        <v>2016</v>
      </c>
      <c r="V1593" s="6" t="str">
        <f>TEXT(Kickstarter[[#This Row],[Date Created Conversion]], "mmm")</f>
        <v>Mar</v>
      </c>
      <c r="W1593" s="6">
        <f>DATEDIF(Kickstarter[[#This Row],[Date Created Conversion]],Kickstarter[[#This Row],[Date Ended Conversion]],"m")</f>
        <v>0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Kickstarter[[#This Row],[pledged]]/Kickstarter[[#This Row],[goal]]</f>
        <v>0</v>
      </c>
      <c r="P1594" s="13">
        <f>IF(Kickstarter[[#This Row],[backers_count]], Kickstarter[[#This Row],[pledged]]/Kickstarter[[#This Row],[backers_count]], 0)</f>
        <v>0</v>
      </c>
      <c r="Q1594" t="str">
        <f>LEFT(Kickstarter[[#This Row],[Category and Sub-Category]], SEARCH("/", Kickstarter[[#This Row],[Category and Sub-Category]])-1)</f>
        <v>photography</v>
      </c>
      <c r="R1594" t="str">
        <f>RIGHT(Kickstarter[[#This Row],[Category and Sub-Category]], LEN(Kickstarter[[#This Row],[Category and Sub-Category]])-SEARCH("/",Kickstarter[[#This Row],[Category and Sub-Category]]))</f>
        <v>places</v>
      </c>
      <c r="S1594" s="10">
        <f>(Kickstarter[[#This Row],[launched_at]]/86400) + 25569 + (-6/24)</f>
        <v>42045.822743055556</v>
      </c>
      <c r="T1594" s="10">
        <f>(Kickstarter[[#This Row],[deadline]]/86400) + 25569 + (-6/24)</f>
        <v>42090.781076388885</v>
      </c>
      <c r="U1594" s="6">
        <f>YEAR(Kickstarter[[#This Row],[Date Created Conversion]])</f>
        <v>2015</v>
      </c>
      <c r="V1594" s="6" t="str">
        <f>TEXT(Kickstarter[[#This Row],[Date Created Conversion]], "mmm")</f>
        <v>Feb</v>
      </c>
      <c r="W1594" s="6">
        <f>DATEDIF(Kickstarter[[#This Row],[Date Created Conversion]],Kickstarter[[#This Row],[Date Ended Conversion]],"m")</f>
        <v>1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Kickstarter[[#This Row],[pledged]]/Kickstarter[[#This Row],[goal]]</f>
        <v>1.3636363636363637E-4</v>
      </c>
      <c r="P1595" s="13">
        <f>IF(Kickstarter[[#This Row],[backers_count]], Kickstarter[[#This Row],[pledged]]/Kickstarter[[#This Row],[backers_count]], 0)</f>
        <v>1</v>
      </c>
      <c r="Q1595" t="str">
        <f>LEFT(Kickstarter[[#This Row],[Category and Sub-Category]], SEARCH("/", Kickstarter[[#This Row],[Category and Sub-Category]])-1)</f>
        <v>photography</v>
      </c>
      <c r="R1595" t="str">
        <f>RIGHT(Kickstarter[[#This Row],[Category and Sub-Category]], LEN(Kickstarter[[#This Row],[Category and Sub-Category]])-SEARCH("/",Kickstarter[[#This Row],[Category and Sub-Category]]))</f>
        <v>places</v>
      </c>
      <c r="S1595" s="10">
        <f>(Kickstarter[[#This Row],[launched_at]]/86400) + 25569 + (-6/24)</f>
        <v>42033.595543981486</v>
      </c>
      <c r="T1595" s="10">
        <f>(Kickstarter[[#This Row],[deadline]]/86400) + 25569 + (-6/24)</f>
        <v>42063.595543981486</v>
      </c>
      <c r="U1595" s="6">
        <f>YEAR(Kickstarter[[#This Row],[Date Created Conversion]])</f>
        <v>2015</v>
      </c>
      <c r="V1595" s="6" t="str">
        <f>TEXT(Kickstarter[[#This Row],[Date Created Conversion]], "mmm")</f>
        <v>Jan</v>
      </c>
      <c r="W1595" s="6">
        <f>DATEDIF(Kickstarter[[#This Row],[Date Created Conversion]],Kickstarter[[#This Row],[Date Ended Conversion]],"m")</f>
        <v>0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Kickstarter[[#This Row],[pledged]]/Kickstarter[[#This Row],[goal]]</f>
        <v>0.20499999999999999</v>
      </c>
      <c r="P1596" s="13">
        <f>IF(Kickstarter[[#This Row],[backers_count]], Kickstarter[[#This Row],[pledged]]/Kickstarter[[#This Row],[backers_count]], 0)</f>
        <v>20.5</v>
      </c>
      <c r="Q1596" t="str">
        <f>LEFT(Kickstarter[[#This Row],[Category and Sub-Category]], SEARCH("/", Kickstarter[[#This Row],[Category and Sub-Category]])-1)</f>
        <v>photography</v>
      </c>
      <c r="R1596" t="str">
        <f>RIGHT(Kickstarter[[#This Row],[Category and Sub-Category]], LEN(Kickstarter[[#This Row],[Category and Sub-Category]])-SEARCH("/",Kickstarter[[#This Row],[Category and Sub-Category]]))</f>
        <v>places</v>
      </c>
      <c r="S1596" s="10">
        <f>(Kickstarter[[#This Row],[launched_at]]/86400) + 25569 + (-6/24)</f>
        <v>42445.462754629625</v>
      </c>
      <c r="T1596" s="10">
        <f>(Kickstarter[[#This Row],[deadline]]/86400) + 25569 + (-6/24)</f>
        <v>42505.431250000001</v>
      </c>
      <c r="U1596" s="6">
        <f>YEAR(Kickstarter[[#This Row],[Date Created Conversion]])</f>
        <v>2016</v>
      </c>
      <c r="V1596" s="6" t="str">
        <f>TEXT(Kickstarter[[#This Row],[Date Created Conversion]], "mmm")</f>
        <v>Mar</v>
      </c>
      <c r="W1596" s="6">
        <f>DATEDIF(Kickstarter[[#This Row],[Date Created Conversion]],Kickstarter[[#This Row],[Date Ended Conversion]],"m")</f>
        <v>1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Kickstarter[[#This Row],[pledged]]/Kickstarter[[#This Row],[goal]]</f>
        <v>2.8E-3</v>
      </c>
      <c r="P1597" s="13">
        <f>IF(Kickstarter[[#This Row],[backers_count]], Kickstarter[[#This Row],[pledged]]/Kickstarter[[#This Row],[backers_count]], 0)</f>
        <v>40</v>
      </c>
      <c r="Q1597" t="str">
        <f>LEFT(Kickstarter[[#This Row],[Category and Sub-Category]], SEARCH("/", Kickstarter[[#This Row],[Category and Sub-Category]])-1)</f>
        <v>photography</v>
      </c>
      <c r="R1597" t="str">
        <f>RIGHT(Kickstarter[[#This Row],[Category and Sub-Category]], LEN(Kickstarter[[#This Row],[Category and Sub-Category]])-SEARCH("/",Kickstarter[[#This Row],[Category and Sub-Category]]))</f>
        <v>places</v>
      </c>
      <c r="S1597" s="10">
        <f>(Kickstarter[[#This Row],[launched_at]]/86400) + 25569 + (-6/24)</f>
        <v>41779.800092592595</v>
      </c>
      <c r="T1597" s="10">
        <f>(Kickstarter[[#This Row],[deadline]]/86400) + 25569 + (-6/24)</f>
        <v>41808.592361111107</v>
      </c>
      <c r="U1597" s="6">
        <f>YEAR(Kickstarter[[#This Row],[Date Created Conversion]])</f>
        <v>2014</v>
      </c>
      <c r="V1597" s="6" t="str">
        <f>TEXT(Kickstarter[[#This Row],[Date Created Conversion]], "mmm")</f>
        <v>May</v>
      </c>
      <c r="W1597" s="6">
        <f>DATEDIF(Kickstarter[[#This Row],[Date Created Conversion]],Kickstarter[[#This Row],[Date Ended Conversion]],"m")</f>
        <v>0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Kickstarter[[#This Row],[pledged]]/Kickstarter[[#This Row],[goal]]</f>
        <v>2.3076923076923078E-2</v>
      </c>
      <c r="P1598" s="13">
        <f>IF(Kickstarter[[#This Row],[backers_count]], Kickstarter[[#This Row],[pledged]]/Kickstarter[[#This Row],[backers_count]], 0)</f>
        <v>25</v>
      </c>
      <c r="Q1598" t="str">
        <f>LEFT(Kickstarter[[#This Row],[Category and Sub-Category]], SEARCH("/", Kickstarter[[#This Row],[Category and Sub-Category]])-1)</f>
        <v>photography</v>
      </c>
      <c r="R1598" t="str">
        <f>RIGHT(Kickstarter[[#This Row],[Category and Sub-Category]], LEN(Kickstarter[[#This Row],[Category and Sub-Category]])-SEARCH("/",Kickstarter[[#This Row],[Category and Sub-Category]]))</f>
        <v>places</v>
      </c>
      <c r="S1598" s="10">
        <f>(Kickstarter[[#This Row],[launched_at]]/86400) + 25569 + (-6/24)</f>
        <v>41941.180196759262</v>
      </c>
      <c r="T1598" s="10">
        <f>(Kickstarter[[#This Row],[deadline]]/86400) + 25569 + (-6/24)</f>
        <v>41986.221863425926</v>
      </c>
      <c r="U1598" s="6">
        <f>YEAR(Kickstarter[[#This Row],[Date Created Conversion]])</f>
        <v>2014</v>
      </c>
      <c r="V1598" s="6" t="str">
        <f>TEXT(Kickstarter[[#This Row],[Date Created Conversion]], "mmm")</f>
        <v>Oct</v>
      </c>
      <c r="W1598" s="6">
        <f>DATEDIF(Kickstarter[[#This Row],[Date Created Conversion]],Kickstarter[[#This Row],[Date Ended Conversion]],"m")</f>
        <v>1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Kickstarter[[#This Row],[pledged]]/Kickstarter[[#This Row],[goal]]</f>
        <v>0</v>
      </c>
      <c r="P1599" s="13">
        <f>IF(Kickstarter[[#This Row],[backers_count]], Kickstarter[[#This Row],[pledged]]/Kickstarter[[#This Row],[backers_count]], 0)</f>
        <v>0</v>
      </c>
      <c r="Q1599" t="str">
        <f>LEFT(Kickstarter[[#This Row],[Category and Sub-Category]], SEARCH("/", Kickstarter[[#This Row],[Category and Sub-Category]])-1)</f>
        <v>photography</v>
      </c>
      <c r="R1599" t="str">
        <f>RIGHT(Kickstarter[[#This Row],[Category and Sub-Category]], LEN(Kickstarter[[#This Row],[Category and Sub-Category]])-SEARCH("/",Kickstarter[[#This Row],[Category and Sub-Category]]))</f>
        <v>places</v>
      </c>
      <c r="S1599" s="10">
        <f>(Kickstarter[[#This Row],[launched_at]]/86400) + 25569 + (-6/24)</f>
        <v>42603.104131944448</v>
      </c>
      <c r="T1599" s="10">
        <f>(Kickstarter[[#This Row],[deadline]]/86400) + 25569 + (-6/24)</f>
        <v>42633.104131944448</v>
      </c>
      <c r="U1599" s="6">
        <f>YEAR(Kickstarter[[#This Row],[Date Created Conversion]])</f>
        <v>2016</v>
      </c>
      <c r="V1599" s="6" t="str">
        <f>TEXT(Kickstarter[[#This Row],[Date Created Conversion]], "mmm")</f>
        <v>Aug</v>
      </c>
      <c r="W1599" s="6">
        <f>DATEDIF(Kickstarter[[#This Row],[Date Created Conversion]],Kickstarter[[#This Row],[Date Ended Conversion]],"m")</f>
        <v>0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Kickstarter[[#This Row],[pledged]]/Kickstarter[[#This Row],[goal]]</f>
        <v>1.25E-3</v>
      </c>
      <c r="P1600" s="13">
        <f>IF(Kickstarter[[#This Row],[backers_count]], Kickstarter[[#This Row],[pledged]]/Kickstarter[[#This Row],[backers_count]], 0)</f>
        <v>1</v>
      </c>
      <c r="Q1600" t="str">
        <f>LEFT(Kickstarter[[#This Row],[Category and Sub-Category]], SEARCH("/", Kickstarter[[#This Row],[Category and Sub-Category]])-1)</f>
        <v>photography</v>
      </c>
      <c r="R1600" t="str">
        <f>RIGHT(Kickstarter[[#This Row],[Category and Sub-Category]], LEN(Kickstarter[[#This Row],[Category and Sub-Category]])-SEARCH("/",Kickstarter[[#This Row],[Category and Sub-Category]]))</f>
        <v>places</v>
      </c>
      <c r="S1600" s="10">
        <f>(Kickstarter[[#This Row],[launched_at]]/86400) + 25569 + (-6/24)</f>
        <v>42151.417337962965</v>
      </c>
      <c r="T1600" s="10">
        <f>(Kickstarter[[#This Row],[deadline]]/86400) + 25569 + (-6/24)</f>
        <v>42211.417337962965</v>
      </c>
      <c r="U1600" s="6">
        <f>YEAR(Kickstarter[[#This Row],[Date Created Conversion]])</f>
        <v>2015</v>
      </c>
      <c r="V1600" s="6" t="str">
        <f>TEXT(Kickstarter[[#This Row],[Date Created Conversion]], "mmm")</f>
        <v>May</v>
      </c>
      <c r="W1600" s="6">
        <f>DATEDIF(Kickstarter[[#This Row],[Date Created Conversion]],Kickstarter[[#This Row],[Date Ended Conversion]],"m")</f>
        <v>1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Kickstarter[[#This Row],[pledged]]/Kickstarter[[#This Row],[goal]]</f>
        <v>0</v>
      </c>
      <c r="P1601" s="13">
        <f>IF(Kickstarter[[#This Row],[backers_count]], Kickstarter[[#This Row],[pledged]]/Kickstarter[[#This Row],[backers_count]], 0)</f>
        <v>0</v>
      </c>
      <c r="Q1601" t="str">
        <f>LEFT(Kickstarter[[#This Row],[Category and Sub-Category]], SEARCH("/", Kickstarter[[#This Row],[Category and Sub-Category]])-1)</f>
        <v>photography</v>
      </c>
      <c r="R1601" t="str">
        <f>RIGHT(Kickstarter[[#This Row],[Category and Sub-Category]], LEN(Kickstarter[[#This Row],[Category and Sub-Category]])-SEARCH("/",Kickstarter[[#This Row],[Category and Sub-Category]]))</f>
        <v>places</v>
      </c>
      <c r="S1601" s="10">
        <f>(Kickstarter[[#This Row],[launched_at]]/86400) + 25569 + (-6/24)</f>
        <v>42438.28907407407</v>
      </c>
      <c r="T1601" s="10">
        <f>(Kickstarter[[#This Row],[deadline]]/86400) + 25569 + (-6/24)</f>
        <v>42468.247407407413</v>
      </c>
      <c r="U1601" s="6">
        <f>YEAR(Kickstarter[[#This Row],[Date Created Conversion]])</f>
        <v>2016</v>
      </c>
      <c r="V1601" s="6" t="str">
        <f>TEXT(Kickstarter[[#This Row],[Date Created Conversion]], "mmm")</f>
        <v>Mar</v>
      </c>
      <c r="W1601" s="6">
        <f>DATEDIF(Kickstarter[[#This Row],[Date Created Conversion]],Kickstarter[[#This Row],[Date Ended Conversion]],"m")</f>
        <v>0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Kickstarter[[#This Row],[pledged]]/Kickstarter[[#This Row],[goal]]</f>
        <v>7.3400000000000007E-2</v>
      </c>
      <c r="P1602" s="13">
        <f>IF(Kickstarter[[#This Row],[backers_count]], Kickstarter[[#This Row],[pledged]]/Kickstarter[[#This Row],[backers_count]], 0)</f>
        <v>40.777777777777779</v>
      </c>
      <c r="Q1602" t="str">
        <f>LEFT(Kickstarter[[#This Row],[Category and Sub-Category]], SEARCH("/", Kickstarter[[#This Row],[Category and Sub-Category]])-1)</f>
        <v>photography</v>
      </c>
      <c r="R1602" t="str">
        <f>RIGHT(Kickstarter[[#This Row],[Category and Sub-Category]], LEN(Kickstarter[[#This Row],[Category and Sub-Category]])-SEARCH("/",Kickstarter[[#This Row],[Category and Sub-Category]]))</f>
        <v>places</v>
      </c>
      <c r="S1602" s="10">
        <f>(Kickstarter[[#This Row],[launched_at]]/86400) + 25569 + (-6/24)</f>
        <v>41790.807314814811</v>
      </c>
      <c r="T1602" s="10">
        <f>(Kickstarter[[#This Row],[deadline]]/86400) + 25569 + (-6/24)</f>
        <v>41834.96597222222</v>
      </c>
      <c r="U1602" s="6">
        <f>YEAR(Kickstarter[[#This Row],[Date Created Conversion]])</f>
        <v>2014</v>
      </c>
      <c r="V1602" s="6" t="str">
        <f>TEXT(Kickstarter[[#This Row],[Date Created Conversion]], "mmm")</f>
        <v>May</v>
      </c>
      <c r="W1602" s="6">
        <f>DATEDIF(Kickstarter[[#This Row],[Date Created Conversion]],Kickstarter[[#This Row],[Date Ended Conversion]],"m")</f>
        <v>1</v>
      </c>
    </row>
    <row r="1603" spans="1:23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Kickstarter[[#This Row],[pledged]]/Kickstarter[[#This Row],[goal]]</f>
        <v>1.082492</v>
      </c>
      <c r="P1603" s="13">
        <f>IF(Kickstarter[[#This Row],[backers_count]], Kickstarter[[#This Row],[pledged]]/Kickstarter[[#This Row],[backers_count]], 0)</f>
        <v>48.325535714285714</v>
      </c>
      <c r="Q1603" t="str">
        <f>LEFT(Kickstarter[[#This Row],[Category and Sub-Category]], SEARCH("/", Kickstarter[[#This Row],[Category and Sub-Category]])-1)</f>
        <v>music</v>
      </c>
      <c r="R1603" t="str">
        <f>RIGHT(Kickstarter[[#This Row],[Category and Sub-Category]], LEN(Kickstarter[[#This Row],[Category and Sub-Category]])-SEARCH("/",Kickstarter[[#This Row],[Category and Sub-Category]]))</f>
        <v>rock</v>
      </c>
      <c r="S1603" s="10">
        <f>(Kickstarter[[#This Row],[launched_at]]/86400) + 25569 + (-6/24)</f>
        <v>40637.842974537038</v>
      </c>
      <c r="T1603" s="10">
        <f>(Kickstarter[[#This Row],[deadline]]/86400) + 25569 + (-6/24)</f>
        <v>40667.842974537038</v>
      </c>
      <c r="U1603" s="6">
        <f>YEAR(Kickstarter[[#This Row],[Date Created Conversion]])</f>
        <v>2011</v>
      </c>
      <c r="V1603" s="6" t="str">
        <f>TEXT(Kickstarter[[#This Row],[Date Created Conversion]], "mmm")</f>
        <v>Apr</v>
      </c>
      <c r="W1603" s="6">
        <f>DATEDIF(Kickstarter[[#This Row],[Date Created Conversion]],Kickstarter[[#This Row],[Date Ended Conversion]],"m")</f>
        <v>1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Kickstarter[[#This Row],[pledged]]/Kickstarter[[#This Row],[goal]]</f>
        <v>1.0016666666666667</v>
      </c>
      <c r="P1604" s="13">
        <f>IF(Kickstarter[[#This Row],[backers_count]], Kickstarter[[#This Row],[pledged]]/Kickstarter[[#This Row],[backers_count]], 0)</f>
        <v>46.953125</v>
      </c>
      <c r="Q1604" t="str">
        <f>LEFT(Kickstarter[[#This Row],[Category and Sub-Category]], SEARCH("/", Kickstarter[[#This Row],[Category and Sub-Category]])-1)</f>
        <v>music</v>
      </c>
      <c r="R1604" t="str">
        <f>RIGHT(Kickstarter[[#This Row],[Category and Sub-Category]], LEN(Kickstarter[[#This Row],[Category and Sub-Category]])-SEARCH("/",Kickstarter[[#This Row],[Category and Sub-Category]]))</f>
        <v>rock</v>
      </c>
      <c r="S1604" s="10">
        <f>(Kickstarter[[#This Row],[launched_at]]/86400) + 25569 + (-6/24)</f>
        <v>40788.047650462962</v>
      </c>
      <c r="T1604" s="10">
        <f>(Kickstarter[[#This Row],[deadline]]/86400) + 25569 + (-6/24)</f>
        <v>40830.708333333336</v>
      </c>
      <c r="U1604" s="6">
        <f>YEAR(Kickstarter[[#This Row],[Date Created Conversion]])</f>
        <v>2011</v>
      </c>
      <c r="V1604" s="6" t="str">
        <f>TEXT(Kickstarter[[#This Row],[Date Created Conversion]], "mmm")</f>
        <v>Sep</v>
      </c>
      <c r="W1604" s="6">
        <f>DATEDIF(Kickstarter[[#This Row],[Date Created Conversion]],Kickstarter[[#This Row],[Date Ended Conversion]],"m")</f>
        <v>1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Kickstarter[[#This Row],[pledged]]/Kickstarter[[#This Row],[goal]]</f>
        <v>1.0003299999999999</v>
      </c>
      <c r="P1605" s="13">
        <f>IF(Kickstarter[[#This Row],[backers_count]], Kickstarter[[#This Row],[pledged]]/Kickstarter[[#This Row],[backers_count]], 0)</f>
        <v>66.688666666666663</v>
      </c>
      <c r="Q1605" t="str">
        <f>LEFT(Kickstarter[[#This Row],[Category and Sub-Category]], SEARCH("/", Kickstarter[[#This Row],[Category and Sub-Category]])-1)</f>
        <v>music</v>
      </c>
      <c r="R1605" t="str">
        <f>RIGHT(Kickstarter[[#This Row],[Category and Sub-Category]], LEN(Kickstarter[[#This Row],[Category and Sub-Category]])-SEARCH("/",Kickstarter[[#This Row],[Category and Sub-Category]]))</f>
        <v>rock</v>
      </c>
      <c r="S1605" s="10">
        <f>(Kickstarter[[#This Row],[launched_at]]/86400) + 25569 + (-6/24)</f>
        <v>40875.919664351852</v>
      </c>
      <c r="T1605" s="10">
        <f>(Kickstarter[[#This Row],[deadline]]/86400) + 25569 + (-6/24)</f>
        <v>40935.919664351852</v>
      </c>
      <c r="U1605" s="6">
        <f>YEAR(Kickstarter[[#This Row],[Date Created Conversion]])</f>
        <v>2011</v>
      </c>
      <c r="V1605" s="6" t="str">
        <f>TEXT(Kickstarter[[#This Row],[Date Created Conversion]], "mmm")</f>
        <v>Nov</v>
      </c>
      <c r="W1605" s="6">
        <f>DATEDIF(Kickstarter[[#This Row],[Date Created Conversion]],Kickstarter[[#This Row],[Date Ended Conversion]],"m")</f>
        <v>1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Kickstarter[[#This Row],[pledged]]/Kickstarter[[#This Row],[goal]]</f>
        <v>1.2210714285714286</v>
      </c>
      <c r="P1606" s="13">
        <f>IF(Kickstarter[[#This Row],[backers_count]], Kickstarter[[#This Row],[pledged]]/Kickstarter[[#This Row],[backers_count]], 0)</f>
        <v>48.842857142857142</v>
      </c>
      <c r="Q1606" t="str">
        <f>LEFT(Kickstarter[[#This Row],[Category and Sub-Category]], SEARCH("/", Kickstarter[[#This Row],[Category and Sub-Category]])-1)</f>
        <v>music</v>
      </c>
      <c r="R1606" t="str">
        <f>RIGHT(Kickstarter[[#This Row],[Category and Sub-Category]], LEN(Kickstarter[[#This Row],[Category and Sub-Category]])-SEARCH("/",Kickstarter[[#This Row],[Category and Sub-Category]]))</f>
        <v>rock</v>
      </c>
      <c r="S1606" s="10">
        <f>(Kickstarter[[#This Row],[launched_at]]/86400) + 25569 + (-6/24)</f>
        <v>40945.595312500001</v>
      </c>
      <c r="T1606" s="10">
        <f>(Kickstarter[[#This Row],[deadline]]/86400) + 25569 + (-6/24)</f>
        <v>40985.553645833337</v>
      </c>
      <c r="U1606" s="6">
        <f>YEAR(Kickstarter[[#This Row],[Date Created Conversion]])</f>
        <v>2012</v>
      </c>
      <c r="V1606" s="6" t="str">
        <f>TEXT(Kickstarter[[#This Row],[Date Created Conversion]], "mmm")</f>
        <v>Feb</v>
      </c>
      <c r="W1606" s="6">
        <f>DATEDIF(Kickstarter[[#This Row],[Date Created Conversion]],Kickstarter[[#This Row],[Date Ended Conversion]],"m")</f>
        <v>1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Kickstarter[[#This Row],[pledged]]/Kickstarter[[#This Row],[goal]]</f>
        <v>1.0069333333333335</v>
      </c>
      <c r="P1607" s="13">
        <f>IF(Kickstarter[[#This Row],[backers_count]], Kickstarter[[#This Row],[pledged]]/Kickstarter[[#This Row],[backers_count]], 0)</f>
        <v>137.30909090909091</v>
      </c>
      <c r="Q1607" t="str">
        <f>LEFT(Kickstarter[[#This Row],[Category and Sub-Category]], SEARCH("/", Kickstarter[[#This Row],[Category and Sub-Category]])-1)</f>
        <v>music</v>
      </c>
      <c r="R1607" t="str">
        <f>RIGHT(Kickstarter[[#This Row],[Category and Sub-Category]], LEN(Kickstarter[[#This Row],[Category and Sub-Category]])-SEARCH("/",Kickstarter[[#This Row],[Category and Sub-Category]]))</f>
        <v>rock</v>
      </c>
      <c r="S1607" s="10">
        <f>(Kickstarter[[#This Row],[launched_at]]/86400) + 25569 + (-6/24)</f>
        <v>40746.762881944444</v>
      </c>
      <c r="T1607" s="10">
        <f>(Kickstarter[[#This Row],[deadline]]/86400) + 25569 + (-6/24)</f>
        <v>40756.041666666664</v>
      </c>
      <c r="U1607" s="6">
        <f>YEAR(Kickstarter[[#This Row],[Date Created Conversion]])</f>
        <v>2011</v>
      </c>
      <c r="V1607" s="6" t="str">
        <f>TEXT(Kickstarter[[#This Row],[Date Created Conversion]], "mmm")</f>
        <v>Jul</v>
      </c>
      <c r="W1607" s="6">
        <f>DATEDIF(Kickstarter[[#This Row],[Date Created Conversion]],Kickstarter[[#This Row],[Date Ended Conversion]],"m")</f>
        <v>0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Kickstarter[[#This Row],[pledged]]/Kickstarter[[#This Row],[goal]]</f>
        <v>1.01004125</v>
      </c>
      <c r="P1608" s="13">
        <f>IF(Kickstarter[[#This Row],[backers_count]], Kickstarter[[#This Row],[pledged]]/Kickstarter[[#This Row],[backers_count]], 0)</f>
        <v>87.829673913043479</v>
      </c>
      <c r="Q1608" t="str">
        <f>LEFT(Kickstarter[[#This Row],[Category and Sub-Category]], SEARCH("/", Kickstarter[[#This Row],[Category and Sub-Category]])-1)</f>
        <v>music</v>
      </c>
      <c r="R1608" t="str">
        <f>RIGHT(Kickstarter[[#This Row],[Category and Sub-Category]], LEN(Kickstarter[[#This Row],[Category and Sub-Category]])-SEARCH("/",Kickstarter[[#This Row],[Category and Sub-Category]]))</f>
        <v>rock</v>
      </c>
      <c r="S1608" s="10">
        <f>(Kickstarter[[#This Row],[launched_at]]/86400) + 25569 + (-6/24)</f>
        <v>40535.861550925925</v>
      </c>
      <c r="T1608" s="10">
        <f>(Kickstarter[[#This Row],[deadline]]/86400) + 25569 + (-6/24)</f>
        <v>40625.819884259261</v>
      </c>
      <c r="U1608" s="6">
        <f>YEAR(Kickstarter[[#This Row],[Date Created Conversion]])</f>
        <v>2010</v>
      </c>
      <c r="V1608" s="6" t="str">
        <f>TEXT(Kickstarter[[#This Row],[Date Created Conversion]], "mmm")</f>
        <v>Dec</v>
      </c>
      <c r="W1608" s="6">
        <f>DATEDIF(Kickstarter[[#This Row],[Date Created Conversion]],Kickstarter[[#This Row],[Date Ended Conversion]],"m")</f>
        <v>3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Kickstarter[[#This Row],[pledged]]/Kickstarter[[#This Row],[goal]]</f>
        <v>1.4511000000000001</v>
      </c>
      <c r="P1609" s="13">
        <f>IF(Kickstarter[[#This Row],[backers_count]], Kickstarter[[#This Row],[pledged]]/Kickstarter[[#This Row],[backers_count]], 0)</f>
        <v>70.785365853658533</v>
      </c>
      <c r="Q1609" t="str">
        <f>LEFT(Kickstarter[[#This Row],[Category and Sub-Category]], SEARCH("/", Kickstarter[[#This Row],[Category and Sub-Category]])-1)</f>
        <v>music</v>
      </c>
      <c r="R1609" t="str">
        <f>RIGHT(Kickstarter[[#This Row],[Category and Sub-Category]], LEN(Kickstarter[[#This Row],[Category and Sub-Category]])-SEARCH("/",Kickstarter[[#This Row],[Category and Sub-Category]]))</f>
        <v>rock</v>
      </c>
      <c r="S1609" s="10">
        <f>(Kickstarter[[#This Row],[launched_at]]/86400) + 25569 + (-6/24)</f>
        <v>41053.55846064815</v>
      </c>
      <c r="T1609" s="10">
        <f>(Kickstarter[[#This Row],[deadline]]/86400) + 25569 + (-6/24)</f>
        <v>41074.55846064815</v>
      </c>
      <c r="U1609" s="6">
        <f>YEAR(Kickstarter[[#This Row],[Date Created Conversion]])</f>
        <v>2012</v>
      </c>
      <c r="V1609" s="6" t="str">
        <f>TEXT(Kickstarter[[#This Row],[Date Created Conversion]], "mmm")</f>
        <v>May</v>
      </c>
      <c r="W1609" s="6">
        <f>DATEDIF(Kickstarter[[#This Row],[Date Created Conversion]],Kickstarter[[#This Row],[Date Ended Conversion]],"m")</f>
        <v>0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Kickstarter[[#This Row],[pledged]]/Kickstarter[[#This Row],[goal]]</f>
        <v>1.0125</v>
      </c>
      <c r="P1610" s="13">
        <f>IF(Kickstarter[[#This Row],[backers_count]], Kickstarter[[#This Row],[pledged]]/Kickstarter[[#This Row],[backers_count]], 0)</f>
        <v>52.826086956521742</v>
      </c>
      <c r="Q1610" t="str">
        <f>LEFT(Kickstarter[[#This Row],[Category and Sub-Category]], SEARCH("/", Kickstarter[[#This Row],[Category and Sub-Category]])-1)</f>
        <v>music</v>
      </c>
      <c r="R1610" t="str">
        <f>RIGHT(Kickstarter[[#This Row],[Category and Sub-Category]], LEN(Kickstarter[[#This Row],[Category and Sub-Category]])-SEARCH("/",Kickstarter[[#This Row],[Category and Sub-Category]]))</f>
        <v>rock</v>
      </c>
      <c r="S1610" s="10">
        <f>(Kickstarter[[#This Row],[launched_at]]/86400) + 25569 + (-6/24)</f>
        <v>41607.58085648148</v>
      </c>
      <c r="T1610" s="10">
        <f>(Kickstarter[[#This Row],[deadline]]/86400) + 25569 + (-6/24)</f>
        <v>41639.976388888885</v>
      </c>
      <c r="U1610" s="6">
        <f>YEAR(Kickstarter[[#This Row],[Date Created Conversion]])</f>
        <v>2013</v>
      </c>
      <c r="V1610" s="6" t="str">
        <f>TEXT(Kickstarter[[#This Row],[Date Created Conversion]], "mmm")</f>
        <v>Nov</v>
      </c>
      <c r="W1610" s="6">
        <f>DATEDIF(Kickstarter[[#This Row],[Date Created Conversion]],Kickstarter[[#This Row],[Date Ended Conversion]],"m")</f>
        <v>1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Kickstarter[[#This Row],[pledged]]/Kickstarter[[#This Row],[goal]]</f>
        <v>1.1833333333333333</v>
      </c>
      <c r="P1611" s="13">
        <f>IF(Kickstarter[[#This Row],[backers_count]], Kickstarter[[#This Row],[pledged]]/Kickstarter[[#This Row],[backers_count]], 0)</f>
        <v>443.75</v>
      </c>
      <c r="Q1611" t="str">
        <f>LEFT(Kickstarter[[#This Row],[Category and Sub-Category]], SEARCH("/", Kickstarter[[#This Row],[Category and Sub-Category]])-1)</f>
        <v>music</v>
      </c>
      <c r="R1611" t="str">
        <f>RIGHT(Kickstarter[[#This Row],[Category and Sub-Category]], LEN(Kickstarter[[#This Row],[Category and Sub-Category]])-SEARCH("/",Kickstarter[[#This Row],[Category and Sub-Category]]))</f>
        <v>rock</v>
      </c>
      <c r="S1611" s="10">
        <f>(Kickstarter[[#This Row],[launched_at]]/86400) + 25569 + (-6/24)</f>
        <v>40795.751261574071</v>
      </c>
      <c r="T1611" s="10">
        <f>(Kickstarter[[#This Row],[deadline]]/86400) + 25569 + (-6/24)</f>
        <v>40849.083333333336</v>
      </c>
      <c r="U1611" s="6">
        <f>YEAR(Kickstarter[[#This Row],[Date Created Conversion]])</f>
        <v>2011</v>
      </c>
      <c r="V1611" s="6" t="str">
        <f>TEXT(Kickstarter[[#This Row],[Date Created Conversion]], "mmm")</f>
        <v>Sep</v>
      </c>
      <c r="W1611" s="6">
        <f>DATEDIF(Kickstarter[[#This Row],[Date Created Conversion]],Kickstarter[[#This Row],[Date Ended Conversion]],"m")</f>
        <v>1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Kickstarter[[#This Row],[pledged]]/Kickstarter[[#This Row],[goal]]</f>
        <v>2.7185000000000001</v>
      </c>
      <c r="P1612" s="13">
        <f>IF(Kickstarter[[#This Row],[backers_count]], Kickstarter[[#This Row],[pledged]]/Kickstarter[[#This Row],[backers_count]], 0)</f>
        <v>48.544642857142854</v>
      </c>
      <c r="Q1612" t="str">
        <f>LEFT(Kickstarter[[#This Row],[Category and Sub-Category]], SEARCH("/", Kickstarter[[#This Row],[Category and Sub-Category]])-1)</f>
        <v>music</v>
      </c>
      <c r="R1612" t="str">
        <f>RIGHT(Kickstarter[[#This Row],[Category and Sub-Category]], LEN(Kickstarter[[#This Row],[Category and Sub-Category]])-SEARCH("/",Kickstarter[[#This Row],[Category and Sub-Category]]))</f>
        <v>rock</v>
      </c>
      <c r="S1612" s="10">
        <f>(Kickstarter[[#This Row],[launched_at]]/86400) + 25569 + (-6/24)</f>
        <v>41228.674884259257</v>
      </c>
      <c r="T1612" s="10">
        <f>(Kickstarter[[#This Row],[deadline]]/86400) + 25569 + (-6/24)</f>
        <v>41258.674884259257</v>
      </c>
      <c r="U1612" s="6">
        <f>YEAR(Kickstarter[[#This Row],[Date Created Conversion]])</f>
        <v>2012</v>
      </c>
      <c r="V1612" s="6" t="str">
        <f>TEXT(Kickstarter[[#This Row],[Date Created Conversion]], "mmm")</f>
        <v>Nov</v>
      </c>
      <c r="W1612" s="6">
        <f>DATEDIF(Kickstarter[[#This Row],[Date Created Conversion]],Kickstarter[[#This Row],[Date Ended Conversion]],"m")</f>
        <v>1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Kickstarter[[#This Row],[pledged]]/Kickstarter[[#This Row],[goal]]</f>
        <v>1.25125</v>
      </c>
      <c r="P1613" s="13">
        <f>IF(Kickstarter[[#This Row],[backers_count]], Kickstarter[[#This Row],[pledged]]/Kickstarter[[#This Row],[backers_count]], 0)</f>
        <v>37.074074074074076</v>
      </c>
      <c r="Q1613" t="str">
        <f>LEFT(Kickstarter[[#This Row],[Category and Sub-Category]], SEARCH("/", Kickstarter[[#This Row],[Category and Sub-Category]])-1)</f>
        <v>music</v>
      </c>
      <c r="R1613" t="str">
        <f>RIGHT(Kickstarter[[#This Row],[Category and Sub-Category]], LEN(Kickstarter[[#This Row],[Category and Sub-Category]])-SEARCH("/",Kickstarter[[#This Row],[Category and Sub-Category]]))</f>
        <v>rock</v>
      </c>
      <c r="S1613" s="10">
        <f>(Kickstarter[[#This Row],[launched_at]]/86400) + 25569 + (-6/24)</f>
        <v>41408.75037037037</v>
      </c>
      <c r="T1613" s="10">
        <f>(Kickstarter[[#This Row],[deadline]]/86400) + 25569 + (-6/24)</f>
        <v>41429.75037037037</v>
      </c>
      <c r="U1613" s="6">
        <f>YEAR(Kickstarter[[#This Row],[Date Created Conversion]])</f>
        <v>2013</v>
      </c>
      <c r="V1613" s="6" t="str">
        <f>TEXT(Kickstarter[[#This Row],[Date Created Conversion]], "mmm")</f>
        <v>May</v>
      </c>
      <c r="W1613" s="6">
        <f>DATEDIF(Kickstarter[[#This Row],[Date Created Conversion]],Kickstarter[[#This Row],[Date Ended Conversion]],"m")</f>
        <v>0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Kickstarter[[#This Row],[pledged]]/Kickstarter[[#This Row],[goal]]</f>
        <v>1.1000000000000001</v>
      </c>
      <c r="P1614" s="13">
        <f>IF(Kickstarter[[#This Row],[backers_count]], Kickstarter[[#This Row],[pledged]]/Kickstarter[[#This Row],[backers_count]], 0)</f>
        <v>50</v>
      </c>
      <c r="Q1614" t="str">
        <f>LEFT(Kickstarter[[#This Row],[Category and Sub-Category]], SEARCH("/", Kickstarter[[#This Row],[Category and Sub-Category]])-1)</f>
        <v>music</v>
      </c>
      <c r="R1614" t="str">
        <f>RIGHT(Kickstarter[[#This Row],[Category and Sub-Category]], LEN(Kickstarter[[#This Row],[Category and Sub-Category]])-SEARCH("/",Kickstarter[[#This Row],[Category and Sub-Category]]))</f>
        <v>rock</v>
      </c>
      <c r="S1614" s="10">
        <f>(Kickstarter[[#This Row],[launched_at]]/86400) + 25569 + (-6/24)</f>
        <v>41246.624814814815</v>
      </c>
      <c r="T1614" s="10">
        <f>(Kickstarter[[#This Row],[deadline]]/86400) + 25569 + (-6/24)</f>
        <v>41276.624814814815</v>
      </c>
      <c r="U1614" s="6">
        <f>YEAR(Kickstarter[[#This Row],[Date Created Conversion]])</f>
        <v>2012</v>
      </c>
      <c r="V1614" s="6" t="str">
        <f>TEXT(Kickstarter[[#This Row],[Date Created Conversion]], "mmm")</f>
        <v>Dec</v>
      </c>
      <c r="W1614" s="6">
        <f>DATEDIF(Kickstarter[[#This Row],[Date Created Conversion]],Kickstarter[[#This Row],[Date Ended Conversion]],"m")</f>
        <v>0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Kickstarter[[#This Row],[pledged]]/Kickstarter[[#This Row],[goal]]</f>
        <v>1.0149999999999999</v>
      </c>
      <c r="P1615" s="13">
        <f>IF(Kickstarter[[#This Row],[backers_count]], Kickstarter[[#This Row],[pledged]]/Kickstarter[[#This Row],[backers_count]], 0)</f>
        <v>39.03846153846154</v>
      </c>
      <c r="Q1615" t="str">
        <f>LEFT(Kickstarter[[#This Row],[Category and Sub-Category]], SEARCH("/", Kickstarter[[#This Row],[Category and Sub-Category]])-1)</f>
        <v>music</v>
      </c>
      <c r="R1615" t="str">
        <f>RIGHT(Kickstarter[[#This Row],[Category and Sub-Category]], LEN(Kickstarter[[#This Row],[Category and Sub-Category]])-SEARCH("/",Kickstarter[[#This Row],[Category and Sub-Category]]))</f>
        <v>rock</v>
      </c>
      <c r="S1615" s="10">
        <f>(Kickstarter[[#This Row],[launched_at]]/86400) + 25569 + (-6/24)</f>
        <v>41081.819467592592</v>
      </c>
      <c r="T1615" s="10">
        <f>(Kickstarter[[#This Row],[deadline]]/86400) + 25569 + (-6/24)</f>
        <v>41111.819467592592</v>
      </c>
      <c r="U1615" s="6">
        <f>YEAR(Kickstarter[[#This Row],[Date Created Conversion]])</f>
        <v>2012</v>
      </c>
      <c r="V1615" s="6" t="str">
        <f>TEXT(Kickstarter[[#This Row],[Date Created Conversion]], "mmm")</f>
        <v>Jun</v>
      </c>
      <c r="W1615" s="6">
        <f>DATEDIF(Kickstarter[[#This Row],[Date Created Conversion]],Kickstarter[[#This Row],[Date Ended Conversion]],"m")</f>
        <v>1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Kickstarter[[#This Row],[pledged]]/Kickstarter[[#This Row],[goal]]</f>
        <v>1.0269999999999999</v>
      </c>
      <c r="P1616" s="13">
        <f>IF(Kickstarter[[#This Row],[backers_count]], Kickstarter[[#This Row],[pledged]]/Kickstarter[[#This Row],[backers_count]], 0)</f>
        <v>66.688311688311686</v>
      </c>
      <c r="Q1616" t="str">
        <f>LEFT(Kickstarter[[#This Row],[Category and Sub-Category]], SEARCH("/", Kickstarter[[#This Row],[Category and Sub-Category]])-1)</f>
        <v>music</v>
      </c>
      <c r="R1616" t="str">
        <f>RIGHT(Kickstarter[[#This Row],[Category and Sub-Category]], LEN(Kickstarter[[#This Row],[Category and Sub-Category]])-SEARCH("/",Kickstarter[[#This Row],[Category and Sub-Category]]))</f>
        <v>rock</v>
      </c>
      <c r="S1616" s="10">
        <f>(Kickstarter[[#This Row],[launched_at]]/86400) + 25569 + (-6/24)</f>
        <v>41794.731122685189</v>
      </c>
      <c r="T1616" s="10">
        <f>(Kickstarter[[#This Row],[deadline]]/86400) + 25569 + (-6/24)</f>
        <v>41854.458333333336</v>
      </c>
      <c r="U1616" s="6">
        <f>YEAR(Kickstarter[[#This Row],[Date Created Conversion]])</f>
        <v>2014</v>
      </c>
      <c r="V1616" s="6" t="str">
        <f>TEXT(Kickstarter[[#This Row],[Date Created Conversion]], "mmm")</f>
        <v>Jun</v>
      </c>
      <c r="W1616" s="6">
        <f>DATEDIF(Kickstarter[[#This Row],[Date Created Conversion]],Kickstarter[[#This Row],[Date Ended Conversion]],"m")</f>
        <v>1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Kickstarter[[#This Row],[pledged]]/Kickstarter[[#This Row],[goal]]</f>
        <v>1.1412500000000001</v>
      </c>
      <c r="P1617" s="13">
        <f>IF(Kickstarter[[#This Row],[backers_count]], Kickstarter[[#This Row],[pledged]]/Kickstarter[[#This Row],[backers_count]], 0)</f>
        <v>67.132352941176464</v>
      </c>
      <c r="Q1617" t="str">
        <f>LEFT(Kickstarter[[#This Row],[Category and Sub-Category]], SEARCH("/", Kickstarter[[#This Row],[Category and Sub-Category]])-1)</f>
        <v>music</v>
      </c>
      <c r="R1617" t="str">
        <f>RIGHT(Kickstarter[[#This Row],[Category and Sub-Category]], LEN(Kickstarter[[#This Row],[Category and Sub-Category]])-SEARCH("/",Kickstarter[[#This Row],[Category and Sub-Category]]))</f>
        <v>rock</v>
      </c>
      <c r="S1617" s="10">
        <f>(Kickstarter[[#This Row],[launched_at]]/86400) + 25569 + (-6/24)</f>
        <v>40844.800879629627</v>
      </c>
      <c r="T1617" s="10">
        <f>(Kickstarter[[#This Row],[deadline]]/86400) + 25569 + (-6/24)</f>
        <v>40889.842546296299</v>
      </c>
      <c r="U1617" s="6">
        <f>YEAR(Kickstarter[[#This Row],[Date Created Conversion]])</f>
        <v>2011</v>
      </c>
      <c r="V1617" s="6" t="str">
        <f>TEXT(Kickstarter[[#This Row],[Date Created Conversion]], "mmm")</f>
        <v>Oct</v>
      </c>
      <c r="W1617" s="6">
        <f>DATEDIF(Kickstarter[[#This Row],[Date Created Conversion]],Kickstarter[[#This Row],[Date Ended Conversion]],"m")</f>
        <v>1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Kickstarter[[#This Row],[pledged]]/Kickstarter[[#This Row],[goal]]</f>
        <v>1.042</v>
      </c>
      <c r="P1618" s="13">
        <f>IF(Kickstarter[[#This Row],[backers_count]], Kickstarter[[#This Row],[pledged]]/Kickstarter[[#This Row],[backers_count]], 0)</f>
        <v>66.369426751592357</v>
      </c>
      <c r="Q1618" t="str">
        <f>LEFT(Kickstarter[[#This Row],[Category and Sub-Category]], SEARCH("/", Kickstarter[[#This Row],[Category and Sub-Category]])-1)</f>
        <v>music</v>
      </c>
      <c r="R1618" t="str">
        <f>RIGHT(Kickstarter[[#This Row],[Category and Sub-Category]], LEN(Kickstarter[[#This Row],[Category and Sub-Category]])-SEARCH("/",Kickstarter[[#This Row],[Category and Sub-Category]]))</f>
        <v>rock</v>
      </c>
      <c r="S1618" s="10">
        <f>(Kickstarter[[#This Row],[launched_at]]/86400) + 25569 + (-6/24)</f>
        <v>41194.465520833335</v>
      </c>
      <c r="T1618" s="10">
        <f>(Kickstarter[[#This Row],[deadline]]/86400) + 25569 + (-6/24)</f>
        <v>41235.666666666664</v>
      </c>
      <c r="U1618" s="6">
        <f>YEAR(Kickstarter[[#This Row],[Date Created Conversion]])</f>
        <v>2012</v>
      </c>
      <c r="V1618" s="6" t="str">
        <f>TEXT(Kickstarter[[#This Row],[Date Created Conversion]], "mmm")</f>
        <v>Oct</v>
      </c>
      <c r="W1618" s="6">
        <f>DATEDIF(Kickstarter[[#This Row],[Date Created Conversion]],Kickstarter[[#This Row],[Date Ended Conversion]],"m")</f>
        <v>1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Kickstarter[[#This Row],[pledged]]/Kickstarter[[#This Row],[goal]]</f>
        <v>1.4585714285714286</v>
      </c>
      <c r="P1619" s="13">
        <f>IF(Kickstarter[[#This Row],[backers_count]], Kickstarter[[#This Row],[pledged]]/Kickstarter[[#This Row],[backers_count]], 0)</f>
        <v>64.620253164556956</v>
      </c>
      <c r="Q1619" t="str">
        <f>LEFT(Kickstarter[[#This Row],[Category and Sub-Category]], SEARCH("/", Kickstarter[[#This Row],[Category and Sub-Category]])-1)</f>
        <v>music</v>
      </c>
      <c r="R1619" t="str">
        <f>RIGHT(Kickstarter[[#This Row],[Category and Sub-Category]], LEN(Kickstarter[[#This Row],[Category and Sub-Category]])-SEARCH("/",Kickstarter[[#This Row],[Category and Sub-Category]]))</f>
        <v>rock</v>
      </c>
      <c r="S1619" s="10">
        <f>(Kickstarter[[#This Row],[launched_at]]/86400) + 25569 + (-6/24)</f>
        <v>41546.414212962962</v>
      </c>
      <c r="T1619" s="10">
        <f>(Kickstarter[[#This Row],[deadline]]/86400) + 25569 + (-6/24)</f>
        <v>41579.541666666664</v>
      </c>
      <c r="U1619" s="6">
        <f>YEAR(Kickstarter[[#This Row],[Date Created Conversion]])</f>
        <v>2013</v>
      </c>
      <c r="V1619" s="6" t="str">
        <f>TEXT(Kickstarter[[#This Row],[Date Created Conversion]], "mmm")</f>
        <v>Sep</v>
      </c>
      <c r="W1619" s="6">
        <f>DATEDIF(Kickstarter[[#This Row],[Date Created Conversion]],Kickstarter[[#This Row],[Date Ended Conversion]],"m")</f>
        <v>1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Kickstarter[[#This Row],[pledged]]/Kickstarter[[#This Row],[goal]]</f>
        <v>1.0506666666666666</v>
      </c>
      <c r="P1620" s="13">
        <f>IF(Kickstarter[[#This Row],[backers_count]], Kickstarter[[#This Row],[pledged]]/Kickstarter[[#This Row],[backers_count]], 0)</f>
        <v>58.370370370370374</v>
      </c>
      <c r="Q1620" t="str">
        <f>LEFT(Kickstarter[[#This Row],[Category and Sub-Category]], SEARCH("/", Kickstarter[[#This Row],[Category and Sub-Category]])-1)</f>
        <v>music</v>
      </c>
      <c r="R1620" t="str">
        <f>RIGHT(Kickstarter[[#This Row],[Category and Sub-Category]], LEN(Kickstarter[[#This Row],[Category and Sub-Category]])-SEARCH("/",Kickstarter[[#This Row],[Category and Sub-Category]]))</f>
        <v>rock</v>
      </c>
      <c r="S1620" s="10">
        <f>(Kickstarter[[#This Row],[launched_at]]/86400) + 25569 + (-6/24)</f>
        <v>41301.404340277775</v>
      </c>
      <c r="T1620" s="10">
        <f>(Kickstarter[[#This Row],[deadline]]/86400) + 25569 + (-6/24)</f>
        <v>41341.404340277775</v>
      </c>
      <c r="U1620" s="6">
        <f>YEAR(Kickstarter[[#This Row],[Date Created Conversion]])</f>
        <v>2013</v>
      </c>
      <c r="V1620" s="6" t="str">
        <f>TEXT(Kickstarter[[#This Row],[Date Created Conversion]], "mmm")</f>
        <v>Jan</v>
      </c>
      <c r="W1620" s="6">
        <f>DATEDIF(Kickstarter[[#This Row],[Date Created Conversion]],Kickstarter[[#This Row],[Date Ended Conversion]],"m")</f>
        <v>1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Kickstarter[[#This Row],[pledged]]/Kickstarter[[#This Row],[goal]]</f>
        <v>1.3333333333333333</v>
      </c>
      <c r="P1621" s="13">
        <f>IF(Kickstarter[[#This Row],[backers_count]], Kickstarter[[#This Row],[pledged]]/Kickstarter[[#This Row],[backers_count]], 0)</f>
        <v>86.956521739130437</v>
      </c>
      <c r="Q1621" t="str">
        <f>LEFT(Kickstarter[[#This Row],[Category and Sub-Category]], SEARCH("/", Kickstarter[[#This Row],[Category and Sub-Category]])-1)</f>
        <v>music</v>
      </c>
      <c r="R1621" t="str">
        <f>RIGHT(Kickstarter[[#This Row],[Category and Sub-Category]], LEN(Kickstarter[[#This Row],[Category and Sub-Category]])-SEARCH("/",Kickstarter[[#This Row],[Category and Sub-Category]]))</f>
        <v>rock</v>
      </c>
      <c r="S1621" s="10">
        <f>(Kickstarter[[#This Row],[launched_at]]/86400) + 25569 + (-6/24)</f>
        <v>41875.936180555553</v>
      </c>
      <c r="T1621" s="10">
        <f>(Kickstarter[[#This Row],[deadline]]/86400) + 25569 + (-6/24)</f>
        <v>41896.936180555553</v>
      </c>
      <c r="U1621" s="6">
        <f>YEAR(Kickstarter[[#This Row],[Date Created Conversion]])</f>
        <v>2014</v>
      </c>
      <c r="V1621" s="6" t="str">
        <f>TEXT(Kickstarter[[#This Row],[Date Created Conversion]], "mmm")</f>
        <v>Aug</v>
      </c>
      <c r="W1621" s="6">
        <f>DATEDIF(Kickstarter[[#This Row],[Date Created Conversion]],Kickstarter[[#This Row],[Date Ended Conversion]],"m")</f>
        <v>0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Kickstarter[[#This Row],[pledged]]/Kickstarter[[#This Row],[goal]]</f>
        <v>1.1299999999999999</v>
      </c>
      <c r="P1622" s="13">
        <f>IF(Kickstarter[[#This Row],[backers_count]], Kickstarter[[#This Row],[pledged]]/Kickstarter[[#This Row],[backers_count]], 0)</f>
        <v>66.470588235294116</v>
      </c>
      <c r="Q1622" t="str">
        <f>LEFT(Kickstarter[[#This Row],[Category and Sub-Category]], SEARCH("/", Kickstarter[[#This Row],[Category and Sub-Category]])-1)</f>
        <v>music</v>
      </c>
      <c r="R1622" t="str">
        <f>RIGHT(Kickstarter[[#This Row],[Category and Sub-Category]], LEN(Kickstarter[[#This Row],[Category and Sub-Category]])-SEARCH("/",Kickstarter[[#This Row],[Category and Sub-Category]]))</f>
        <v>rock</v>
      </c>
      <c r="S1622" s="10">
        <f>(Kickstarter[[#This Row],[launched_at]]/86400) + 25569 + (-6/24)</f>
        <v>41321.089583333334</v>
      </c>
      <c r="T1622" s="10">
        <f>(Kickstarter[[#This Row],[deadline]]/86400) + 25569 + (-6/24)</f>
        <v>41328.089583333334</v>
      </c>
      <c r="U1622" s="6">
        <f>YEAR(Kickstarter[[#This Row],[Date Created Conversion]])</f>
        <v>2013</v>
      </c>
      <c r="V1622" s="6" t="str">
        <f>TEXT(Kickstarter[[#This Row],[Date Created Conversion]], "mmm")</f>
        <v>Feb</v>
      </c>
      <c r="W1622" s="6">
        <f>DATEDIF(Kickstarter[[#This Row],[Date Created Conversion]],Kickstarter[[#This Row],[Date Ended Conversion]],"m")</f>
        <v>0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Kickstarter[[#This Row],[pledged]]/Kickstarter[[#This Row],[goal]]</f>
        <v>1.212</v>
      </c>
      <c r="P1623" s="13">
        <f>IF(Kickstarter[[#This Row],[backers_count]], Kickstarter[[#This Row],[pledged]]/Kickstarter[[#This Row],[backers_count]], 0)</f>
        <v>163.78378378378378</v>
      </c>
      <c r="Q1623" t="str">
        <f>LEFT(Kickstarter[[#This Row],[Category and Sub-Category]], SEARCH("/", Kickstarter[[#This Row],[Category and Sub-Category]])-1)</f>
        <v>music</v>
      </c>
      <c r="R1623" t="str">
        <f>RIGHT(Kickstarter[[#This Row],[Category and Sub-Category]], LEN(Kickstarter[[#This Row],[Category and Sub-Category]])-SEARCH("/",Kickstarter[[#This Row],[Category and Sub-Category]]))</f>
        <v>rock</v>
      </c>
      <c r="S1623" s="10">
        <f>(Kickstarter[[#This Row],[launched_at]]/86400) + 25569 + (-6/24)</f>
        <v>41003.35665509259</v>
      </c>
      <c r="T1623" s="10">
        <f>(Kickstarter[[#This Row],[deadline]]/86400) + 25569 + (-6/24)</f>
        <v>41056.915972222225</v>
      </c>
      <c r="U1623" s="6">
        <f>YEAR(Kickstarter[[#This Row],[Date Created Conversion]])</f>
        <v>2012</v>
      </c>
      <c r="V1623" s="6" t="str">
        <f>TEXT(Kickstarter[[#This Row],[Date Created Conversion]], "mmm")</f>
        <v>Apr</v>
      </c>
      <c r="W1623" s="6">
        <f>DATEDIF(Kickstarter[[#This Row],[Date Created Conversion]],Kickstarter[[#This Row],[Date Ended Conversion]],"m")</f>
        <v>1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Kickstarter[[#This Row],[pledged]]/Kickstarter[[#This Row],[goal]]</f>
        <v>1.0172463768115942</v>
      </c>
      <c r="P1624" s="13">
        <f>IF(Kickstarter[[#This Row],[backers_count]], Kickstarter[[#This Row],[pledged]]/Kickstarter[[#This Row],[backers_count]], 0)</f>
        <v>107.98461538461538</v>
      </c>
      <c r="Q1624" t="str">
        <f>LEFT(Kickstarter[[#This Row],[Category and Sub-Category]], SEARCH("/", Kickstarter[[#This Row],[Category and Sub-Category]])-1)</f>
        <v>music</v>
      </c>
      <c r="R1624" t="str">
        <f>RIGHT(Kickstarter[[#This Row],[Category and Sub-Category]], LEN(Kickstarter[[#This Row],[Category and Sub-Category]])-SEARCH("/",Kickstarter[[#This Row],[Category and Sub-Category]]))</f>
        <v>rock</v>
      </c>
      <c r="S1624" s="10">
        <f>(Kickstarter[[#This Row],[launched_at]]/86400) + 25569 + (-6/24)</f>
        <v>41950.044837962967</v>
      </c>
      <c r="T1624" s="10">
        <f>(Kickstarter[[#This Row],[deadline]]/86400) + 25569 + (-6/24)</f>
        <v>41990.082638888889</v>
      </c>
      <c r="U1624" s="6">
        <f>YEAR(Kickstarter[[#This Row],[Date Created Conversion]])</f>
        <v>2014</v>
      </c>
      <c r="V1624" s="6" t="str">
        <f>TEXT(Kickstarter[[#This Row],[Date Created Conversion]], "mmm")</f>
        <v>Nov</v>
      </c>
      <c r="W1624" s="6">
        <f>DATEDIF(Kickstarter[[#This Row],[Date Created Conversion]],Kickstarter[[#This Row],[Date Ended Conversion]],"m")</f>
        <v>1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Kickstarter[[#This Row],[pledged]]/Kickstarter[[#This Row],[goal]]</f>
        <v>1.0106666666666666</v>
      </c>
      <c r="P1625" s="13">
        <f>IF(Kickstarter[[#This Row],[backers_count]], Kickstarter[[#This Row],[pledged]]/Kickstarter[[#This Row],[backers_count]], 0)</f>
        <v>42.111111111111114</v>
      </c>
      <c r="Q1625" t="str">
        <f>LEFT(Kickstarter[[#This Row],[Category and Sub-Category]], SEARCH("/", Kickstarter[[#This Row],[Category and Sub-Category]])-1)</f>
        <v>music</v>
      </c>
      <c r="R1625" t="str">
        <f>RIGHT(Kickstarter[[#This Row],[Category and Sub-Category]], LEN(Kickstarter[[#This Row],[Category and Sub-Category]])-SEARCH("/",Kickstarter[[#This Row],[Category and Sub-Category]]))</f>
        <v>rock</v>
      </c>
      <c r="S1625" s="10">
        <f>(Kickstarter[[#This Row],[launched_at]]/86400) + 25569 + (-6/24)</f>
        <v>41453.438530092593</v>
      </c>
      <c r="T1625" s="10">
        <f>(Kickstarter[[#This Row],[deadline]]/86400) + 25569 + (-6/24)</f>
        <v>41513.438530092593</v>
      </c>
      <c r="U1625" s="6">
        <f>YEAR(Kickstarter[[#This Row],[Date Created Conversion]])</f>
        <v>2013</v>
      </c>
      <c r="V1625" s="6" t="str">
        <f>TEXT(Kickstarter[[#This Row],[Date Created Conversion]], "mmm")</f>
        <v>Jun</v>
      </c>
      <c r="W1625" s="6">
        <f>DATEDIF(Kickstarter[[#This Row],[Date Created Conversion]],Kickstarter[[#This Row],[Date Ended Conversion]],"m")</f>
        <v>1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Kickstarter[[#This Row],[pledged]]/Kickstarter[[#This Row],[goal]]</f>
        <v>1.18</v>
      </c>
      <c r="P1626" s="13">
        <f>IF(Kickstarter[[#This Row],[backers_count]], Kickstarter[[#This Row],[pledged]]/Kickstarter[[#This Row],[backers_count]], 0)</f>
        <v>47.2</v>
      </c>
      <c r="Q1626" t="str">
        <f>LEFT(Kickstarter[[#This Row],[Category and Sub-Category]], SEARCH("/", Kickstarter[[#This Row],[Category and Sub-Category]])-1)</f>
        <v>music</v>
      </c>
      <c r="R1626" t="str">
        <f>RIGHT(Kickstarter[[#This Row],[Category and Sub-Category]], LEN(Kickstarter[[#This Row],[Category and Sub-Category]])-SEARCH("/",Kickstarter[[#This Row],[Category and Sub-Category]]))</f>
        <v>rock</v>
      </c>
      <c r="S1626" s="10">
        <f>(Kickstarter[[#This Row],[launched_at]]/86400) + 25569 + (-6/24)</f>
        <v>41243.117303240739</v>
      </c>
      <c r="T1626" s="10">
        <f>(Kickstarter[[#This Row],[deadline]]/86400) + 25569 + (-6/24)</f>
        <v>41283.117303240739</v>
      </c>
      <c r="U1626" s="6">
        <f>YEAR(Kickstarter[[#This Row],[Date Created Conversion]])</f>
        <v>2012</v>
      </c>
      <c r="V1626" s="6" t="str">
        <f>TEXT(Kickstarter[[#This Row],[Date Created Conversion]], "mmm")</f>
        <v>Nov</v>
      </c>
      <c r="W1626" s="6">
        <f>DATEDIF(Kickstarter[[#This Row],[Date Created Conversion]],Kickstarter[[#This Row],[Date Ended Conversion]],"m")</f>
        <v>1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Kickstarter[[#This Row],[pledged]]/Kickstarter[[#This Row],[goal]]</f>
        <v>1.5533333333333332</v>
      </c>
      <c r="P1627" s="13">
        <f>IF(Kickstarter[[#This Row],[backers_count]], Kickstarter[[#This Row],[pledged]]/Kickstarter[[#This Row],[backers_count]], 0)</f>
        <v>112.01923076923077</v>
      </c>
      <c r="Q1627" t="str">
        <f>LEFT(Kickstarter[[#This Row],[Category and Sub-Category]], SEARCH("/", Kickstarter[[#This Row],[Category and Sub-Category]])-1)</f>
        <v>music</v>
      </c>
      <c r="R1627" t="str">
        <f>RIGHT(Kickstarter[[#This Row],[Category and Sub-Category]], LEN(Kickstarter[[#This Row],[Category and Sub-Category]])-SEARCH("/",Kickstarter[[#This Row],[Category and Sub-Category]]))</f>
        <v>rock</v>
      </c>
      <c r="S1627" s="10">
        <f>(Kickstarter[[#This Row],[launched_at]]/86400) + 25569 + (-6/24)</f>
        <v>41135.449687500004</v>
      </c>
      <c r="T1627" s="10">
        <f>(Kickstarter[[#This Row],[deadline]]/86400) + 25569 + (-6/24)</f>
        <v>41163.449687500004</v>
      </c>
      <c r="U1627" s="6">
        <f>YEAR(Kickstarter[[#This Row],[Date Created Conversion]])</f>
        <v>2012</v>
      </c>
      <c r="V1627" s="6" t="str">
        <f>TEXT(Kickstarter[[#This Row],[Date Created Conversion]], "mmm")</f>
        <v>Aug</v>
      </c>
      <c r="W1627" s="6">
        <f>DATEDIF(Kickstarter[[#This Row],[Date Created Conversion]],Kickstarter[[#This Row],[Date Ended Conversion]],"m")</f>
        <v>0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Kickstarter[[#This Row],[pledged]]/Kickstarter[[#This Row],[goal]]</f>
        <v>1.0118750000000001</v>
      </c>
      <c r="P1628" s="13">
        <f>IF(Kickstarter[[#This Row],[backers_count]], Kickstarter[[#This Row],[pledged]]/Kickstarter[[#This Row],[backers_count]], 0)</f>
        <v>74.953703703703709</v>
      </c>
      <c r="Q1628" t="str">
        <f>LEFT(Kickstarter[[#This Row],[Category and Sub-Category]], SEARCH("/", Kickstarter[[#This Row],[Category and Sub-Category]])-1)</f>
        <v>music</v>
      </c>
      <c r="R1628" t="str">
        <f>RIGHT(Kickstarter[[#This Row],[Category and Sub-Category]], LEN(Kickstarter[[#This Row],[Category and Sub-Category]])-SEARCH("/",Kickstarter[[#This Row],[Category and Sub-Category]]))</f>
        <v>rock</v>
      </c>
      <c r="S1628" s="10">
        <f>(Kickstarter[[#This Row],[launched_at]]/86400) + 25569 + (-6/24)</f>
        <v>41579.597997685181</v>
      </c>
      <c r="T1628" s="10">
        <f>(Kickstarter[[#This Row],[deadline]]/86400) + 25569 + (-6/24)</f>
        <v>41609.639664351853</v>
      </c>
      <c r="U1628" s="6">
        <f>YEAR(Kickstarter[[#This Row],[Date Created Conversion]])</f>
        <v>2013</v>
      </c>
      <c r="V1628" s="6" t="str">
        <f>TEXT(Kickstarter[[#This Row],[Date Created Conversion]], "mmm")</f>
        <v>Nov</v>
      </c>
      <c r="W1628" s="6">
        <f>DATEDIF(Kickstarter[[#This Row],[Date Created Conversion]],Kickstarter[[#This Row],[Date Ended Conversion]],"m")</f>
        <v>1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Kickstarter[[#This Row],[pledged]]/Kickstarter[[#This Row],[goal]]</f>
        <v>1.17</v>
      </c>
      <c r="P1629" s="13">
        <f>IF(Kickstarter[[#This Row],[backers_count]], Kickstarter[[#This Row],[pledged]]/Kickstarter[[#This Row],[backers_count]], 0)</f>
        <v>61.578947368421055</v>
      </c>
      <c r="Q1629" t="str">
        <f>LEFT(Kickstarter[[#This Row],[Category and Sub-Category]], SEARCH("/", Kickstarter[[#This Row],[Category and Sub-Category]])-1)</f>
        <v>music</v>
      </c>
      <c r="R1629" t="str">
        <f>RIGHT(Kickstarter[[#This Row],[Category and Sub-Category]], LEN(Kickstarter[[#This Row],[Category and Sub-Category]])-SEARCH("/",Kickstarter[[#This Row],[Category and Sub-Category]]))</f>
        <v>rock</v>
      </c>
      <c r="S1629" s="10">
        <f>(Kickstarter[[#This Row],[launched_at]]/86400) + 25569 + (-6/24)</f>
        <v>41205.457048611112</v>
      </c>
      <c r="T1629" s="10">
        <f>(Kickstarter[[#This Row],[deadline]]/86400) + 25569 + (-6/24)</f>
        <v>41238.957638888889</v>
      </c>
      <c r="U1629" s="6">
        <f>YEAR(Kickstarter[[#This Row],[Date Created Conversion]])</f>
        <v>2012</v>
      </c>
      <c r="V1629" s="6" t="str">
        <f>TEXT(Kickstarter[[#This Row],[Date Created Conversion]], "mmm")</f>
        <v>Oct</v>
      </c>
      <c r="W1629" s="6">
        <f>DATEDIF(Kickstarter[[#This Row],[Date Created Conversion]],Kickstarter[[#This Row],[Date Ended Conversion]],"m")</f>
        <v>1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Kickstarter[[#This Row],[pledged]]/Kickstarter[[#This Row],[goal]]</f>
        <v>1.00925</v>
      </c>
      <c r="P1630" s="13">
        <f>IF(Kickstarter[[#This Row],[backers_count]], Kickstarter[[#This Row],[pledged]]/Kickstarter[[#This Row],[backers_count]], 0)</f>
        <v>45.875</v>
      </c>
      <c r="Q1630" t="str">
        <f>LEFT(Kickstarter[[#This Row],[Category and Sub-Category]], SEARCH("/", Kickstarter[[#This Row],[Category and Sub-Category]])-1)</f>
        <v>music</v>
      </c>
      <c r="R1630" t="str">
        <f>RIGHT(Kickstarter[[#This Row],[Category and Sub-Category]], LEN(Kickstarter[[#This Row],[Category and Sub-Category]])-SEARCH("/",Kickstarter[[#This Row],[Category and Sub-Category]]))</f>
        <v>rock</v>
      </c>
      <c r="S1630" s="10">
        <f>(Kickstarter[[#This Row],[launched_at]]/86400) + 25569 + (-6/24)</f>
        <v>41774.487060185187</v>
      </c>
      <c r="T1630" s="10">
        <f>(Kickstarter[[#This Row],[deadline]]/86400) + 25569 + (-6/24)</f>
        <v>41807.487060185187</v>
      </c>
      <c r="U1630" s="6">
        <f>YEAR(Kickstarter[[#This Row],[Date Created Conversion]])</f>
        <v>2014</v>
      </c>
      <c r="V1630" s="6" t="str">
        <f>TEXT(Kickstarter[[#This Row],[Date Created Conversion]], "mmm")</f>
        <v>May</v>
      </c>
      <c r="W1630" s="6">
        <f>DATEDIF(Kickstarter[[#This Row],[Date Created Conversion]],Kickstarter[[#This Row],[Date Ended Conversion]],"m")</f>
        <v>1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Kickstarter[[#This Row],[pledged]]/Kickstarter[[#This Row],[goal]]</f>
        <v>1.0366666666666666</v>
      </c>
      <c r="P1631" s="13">
        <f>IF(Kickstarter[[#This Row],[backers_count]], Kickstarter[[#This Row],[pledged]]/Kickstarter[[#This Row],[backers_count]], 0)</f>
        <v>75.853658536585371</v>
      </c>
      <c r="Q1631" t="str">
        <f>LEFT(Kickstarter[[#This Row],[Category and Sub-Category]], SEARCH("/", Kickstarter[[#This Row],[Category and Sub-Category]])-1)</f>
        <v>music</v>
      </c>
      <c r="R1631" t="str">
        <f>RIGHT(Kickstarter[[#This Row],[Category and Sub-Category]], LEN(Kickstarter[[#This Row],[Category and Sub-Category]])-SEARCH("/",Kickstarter[[#This Row],[Category and Sub-Category]]))</f>
        <v>rock</v>
      </c>
      <c r="S1631" s="10">
        <f>(Kickstarter[[#This Row],[launched_at]]/86400) + 25569 + (-6/24)</f>
        <v>41645.617280092592</v>
      </c>
      <c r="T1631" s="10">
        <f>(Kickstarter[[#This Row],[deadline]]/86400) + 25569 + (-6/24)</f>
        <v>41690.617280092592</v>
      </c>
      <c r="U1631" s="6">
        <f>YEAR(Kickstarter[[#This Row],[Date Created Conversion]])</f>
        <v>2014</v>
      </c>
      <c r="V1631" s="6" t="str">
        <f>TEXT(Kickstarter[[#This Row],[Date Created Conversion]], "mmm")</f>
        <v>Jan</v>
      </c>
      <c r="W1631" s="6">
        <f>DATEDIF(Kickstarter[[#This Row],[Date Created Conversion]],Kickstarter[[#This Row],[Date Ended Conversion]],"m")</f>
        <v>1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Kickstarter[[#This Row],[pledged]]/Kickstarter[[#This Row],[goal]]</f>
        <v>2.6524999999999999</v>
      </c>
      <c r="P1632" s="13">
        <f>IF(Kickstarter[[#This Row],[backers_count]], Kickstarter[[#This Row],[pledged]]/Kickstarter[[#This Row],[backers_count]], 0)</f>
        <v>84.206349206349202</v>
      </c>
      <c r="Q1632" t="str">
        <f>LEFT(Kickstarter[[#This Row],[Category and Sub-Category]], SEARCH("/", Kickstarter[[#This Row],[Category and Sub-Category]])-1)</f>
        <v>music</v>
      </c>
      <c r="R1632" t="str">
        <f>RIGHT(Kickstarter[[#This Row],[Category and Sub-Category]], LEN(Kickstarter[[#This Row],[Category and Sub-Category]])-SEARCH("/",Kickstarter[[#This Row],[Category and Sub-Category]]))</f>
        <v>rock</v>
      </c>
      <c r="S1632" s="10">
        <f>(Kickstarter[[#This Row],[launched_at]]/86400) + 25569 + (-6/24)</f>
        <v>40939.587673611109</v>
      </c>
      <c r="T1632" s="10">
        <f>(Kickstarter[[#This Row],[deadline]]/86400) + 25569 + (-6/24)</f>
        <v>40970.040972222225</v>
      </c>
      <c r="U1632" s="6">
        <f>YEAR(Kickstarter[[#This Row],[Date Created Conversion]])</f>
        <v>2012</v>
      </c>
      <c r="V1632" s="6" t="str">
        <f>TEXT(Kickstarter[[#This Row],[Date Created Conversion]], "mmm")</f>
        <v>Jan</v>
      </c>
      <c r="W1632" s="6">
        <f>DATEDIF(Kickstarter[[#This Row],[Date Created Conversion]],Kickstarter[[#This Row],[Date Ended Conversion]],"m")</f>
        <v>1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Kickstarter[[#This Row],[pledged]]/Kickstarter[[#This Row],[goal]]</f>
        <v>1.5590999999999999</v>
      </c>
      <c r="P1633" s="13">
        <f>IF(Kickstarter[[#This Row],[backers_count]], Kickstarter[[#This Row],[pledged]]/Kickstarter[[#This Row],[backers_count]], 0)</f>
        <v>117.22556390977444</v>
      </c>
      <c r="Q1633" t="str">
        <f>LEFT(Kickstarter[[#This Row],[Category and Sub-Category]], SEARCH("/", Kickstarter[[#This Row],[Category and Sub-Category]])-1)</f>
        <v>music</v>
      </c>
      <c r="R1633" t="str">
        <f>RIGHT(Kickstarter[[#This Row],[Category and Sub-Category]], LEN(Kickstarter[[#This Row],[Category and Sub-Category]])-SEARCH("/",Kickstarter[[#This Row],[Category and Sub-Category]]))</f>
        <v>rock</v>
      </c>
      <c r="S1633" s="10">
        <f>(Kickstarter[[#This Row],[launched_at]]/86400) + 25569 + (-6/24)</f>
        <v>41164.609502314815</v>
      </c>
      <c r="T1633" s="10">
        <f>(Kickstarter[[#This Row],[deadline]]/86400) + 25569 + (-6/24)</f>
        <v>41194.609502314815</v>
      </c>
      <c r="U1633" s="6">
        <f>YEAR(Kickstarter[[#This Row],[Date Created Conversion]])</f>
        <v>2012</v>
      </c>
      <c r="V1633" s="6" t="str">
        <f>TEXT(Kickstarter[[#This Row],[Date Created Conversion]], "mmm")</f>
        <v>Sep</v>
      </c>
      <c r="W1633" s="6">
        <f>DATEDIF(Kickstarter[[#This Row],[Date Created Conversion]],Kickstarter[[#This Row],[Date Ended Conversion]],"m")</f>
        <v>1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Kickstarter[[#This Row],[pledged]]/Kickstarter[[#This Row],[goal]]</f>
        <v>1.0162500000000001</v>
      </c>
      <c r="P1634" s="13">
        <f>IF(Kickstarter[[#This Row],[backers_count]], Kickstarter[[#This Row],[pledged]]/Kickstarter[[#This Row],[backers_count]], 0)</f>
        <v>86.489361702127653</v>
      </c>
      <c r="Q1634" t="str">
        <f>LEFT(Kickstarter[[#This Row],[Category and Sub-Category]], SEARCH("/", Kickstarter[[#This Row],[Category and Sub-Category]])-1)</f>
        <v>music</v>
      </c>
      <c r="R1634" t="str">
        <f>RIGHT(Kickstarter[[#This Row],[Category and Sub-Category]], LEN(Kickstarter[[#This Row],[Category and Sub-Category]])-SEARCH("/",Kickstarter[[#This Row],[Category and Sub-Category]]))</f>
        <v>rock</v>
      </c>
      <c r="S1634" s="10">
        <f>(Kickstarter[[#This Row],[launched_at]]/86400) + 25569 + (-6/24)</f>
        <v>40750.090902777782</v>
      </c>
      <c r="T1634" s="10">
        <f>(Kickstarter[[#This Row],[deadline]]/86400) + 25569 + (-6/24)</f>
        <v>40810.090902777782</v>
      </c>
      <c r="U1634" s="6">
        <f>YEAR(Kickstarter[[#This Row],[Date Created Conversion]])</f>
        <v>2011</v>
      </c>
      <c r="V1634" s="6" t="str">
        <f>TEXT(Kickstarter[[#This Row],[Date Created Conversion]], "mmm")</f>
        <v>Jul</v>
      </c>
      <c r="W1634" s="6">
        <f>DATEDIF(Kickstarter[[#This Row],[Date Created Conversion]],Kickstarter[[#This Row],[Date Ended Conversion]],"m")</f>
        <v>1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Kickstarter[[#This Row],[pledged]]/Kickstarter[[#This Row],[goal]]</f>
        <v>1</v>
      </c>
      <c r="P1635" s="13">
        <f>IF(Kickstarter[[#This Row],[backers_count]], Kickstarter[[#This Row],[pledged]]/Kickstarter[[#This Row],[backers_count]], 0)</f>
        <v>172.41379310344828</v>
      </c>
      <c r="Q1635" t="str">
        <f>LEFT(Kickstarter[[#This Row],[Category and Sub-Category]], SEARCH("/", Kickstarter[[#This Row],[Category and Sub-Category]])-1)</f>
        <v>music</v>
      </c>
      <c r="R1635" t="str">
        <f>RIGHT(Kickstarter[[#This Row],[Category and Sub-Category]], LEN(Kickstarter[[#This Row],[Category and Sub-Category]])-SEARCH("/",Kickstarter[[#This Row],[Category and Sub-Category]]))</f>
        <v>rock</v>
      </c>
      <c r="S1635" s="10">
        <f>(Kickstarter[[#This Row],[launched_at]]/86400) + 25569 + (-6/24)</f>
        <v>40896.633750000001</v>
      </c>
      <c r="T1635" s="10">
        <f>(Kickstarter[[#This Row],[deadline]]/86400) + 25569 + (-6/24)</f>
        <v>40923.958333333336</v>
      </c>
      <c r="U1635" s="6">
        <f>YEAR(Kickstarter[[#This Row],[Date Created Conversion]])</f>
        <v>2011</v>
      </c>
      <c r="V1635" s="6" t="str">
        <f>TEXT(Kickstarter[[#This Row],[Date Created Conversion]], "mmm")</f>
        <v>Dec</v>
      </c>
      <c r="W1635" s="6">
        <f>DATEDIF(Kickstarter[[#This Row],[Date Created Conversion]],Kickstarter[[#This Row],[Date Ended Conversion]],"m")</f>
        <v>0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Kickstarter[[#This Row],[pledged]]/Kickstarter[[#This Row],[goal]]</f>
        <v>1.0049999999999999</v>
      </c>
      <c r="P1636" s="13">
        <f>IF(Kickstarter[[#This Row],[backers_count]], Kickstarter[[#This Row],[pledged]]/Kickstarter[[#This Row],[backers_count]], 0)</f>
        <v>62.8125</v>
      </c>
      <c r="Q1636" t="str">
        <f>LEFT(Kickstarter[[#This Row],[Category and Sub-Category]], SEARCH("/", Kickstarter[[#This Row],[Category and Sub-Category]])-1)</f>
        <v>music</v>
      </c>
      <c r="R1636" t="str">
        <f>RIGHT(Kickstarter[[#This Row],[Category and Sub-Category]], LEN(Kickstarter[[#This Row],[Category and Sub-Category]])-SEARCH("/",Kickstarter[[#This Row],[Category and Sub-Category]]))</f>
        <v>rock</v>
      </c>
      <c r="S1636" s="10">
        <f>(Kickstarter[[#This Row],[launched_at]]/86400) + 25569 + (-6/24)</f>
        <v>40657.939826388887</v>
      </c>
      <c r="T1636" s="10">
        <f>(Kickstarter[[#This Row],[deadline]]/86400) + 25569 + (-6/24)</f>
        <v>40695.999305555553</v>
      </c>
      <c r="U1636" s="6">
        <f>YEAR(Kickstarter[[#This Row],[Date Created Conversion]])</f>
        <v>2011</v>
      </c>
      <c r="V1636" s="6" t="str">
        <f>TEXT(Kickstarter[[#This Row],[Date Created Conversion]], "mmm")</f>
        <v>Apr</v>
      </c>
      <c r="W1636" s="6">
        <f>DATEDIF(Kickstarter[[#This Row],[Date Created Conversion]],Kickstarter[[#This Row],[Date Ended Conversion]],"m")</f>
        <v>1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Kickstarter[[#This Row],[pledged]]/Kickstarter[[#This Row],[goal]]</f>
        <v>1.2529999999999999</v>
      </c>
      <c r="P1637" s="13">
        <f>IF(Kickstarter[[#This Row],[backers_count]], Kickstarter[[#This Row],[pledged]]/Kickstarter[[#This Row],[backers_count]], 0)</f>
        <v>67.729729729729726</v>
      </c>
      <c r="Q1637" t="str">
        <f>LEFT(Kickstarter[[#This Row],[Category and Sub-Category]], SEARCH("/", Kickstarter[[#This Row],[Category and Sub-Category]])-1)</f>
        <v>music</v>
      </c>
      <c r="R1637" t="str">
        <f>RIGHT(Kickstarter[[#This Row],[Category and Sub-Category]], LEN(Kickstarter[[#This Row],[Category and Sub-Category]])-SEARCH("/",Kickstarter[[#This Row],[Category and Sub-Category]]))</f>
        <v>rock</v>
      </c>
      <c r="S1637" s="10">
        <f>(Kickstarter[[#This Row],[launched_at]]/86400) + 25569 + (-6/24)</f>
        <v>42502.618761574078</v>
      </c>
      <c r="T1637" s="10">
        <f>(Kickstarter[[#This Row],[deadline]]/86400) + 25569 + (-6/24)</f>
        <v>42562.618761574078</v>
      </c>
      <c r="U1637" s="6">
        <f>YEAR(Kickstarter[[#This Row],[Date Created Conversion]])</f>
        <v>2016</v>
      </c>
      <c r="V1637" s="6" t="str">
        <f>TEXT(Kickstarter[[#This Row],[Date Created Conversion]], "mmm")</f>
        <v>May</v>
      </c>
      <c r="W1637" s="6">
        <f>DATEDIF(Kickstarter[[#This Row],[Date Created Conversion]],Kickstarter[[#This Row],[Date Ended Conversion]],"m")</f>
        <v>1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Kickstarter[[#This Row],[pledged]]/Kickstarter[[#This Row],[goal]]</f>
        <v>1.0355555555555556</v>
      </c>
      <c r="P1638" s="13">
        <f>IF(Kickstarter[[#This Row],[backers_count]], Kickstarter[[#This Row],[pledged]]/Kickstarter[[#This Row],[backers_count]], 0)</f>
        <v>53.5632183908046</v>
      </c>
      <c r="Q1638" t="str">
        <f>LEFT(Kickstarter[[#This Row],[Category and Sub-Category]], SEARCH("/", Kickstarter[[#This Row],[Category and Sub-Category]])-1)</f>
        <v>music</v>
      </c>
      <c r="R1638" t="str">
        <f>RIGHT(Kickstarter[[#This Row],[Category and Sub-Category]], LEN(Kickstarter[[#This Row],[Category and Sub-Category]])-SEARCH("/",Kickstarter[[#This Row],[Category and Sub-Category]]))</f>
        <v>rock</v>
      </c>
      <c r="S1638" s="10">
        <f>(Kickstarter[[#This Row],[launched_at]]/86400) + 25569 + (-6/24)</f>
        <v>40662.83666666667</v>
      </c>
      <c r="T1638" s="10">
        <f>(Kickstarter[[#This Row],[deadline]]/86400) + 25569 + (-6/24)</f>
        <v>40705.916666666664</v>
      </c>
      <c r="U1638" s="6">
        <f>YEAR(Kickstarter[[#This Row],[Date Created Conversion]])</f>
        <v>2011</v>
      </c>
      <c r="V1638" s="6" t="str">
        <f>TEXT(Kickstarter[[#This Row],[Date Created Conversion]], "mmm")</f>
        <v>Apr</v>
      </c>
      <c r="W1638" s="6">
        <f>DATEDIF(Kickstarter[[#This Row],[Date Created Conversion]],Kickstarter[[#This Row],[Date Ended Conversion]],"m")</f>
        <v>1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Kickstarter[[#This Row],[pledged]]/Kickstarter[[#This Row],[goal]]</f>
        <v>1.038</v>
      </c>
      <c r="P1639" s="13">
        <f>IF(Kickstarter[[#This Row],[backers_count]], Kickstarter[[#This Row],[pledged]]/Kickstarter[[#This Row],[backers_count]], 0)</f>
        <v>34.6</v>
      </c>
      <c r="Q1639" t="str">
        <f>LEFT(Kickstarter[[#This Row],[Category and Sub-Category]], SEARCH("/", Kickstarter[[#This Row],[Category and Sub-Category]])-1)</f>
        <v>music</v>
      </c>
      <c r="R1639" t="str">
        <f>RIGHT(Kickstarter[[#This Row],[Category and Sub-Category]], LEN(Kickstarter[[#This Row],[Category and Sub-Category]])-SEARCH("/",Kickstarter[[#This Row],[Category and Sub-Category]]))</f>
        <v>rock</v>
      </c>
      <c r="S1639" s="10">
        <f>(Kickstarter[[#This Row],[launched_at]]/86400) + 25569 + (-6/24)</f>
        <v>40122.501620370371</v>
      </c>
      <c r="T1639" s="10">
        <f>(Kickstarter[[#This Row],[deadline]]/86400) + 25569 + (-6/24)</f>
        <v>40178.735416666663</v>
      </c>
      <c r="U1639" s="6">
        <f>YEAR(Kickstarter[[#This Row],[Date Created Conversion]])</f>
        <v>2009</v>
      </c>
      <c r="V1639" s="6" t="str">
        <f>TEXT(Kickstarter[[#This Row],[Date Created Conversion]], "mmm")</f>
        <v>Nov</v>
      </c>
      <c r="W1639" s="6">
        <f>DATEDIF(Kickstarter[[#This Row],[Date Created Conversion]],Kickstarter[[#This Row],[Date Ended Conversion]],"m")</f>
        <v>1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Kickstarter[[#This Row],[pledged]]/Kickstarter[[#This Row],[goal]]</f>
        <v>1.05</v>
      </c>
      <c r="P1640" s="13">
        <f>IF(Kickstarter[[#This Row],[backers_count]], Kickstarter[[#This Row],[pledged]]/Kickstarter[[#This Row],[backers_count]], 0)</f>
        <v>38.888888888888886</v>
      </c>
      <c r="Q1640" t="str">
        <f>LEFT(Kickstarter[[#This Row],[Category and Sub-Category]], SEARCH("/", Kickstarter[[#This Row],[Category and Sub-Category]])-1)</f>
        <v>music</v>
      </c>
      <c r="R1640" t="str">
        <f>RIGHT(Kickstarter[[#This Row],[Category and Sub-Category]], LEN(Kickstarter[[#This Row],[Category and Sub-Category]])-SEARCH("/",Kickstarter[[#This Row],[Category and Sub-Category]]))</f>
        <v>rock</v>
      </c>
      <c r="S1640" s="10">
        <f>(Kickstarter[[#This Row],[launched_at]]/86400) + 25569 + (-6/24)</f>
        <v>41288.43712962963</v>
      </c>
      <c r="T1640" s="10">
        <f>(Kickstarter[[#This Row],[deadline]]/86400) + 25569 + (-6/24)</f>
        <v>41333.642361111109</v>
      </c>
      <c r="U1640" s="6">
        <f>YEAR(Kickstarter[[#This Row],[Date Created Conversion]])</f>
        <v>2013</v>
      </c>
      <c r="V1640" s="6" t="str">
        <f>TEXT(Kickstarter[[#This Row],[Date Created Conversion]], "mmm")</f>
        <v>Jan</v>
      </c>
      <c r="W1640" s="6">
        <f>DATEDIF(Kickstarter[[#This Row],[Date Created Conversion]],Kickstarter[[#This Row],[Date Ended Conversion]],"m")</f>
        <v>1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Kickstarter[[#This Row],[pledged]]/Kickstarter[[#This Row],[goal]]</f>
        <v>1</v>
      </c>
      <c r="P1641" s="13">
        <f>IF(Kickstarter[[#This Row],[backers_count]], Kickstarter[[#This Row],[pledged]]/Kickstarter[[#This Row],[backers_count]], 0)</f>
        <v>94.736842105263165</v>
      </c>
      <c r="Q1641" t="str">
        <f>LEFT(Kickstarter[[#This Row],[Category and Sub-Category]], SEARCH("/", Kickstarter[[#This Row],[Category and Sub-Category]])-1)</f>
        <v>music</v>
      </c>
      <c r="R1641" t="str">
        <f>RIGHT(Kickstarter[[#This Row],[Category and Sub-Category]], LEN(Kickstarter[[#This Row],[Category and Sub-Category]])-SEARCH("/",Kickstarter[[#This Row],[Category and Sub-Category]]))</f>
        <v>rock</v>
      </c>
      <c r="S1641" s="10">
        <f>(Kickstarter[[#This Row],[launched_at]]/86400) + 25569 + (-6/24)</f>
        <v>40941.402372685188</v>
      </c>
      <c r="T1641" s="10">
        <f>(Kickstarter[[#This Row],[deadline]]/86400) + 25569 + (-6/24)</f>
        <v>40971.402372685188</v>
      </c>
      <c r="U1641" s="6">
        <f>YEAR(Kickstarter[[#This Row],[Date Created Conversion]])</f>
        <v>2012</v>
      </c>
      <c r="V1641" s="6" t="str">
        <f>TEXT(Kickstarter[[#This Row],[Date Created Conversion]], "mmm")</f>
        <v>Feb</v>
      </c>
      <c r="W1641" s="6">
        <f>DATEDIF(Kickstarter[[#This Row],[Date Created Conversion]],Kickstarter[[#This Row],[Date Ended Conversion]],"m")</f>
        <v>1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Kickstarter[[#This Row],[pledged]]/Kickstarter[[#This Row],[goal]]</f>
        <v>1.6986000000000001</v>
      </c>
      <c r="P1642" s="13">
        <f>IF(Kickstarter[[#This Row],[backers_count]], Kickstarter[[#This Row],[pledged]]/Kickstarter[[#This Row],[backers_count]], 0)</f>
        <v>39.967058823529413</v>
      </c>
      <c r="Q1642" t="str">
        <f>LEFT(Kickstarter[[#This Row],[Category and Sub-Category]], SEARCH("/", Kickstarter[[#This Row],[Category and Sub-Category]])-1)</f>
        <v>music</v>
      </c>
      <c r="R1642" t="str">
        <f>RIGHT(Kickstarter[[#This Row],[Category and Sub-Category]], LEN(Kickstarter[[#This Row],[Category and Sub-Category]])-SEARCH("/",Kickstarter[[#This Row],[Category and Sub-Category]]))</f>
        <v>rock</v>
      </c>
      <c r="S1642" s="10">
        <f>(Kickstarter[[#This Row],[launched_at]]/86400) + 25569 + (-6/24)</f>
        <v>40378.98096064815</v>
      </c>
      <c r="T1642" s="10">
        <f>(Kickstarter[[#This Row],[deadline]]/86400) + 25569 + (-6/24)</f>
        <v>40392.832638888889</v>
      </c>
      <c r="U1642" s="6">
        <f>YEAR(Kickstarter[[#This Row],[Date Created Conversion]])</f>
        <v>2010</v>
      </c>
      <c r="V1642" s="6" t="str">
        <f>TEXT(Kickstarter[[#This Row],[Date Created Conversion]], "mmm")</f>
        <v>Jul</v>
      </c>
      <c r="W1642" s="6">
        <f>DATEDIF(Kickstarter[[#This Row],[Date Created Conversion]],Kickstarter[[#This Row],[Date Ended Conversion]],"m")</f>
        <v>0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Kickstarter[[#This Row],[pledged]]/Kickstarter[[#This Row],[goal]]</f>
        <v>1.014</v>
      </c>
      <c r="P1643" s="13">
        <f>IF(Kickstarter[[#This Row],[backers_count]], Kickstarter[[#This Row],[pledged]]/Kickstarter[[#This Row],[backers_count]], 0)</f>
        <v>97.5</v>
      </c>
      <c r="Q1643" t="str">
        <f>LEFT(Kickstarter[[#This Row],[Category and Sub-Category]], SEARCH("/", Kickstarter[[#This Row],[Category and Sub-Category]])-1)</f>
        <v>music</v>
      </c>
      <c r="R1643" t="str">
        <f>RIGHT(Kickstarter[[#This Row],[Category and Sub-Category]], LEN(Kickstarter[[#This Row],[Category and Sub-Category]])-SEARCH("/",Kickstarter[[#This Row],[Category and Sub-Category]]))</f>
        <v>pop</v>
      </c>
      <c r="S1643" s="10">
        <f>(Kickstarter[[#This Row],[launched_at]]/86400) + 25569 + (-6/24)</f>
        <v>41962.346574074079</v>
      </c>
      <c r="T1643" s="10">
        <f>(Kickstarter[[#This Row],[deadline]]/86400) + 25569 + (-6/24)</f>
        <v>41992.346574074079</v>
      </c>
      <c r="U1643" s="6">
        <f>YEAR(Kickstarter[[#This Row],[Date Created Conversion]])</f>
        <v>2014</v>
      </c>
      <c r="V1643" s="6" t="str">
        <f>TEXT(Kickstarter[[#This Row],[Date Created Conversion]], "mmm")</f>
        <v>Nov</v>
      </c>
      <c r="W1643" s="6">
        <f>DATEDIF(Kickstarter[[#This Row],[Date Created Conversion]],Kickstarter[[#This Row],[Date Ended Conversion]],"m")</f>
        <v>1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Kickstarter[[#This Row],[pledged]]/Kickstarter[[#This Row],[goal]]</f>
        <v>1</v>
      </c>
      <c r="P1644" s="13">
        <f>IF(Kickstarter[[#This Row],[backers_count]], Kickstarter[[#This Row],[pledged]]/Kickstarter[[#This Row],[backers_count]], 0)</f>
        <v>42.857142857142854</v>
      </c>
      <c r="Q1644" t="str">
        <f>LEFT(Kickstarter[[#This Row],[Category and Sub-Category]], SEARCH("/", Kickstarter[[#This Row],[Category and Sub-Category]])-1)</f>
        <v>music</v>
      </c>
      <c r="R1644" t="str">
        <f>RIGHT(Kickstarter[[#This Row],[Category and Sub-Category]], LEN(Kickstarter[[#This Row],[Category and Sub-Category]])-SEARCH("/",Kickstarter[[#This Row],[Category and Sub-Category]]))</f>
        <v>pop</v>
      </c>
      <c r="S1644" s="10">
        <f>(Kickstarter[[#This Row],[launched_at]]/86400) + 25569 + (-6/24)</f>
        <v>40687.774618055555</v>
      </c>
      <c r="T1644" s="10">
        <f>(Kickstarter[[#This Row],[deadline]]/86400) + 25569 + (-6/24)</f>
        <v>40707.774618055555</v>
      </c>
      <c r="U1644" s="6">
        <f>YEAR(Kickstarter[[#This Row],[Date Created Conversion]])</f>
        <v>2011</v>
      </c>
      <c r="V1644" s="6" t="str">
        <f>TEXT(Kickstarter[[#This Row],[Date Created Conversion]], "mmm")</f>
        <v>May</v>
      </c>
      <c r="W1644" s="6">
        <f>DATEDIF(Kickstarter[[#This Row],[Date Created Conversion]],Kickstarter[[#This Row],[Date Ended Conversion]],"m")</f>
        <v>0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Kickstarter[[#This Row],[pledged]]/Kickstarter[[#This Row],[goal]]</f>
        <v>1.2470000000000001</v>
      </c>
      <c r="P1645" s="13">
        <f>IF(Kickstarter[[#This Row],[backers_count]], Kickstarter[[#This Row],[pledged]]/Kickstarter[[#This Row],[backers_count]], 0)</f>
        <v>168.51351351351352</v>
      </c>
      <c r="Q1645" t="str">
        <f>LEFT(Kickstarter[[#This Row],[Category and Sub-Category]], SEARCH("/", Kickstarter[[#This Row],[Category and Sub-Category]])-1)</f>
        <v>music</v>
      </c>
      <c r="R1645" t="str">
        <f>RIGHT(Kickstarter[[#This Row],[Category and Sub-Category]], LEN(Kickstarter[[#This Row],[Category and Sub-Category]])-SEARCH("/",Kickstarter[[#This Row],[Category and Sub-Category]]))</f>
        <v>pop</v>
      </c>
      <c r="S1645" s="10">
        <f>(Kickstarter[[#This Row],[launched_at]]/86400) + 25569 + (-6/24)</f>
        <v>41146.574212962965</v>
      </c>
      <c r="T1645" s="10">
        <f>(Kickstarter[[#This Row],[deadline]]/86400) + 25569 + (-6/24)</f>
        <v>41176.574212962965</v>
      </c>
      <c r="U1645" s="6">
        <f>YEAR(Kickstarter[[#This Row],[Date Created Conversion]])</f>
        <v>2012</v>
      </c>
      <c r="V1645" s="6" t="str">
        <f>TEXT(Kickstarter[[#This Row],[Date Created Conversion]], "mmm")</f>
        <v>Aug</v>
      </c>
      <c r="W1645" s="6">
        <f>DATEDIF(Kickstarter[[#This Row],[Date Created Conversion]],Kickstarter[[#This Row],[Date Ended Conversion]],"m")</f>
        <v>0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Kickstarter[[#This Row],[pledged]]/Kickstarter[[#This Row],[goal]]</f>
        <v>1.095</v>
      </c>
      <c r="P1646" s="13">
        <f>IF(Kickstarter[[#This Row],[backers_count]], Kickstarter[[#This Row],[pledged]]/Kickstarter[[#This Row],[backers_count]], 0)</f>
        <v>85.546875</v>
      </c>
      <c r="Q1646" t="str">
        <f>LEFT(Kickstarter[[#This Row],[Category and Sub-Category]], SEARCH("/", Kickstarter[[#This Row],[Category and Sub-Category]])-1)</f>
        <v>music</v>
      </c>
      <c r="R1646" t="str">
        <f>RIGHT(Kickstarter[[#This Row],[Category and Sub-Category]], LEN(Kickstarter[[#This Row],[Category and Sub-Category]])-SEARCH("/",Kickstarter[[#This Row],[Category and Sub-Category]]))</f>
        <v>pop</v>
      </c>
      <c r="S1646" s="10">
        <f>(Kickstarter[[#This Row],[launched_at]]/86400) + 25569 + (-6/24)</f>
        <v>41174.80972222222</v>
      </c>
      <c r="T1646" s="10">
        <f>(Kickstarter[[#This Row],[deadline]]/86400) + 25569 + (-6/24)</f>
        <v>41234.851388888885</v>
      </c>
      <c r="U1646" s="6">
        <f>YEAR(Kickstarter[[#This Row],[Date Created Conversion]])</f>
        <v>2012</v>
      </c>
      <c r="V1646" s="6" t="str">
        <f>TEXT(Kickstarter[[#This Row],[Date Created Conversion]], "mmm")</f>
        <v>Sep</v>
      </c>
      <c r="W1646" s="6">
        <f>DATEDIF(Kickstarter[[#This Row],[Date Created Conversion]],Kickstarter[[#This Row],[Date Ended Conversion]],"m")</f>
        <v>1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Kickstarter[[#This Row],[pledged]]/Kickstarter[[#This Row],[goal]]</f>
        <v>1.1080000000000001</v>
      </c>
      <c r="P1647" s="13">
        <f>IF(Kickstarter[[#This Row],[backers_count]], Kickstarter[[#This Row],[pledged]]/Kickstarter[[#This Row],[backers_count]], 0)</f>
        <v>554</v>
      </c>
      <c r="Q1647" t="str">
        <f>LEFT(Kickstarter[[#This Row],[Category and Sub-Category]], SEARCH("/", Kickstarter[[#This Row],[Category and Sub-Category]])-1)</f>
        <v>music</v>
      </c>
      <c r="R1647" t="str">
        <f>RIGHT(Kickstarter[[#This Row],[Category and Sub-Category]], LEN(Kickstarter[[#This Row],[Category and Sub-Category]])-SEARCH("/",Kickstarter[[#This Row],[Category and Sub-Category]]))</f>
        <v>pop</v>
      </c>
      <c r="S1647" s="10">
        <f>(Kickstarter[[#This Row],[launched_at]]/86400) + 25569 + (-6/24)</f>
        <v>41521.367361111115</v>
      </c>
      <c r="T1647" s="10">
        <f>(Kickstarter[[#This Row],[deadline]]/86400) + 25569 + (-6/24)</f>
        <v>41535.367361111115</v>
      </c>
      <c r="U1647" s="6">
        <f>YEAR(Kickstarter[[#This Row],[Date Created Conversion]])</f>
        <v>2013</v>
      </c>
      <c r="V1647" s="6" t="str">
        <f>TEXT(Kickstarter[[#This Row],[Date Created Conversion]], "mmm")</f>
        <v>Sep</v>
      </c>
      <c r="W1647" s="6">
        <f>DATEDIF(Kickstarter[[#This Row],[Date Created Conversion]],Kickstarter[[#This Row],[Date Ended Conversion]],"m")</f>
        <v>0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Kickstarter[[#This Row],[pledged]]/Kickstarter[[#This Row],[goal]]</f>
        <v>1.1020000000000001</v>
      </c>
      <c r="P1648" s="13">
        <f>IF(Kickstarter[[#This Row],[backers_count]], Kickstarter[[#This Row],[pledged]]/Kickstarter[[#This Row],[backers_count]], 0)</f>
        <v>26.554216867469879</v>
      </c>
      <c r="Q1648" t="str">
        <f>LEFT(Kickstarter[[#This Row],[Category and Sub-Category]], SEARCH("/", Kickstarter[[#This Row],[Category and Sub-Category]])-1)</f>
        <v>music</v>
      </c>
      <c r="R1648" t="str">
        <f>RIGHT(Kickstarter[[#This Row],[Category and Sub-Category]], LEN(Kickstarter[[#This Row],[Category and Sub-Category]])-SEARCH("/",Kickstarter[[#This Row],[Category and Sub-Category]]))</f>
        <v>pop</v>
      </c>
      <c r="S1648" s="10">
        <f>(Kickstarter[[#This Row],[launched_at]]/86400) + 25569 + (-6/24)</f>
        <v>41833.200266203705</v>
      </c>
      <c r="T1648" s="10">
        <f>(Kickstarter[[#This Row],[deadline]]/86400) + 25569 + (-6/24)</f>
        <v>41865.507638888885</v>
      </c>
      <c r="U1648" s="6">
        <f>YEAR(Kickstarter[[#This Row],[Date Created Conversion]])</f>
        <v>2014</v>
      </c>
      <c r="V1648" s="6" t="str">
        <f>TEXT(Kickstarter[[#This Row],[Date Created Conversion]], "mmm")</f>
        <v>Jul</v>
      </c>
      <c r="W1648" s="6">
        <f>DATEDIF(Kickstarter[[#This Row],[Date Created Conversion]],Kickstarter[[#This Row],[Date Ended Conversion]],"m")</f>
        <v>1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Kickstarter[[#This Row],[pledged]]/Kickstarter[[#This Row],[goal]]</f>
        <v>1.0471999999999999</v>
      </c>
      <c r="P1649" s="13">
        <f>IF(Kickstarter[[#This Row],[backers_count]], Kickstarter[[#This Row],[pledged]]/Kickstarter[[#This Row],[backers_count]], 0)</f>
        <v>113.82608695652173</v>
      </c>
      <c r="Q1649" t="str">
        <f>LEFT(Kickstarter[[#This Row],[Category and Sub-Category]], SEARCH("/", Kickstarter[[#This Row],[Category and Sub-Category]])-1)</f>
        <v>music</v>
      </c>
      <c r="R1649" t="str">
        <f>RIGHT(Kickstarter[[#This Row],[Category and Sub-Category]], LEN(Kickstarter[[#This Row],[Category and Sub-Category]])-SEARCH("/",Kickstarter[[#This Row],[Category and Sub-Category]]))</f>
        <v>pop</v>
      </c>
      <c r="S1649" s="10">
        <f>(Kickstarter[[#This Row],[launched_at]]/86400) + 25569 + (-6/24)</f>
        <v>41039.159456018519</v>
      </c>
      <c r="T1649" s="10">
        <f>(Kickstarter[[#This Row],[deadline]]/86400) + 25569 + (-6/24)</f>
        <v>41069.159456018519</v>
      </c>
      <c r="U1649" s="6">
        <f>YEAR(Kickstarter[[#This Row],[Date Created Conversion]])</f>
        <v>2012</v>
      </c>
      <c r="V1649" s="6" t="str">
        <f>TEXT(Kickstarter[[#This Row],[Date Created Conversion]], "mmm")</f>
        <v>May</v>
      </c>
      <c r="W1649" s="6">
        <f>DATEDIF(Kickstarter[[#This Row],[Date Created Conversion]],Kickstarter[[#This Row],[Date Ended Conversion]],"m")</f>
        <v>0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Kickstarter[[#This Row],[pledged]]/Kickstarter[[#This Row],[goal]]</f>
        <v>1.2526086956521738</v>
      </c>
      <c r="P1650" s="13">
        <f>IF(Kickstarter[[#This Row],[backers_count]], Kickstarter[[#This Row],[pledged]]/Kickstarter[[#This Row],[backers_count]], 0)</f>
        <v>32.011111111111113</v>
      </c>
      <c r="Q1650" t="str">
        <f>LEFT(Kickstarter[[#This Row],[Category and Sub-Category]], SEARCH("/", Kickstarter[[#This Row],[Category and Sub-Category]])-1)</f>
        <v>music</v>
      </c>
      <c r="R1650" t="str">
        <f>RIGHT(Kickstarter[[#This Row],[Category and Sub-Category]], LEN(Kickstarter[[#This Row],[Category and Sub-Category]])-SEARCH("/",Kickstarter[[#This Row],[Category and Sub-Category]]))</f>
        <v>pop</v>
      </c>
      <c r="S1650" s="10">
        <f>(Kickstarter[[#This Row],[launched_at]]/86400) + 25569 + (-6/24)</f>
        <v>40592.454652777778</v>
      </c>
      <c r="T1650" s="10">
        <f>(Kickstarter[[#This Row],[deadline]]/86400) + 25569 + (-6/24)</f>
        <v>40622.412986111114</v>
      </c>
      <c r="U1650" s="6">
        <f>YEAR(Kickstarter[[#This Row],[Date Created Conversion]])</f>
        <v>2011</v>
      </c>
      <c r="V1650" s="6" t="str">
        <f>TEXT(Kickstarter[[#This Row],[Date Created Conversion]], "mmm")</f>
        <v>Feb</v>
      </c>
      <c r="W1650" s="6">
        <f>DATEDIF(Kickstarter[[#This Row],[Date Created Conversion]],Kickstarter[[#This Row],[Date Ended Conversion]],"m")</f>
        <v>1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Kickstarter[[#This Row],[pledged]]/Kickstarter[[#This Row],[goal]]</f>
        <v>1.0058763157894737</v>
      </c>
      <c r="P1651" s="13">
        <f>IF(Kickstarter[[#This Row],[backers_count]], Kickstarter[[#This Row],[pledged]]/Kickstarter[[#This Row],[backers_count]], 0)</f>
        <v>47.189259259259259</v>
      </c>
      <c r="Q1651" t="str">
        <f>LEFT(Kickstarter[[#This Row],[Category and Sub-Category]], SEARCH("/", Kickstarter[[#This Row],[Category and Sub-Category]])-1)</f>
        <v>music</v>
      </c>
      <c r="R1651" t="str">
        <f>RIGHT(Kickstarter[[#This Row],[Category and Sub-Category]], LEN(Kickstarter[[#This Row],[Category and Sub-Category]])-SEARCH("/",Kickstarter[[#This Row],[Category and Sub-Category]]))</f>
        <v>pop</v>
      </c>
      <c r="S1651" s="10">
        <f>(Kickstarter[[#This Row],[launched_at]]/86400) + 25569 + (-6/24)</f>
        <v>41737.434664351851</v>
      </c>
      <c r="T1651" s="10">
        <f>(Kickstarter[[#This Row],[deadline]]/86400) + 25569 + (-6/24)</f>
        <v>41782.434664351851</v>
      </c>
      <c r="U1651" s="6">
        <f>YEAR(Kickstarter[[#This Row],[Date Created Conversion]])</f>
        <v>2014</v>
      </c>
      <c r="V1651" s="6" t="str">
        <f>TEXT(Kickstarter[[#This Row],[Date Created Conversion]], "mmm")</f>
        <v>Apr</v>
      </c>
      <c r="W1651" s="6">
        <f>DATEDIF(Kickstarter[[#This Row],[Date Created Conversion]],Kickstarter[[#This Row],[Date Ended Conversion]],"m")</f>
        <v>1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Kickstarter[[#This Row],[pledged]]/Kickstarter[[#This Row],[goal]]</f>
        <v>1.4155</v>
      </c>
      <c r="P1652" s="13">
        <f>IF(Kickstarter[[#This Row],[backers_count]], Kickstarter[[#This Row],[pledged]]/Kickstarter[[#This Row],[backers_count]], 0)</f>
        <v>88.46875</v>
      </c>
      <c r="Q1652" t="str">
        <f>LEFT(Kickstarter[[#This Row],[Category and Sub-Category]], SEARCH("/", Kickstarter[[#This Row],[Category and Sub-Category]])-1)</f>
        <v>music</v>
      </c>
      <c r="R1652" t="str">
        <f>RIGHT(Kickstarter[[#This Row],[Category and Sub-Category]], LEN(Kickstarter[[#This Row],[Category and Sub-Category]])-SEARCH("/",Kickstarter[[#This Row],[Category and Sub-Category]]))</f>
        <v>pop</v>
      </c>
      <c r="S1652" s="10">
        <f>(Kickstarter[[#This Row],[launched_at]]/86400) + 25569 + (-6/24)</f>
        <v>41526.185613425929</v>
      </c>
      <c r="T1652" s="10">
        <f>(Kickstarter[[#This Row],[deadline]]/86400) + 25569 + (-6/24)</f>
        <v>41556.185613425929</v>
      </c>
      <c r="U1652" s="6">
        <f>YEAR(Kickstarter[[#This Row],[Date Created Conversion]])</f>
        <v>2013</v>
      </c>
      <c r="V1652" s="6" t="str">
        <f>TEXT(Kickstarter[[#This Row],[Date Created Conversion]], "mmm")</f>
        <v>Sep</v>
      </c>
      <c r="W1652" s="6">
        <f>DATEDIF(Kickstarter[[#This Row],[Date Created Conversion]],Kickstarter[[#This Row],[Date Ended Conversion]],"m")</f>
        <v>1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Kickstarter[[#This Row],[pledged]]/Kickstarter[[#This Row],[goal]]</f>
        <v>1.0075000000000001</v>
      </c>
      <c r="P1653" s="13">
        <f>IF(Kickstarter[[#This Row],[backers_count]], Kickstarter[[#This Row],[pledged]]/Kickstarter[[#This Row],[backers_count]], 0)</f>
        <v>100.75</v>
      </c>
      <c r="Q1653" t="str">
        <f>LEFT(Kickstarter[[#This Row],[Category and Sub-Category]], SEARCH("/", Kickstarter[[#This Row],[Category and Sub-Category]])-1)</f>
        <v>music</v>
      </c>
      <c r="R1653" t="str">
        <f>RIGHT(Kickstarter[[#This Row],[Category and Sub-Category]], LEN(Kickstarter[[#This Row],[Category and Sub-Category]])-SEARCH("/",Kickstarter[[#This Row],[Category and Sub-Category]]))</f>
        <v>pop</v>
      </c>
      <c r="S1653" s="10">
        <f>(Kickstarter[[#This Row],[launched_at]]/86400) + 25569 + (-6/24)</f>
        <v>40625.650694444441</v>
      </c>
      <c r="T1653" s="10">
        <f>(Kickstarter[[#This Row],[deadline]]/86400) + 25569 + (-6/24)</f>
        <v>40659.040972222225</v>
      </c>
      <c r="U1653" s="6">
        <f>YEAR(Kickstarter[[#This Row],[Date Created Conversion]])</f>
        <v>2011</v>
      </c>
      <c r="V1653" s="6" t="str">
        <f>TEXT(Kickstarter[[#This Row],[Date Created Conversion]], "mmm")</f>
        <v>Mar</v>
      </c>
      <c r="W1653" s="6">
        <f>DATEDIF(Kickstarter[[#This Row],[Date Created Conversion]],Kickstarter[[#This Row],[Date Ended Conversion]],"m")</f>
        <v>1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Kickstarter[[#This Row],[pledged]]/Kickstarter[[#This Row],[goal]]</f>
        <v>1.0066666666666666</v>
      </c>
      <c r="P1654" s="13">
        <f>IF(Kickstarter[[#This Row],[backers_count]], Kickstarter[[#This Row],[pledged]]/Kickstarter[[#This Row],[backers_count]], 0)</f>
        <v>64.714285714285708</v>
      </c>
      <c r="Q1654" t="str">
        <f>LEFT(Kickstarter[[#This Row],[Category and Sub-Category]], SEARCH("/", Kickstarter[[#This Row],[Category and Sub-Category]])-1)</f>
        <v>music</v>
      </c>
      <c r="R1654" t="str">
        <f>RIGHT(Kickstarter[[#This Row],[Category and Sub-Category]], LEN(Kickstarter[[#This Row],[Category and Sub-Category]])-SEARCH("/",Kickstarter[[#This Row],[Category and Sub-Category]]))</f>
        <v>pop</v>
      </c>
      <c r="S1654" s="10">
        <f>(Kickstarter[[#This Row],[launched_at]]/86400) + 25569 + (-6/24)</f>
        <v>41572.242974537039</v>
      </c>
      <c r="T1654" s="10">
        <f>(Kickstarter[[#This Row],[deadline]]/86400) + 25569 + (-6/24)</f>
        <v>41602.284641203703</v>
      </c>
      <c r="U1654" s="6">
        <f>YEAR(Kickstarter[[#This Row],[Date Created Conversion]])</f>
        <v>2013</v>
      </c>
      <c r="V1654" s="6" t="str">
        <f>TEXT(Kickstarter[[#This Row],[Date Created Conversion]], "mmm")</f>
        <v>Oct</v>
      </c>
      <c r="W1654" s="6">
        <f>DATEDIF(Kickstarter[[#This Row],[Date Created Conversion]],Kickstarter[[#This Row],[Date Ended Conversion]],"m")</f>
        <v>0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Kickstarter[[#This Row],[pledged]]/Kickstarter[[#This Row],[goal]]</f>
        <v>1.7423040000000001</v>
      </c>
      <c r="P1655" s="13">
        <f>IF(Kickstarter[[#This Row],[backers_count]], Kickstarter[[#This Row],[pledged]]/Kickstarter[[#This Row],[backers_count]], 0)</f>
        <v>51.854285714285716</v>
      </c>
      <c r="Q1655" t="str">
        <f>LEFT(Kickstarter[[#This Row],[Category and Sub-Category]], SEARCH("/", Kickstarter[[#This Row],[Category and Sub-Category]])-1)</f>
        <v>music</v>
      </c>
      <c r="R1655" t="str">
        <f>RIGHT(Kickstarter[[#This Row],[Category and Sub-Category]], LEN(Kickstarter[[#This Row],[Category and Sub-Category]])-SEARCH("/",Kickstarter[[#This Row],[Category and Sub-Category]]))</f>
        <v>pop</v>
      </c>
      <c r="S1655" s="10">
        <f>(Kickstarter[[#This Row],[launched_at]]/86400) + 25569 + (-6/24)</f>
        <v>40626.584444444445</v>
      </c>
      <c r="T1655" s="10">
        <f>(Kickstarter[[#This Row],[deadline]]/86400) + 25569 + (-6/24)</f>
        <v>40657.584444444445</v>
      </c>
      <c r="U1655" s="6">
        <f>YEAR(Kickstarter[[#This Row],[Date Created Conversion]])</f>
        <v>2011</v>
      </c>
      <c r="V1655" s="6" t="str">
        <f>TEXT(Kickstarter[[#This Row],[Date Created Conversion]], "mmm")</f>
        <v>Mar</v>
      </c>
      <c r="W1655" s="6">
        <f>DATEDIF(Kickstarter[[#This Row],[Date Created Conversion]],Kickstarter[[#This Row],[Date Ended Conversion]],"m")</f>
        <v>1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Kickstarter[[#This Row],[pledged]]/Kickstarter[[#This Row],[goal]]</f>
        <v>1.199090909090909</v>
      </c>
      <c r="P1656" s="13">
        <f>IF(Kickstarter[[#This Row],[backers_count]], Kickstarter[[#This Row],[pledged]]/Kickstarter[[#This Row],[backers_count]], 0)</f>
        <v>38.794117647058826</v>
      </c>
      <c r="Q1656" t="str">
        <f>LEFT(Kickstarter[[#This Row],[Category and Sub-Category]], SEARCH("/", Kickstarter[[#This Row],[Category and Sub-Category]])-1)</f>
        <v>music</v>
      </c>
      <c r="R1656" t="str">
        <f>RIGHT(Kickstarter[[#This Row],[Category and Sub-Category]], LEN(Kickstarter[[#This Row],[Category and Sub-Category]])-SEARCH("/",Kickstarter[[#This Row],[Category and Sub-Category]]))</f>
        <v>pop</v>
      </c>
      <c r="S1656" s="10">
        <f>(Kickstarter[[#This Row],[launched_at]]/86400) + 25569 + (-6/24)</f>
        <v>40987.640740740739</v>
      </c>
      <c r="T1656" s="10">
        <f>(Kickstarter[[#This Row],[deadline]]/86400) + 25569 + (-6/24)</f>
        <v>41017.640740740739</v>
      </c>
      <c r="U1656" s="6">
        <f>YEAR(Kickstarter[[#This Row],[Date Created Conversion]])</f>
        <v>2012</v>
      </c>
      <c r="V1656" s="6" t="str">
        <f>TEXT(Kickstarter[[#This Row],[Date Created Conversion]], "mmm")</f>
        <v>Mar</v>
      </c>
      <c r="W1656" s="6">
        <f>DATEDIF(Kickstarter[[#This Row],[Date Created Conversion]],Kickstarter[[#This Row],[Date Ended Conversion]],"m")</f>
        <v>0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Kickstarter[[#This Row],[pledged]]/Kickstarter[[#This Row],[goal]]</f>
        <v>1.4286666666666668</v>
      </c>
      <c r="P1657" s="13">
        <f>IF(Kickstarter[[#This Row],[backers_count]], Kickstarter[[#This Row],[pledged]]/Kickstarter[[#This Row],[backers_count]], 0)</f>
        <v>44.645833333333336</v>
      </c>
      <c r="Q1657" t="str">
        <f>LEFT(Kickstarter[[#This Row],[Category and Sub-Category]], SEARCH("/", Kickstarter[[#This Row],[Category and Sub-Category]])-1)</f>
        <v>music</v>
      </c>
      <c r="R1657" t="str">
        <f>RIGHT(Kickstarter[[#This Row],[Category and Sub-Category]], LEN(Kickstarter[[#This Row],[Category and Sub-Category]])-SEARCH("/",Kickstarter[[#This Row],[Category and Sub-Category]]))</f>
        <v>pop</v>
      </c>
      <c r="S1657" s="10">
        <f>(Kickstarter[[#This Row],[launched_at]]/86400) + 25569 + (-6/24)</f>
        <v>40974.541898148149</v>
      </c>
      <c r="T1657" s="10">
        <f>(Kickstarter[[#This Row],[deadline]]/86400) + 25569 + (-6/24)</f>
        <v>41004.500231481477</v>
      </c>
      <c r="U1657" s="6">
        <f>YEAR(Kickstarter[[#This Row],[Date Created Conversion]])</f>
        <v>2012</v>
      </c>
      <c r="V1657" s="6" t="str">
        <f>TEXT(Kickstarter[[#This Row],[Date Created Conversion]], "mmm")</f>
        <v>Mar</v>
      </c>
      <c r="W1657" s="6">
        <f>DATEDIF(Kickstarter[[#This Row],[Date Created Conversion]],Kickstarter[[#This Row],[Date Ended Conversion]],"m")</f>
        <v>0</v>
      </c>
    </row>
    <row r="1658" spans="1:23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Kickstarter[[#This Row],[pledged]]/Kickstarter[[#This Row],[goal]]</f>
        <v>1.0033493333333334</v>
      </c>
      <c r="P1658" s="13">
        <f>IF(Kickstarter[[#This Row],[backers_count]], Kickstarter[[#This Row],[pledged]]/Kickstarter[[#This Row],[backers_count]], 0)</f>
        <v>156.77333333333334</v>
      </c>
      <c r="Q1658" t="str">
        <f>LEFT(Kickstarter[[#This Row],[Category and Sub-Category]], SEARCH("/", Kickstarter[[#This Row],[Category and Sub-Category]])-1)</f>
        <v>music</v>
      </c>
      <c r="R1658" t="str">
        <f>RIGHT(Kickstarter[[#This Row],[Category and Sub-Category]], LEN(Kickstarter[[#This Row],[Category and Sub-Category]])-SEARCH("/",Kickstarter[[#This Row],[Category and Sub-Category]]))</f>
        <v>pop</v>
      </c>
      <c r="S1658" s="10">
        <f>(Kickstarter[[#This Row],[launched_at]]/86400) + 25569 + (-6/24)</f>
        <v>41226.678842592592</v>
      </c>
      <c r="T1658" s="10">
        <f>(Kickstarter[[#This Row],[deadline]]/86400) + 25569 + (-6/24)</f>
        <v>41256.678842592592</v>
      </c>
      <c r="U1658" s="6">
        <f>YEAR(Kickstarter[[#This Row],[Date Created Conversion]])</f>
        <v>2012</v>
      </c>
      <c r="V1658" s="6" t="str">
        <f>TEXT(Kickstarter[[#This Row],[Date Created Conversion]], "mmm")</f>
        <v>Nov</v>
      </c>
      <c r="W1658" s="6">
        <f>DATEDIF(Kickstarter[[#This Row],[Date Created Conversion]],Kickstarter[[#This Row],[Date Ended Conversion]],"m")</f>
        <v>1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Kickstarter[[#This Row],[pledged]]/Kickstarter[[#This Row],[goal]]</f>
        <v>1.0493380000000001</v>
      </c>
      <c r="P1659" s="13">
        <f>IF(Kickstarter[[#This Row],[backers_count]], Kickstarter[[#This Row],[pledged]]/Kickstarter[[#This Row],[backers_count]], 0)</f>
        <v>118.70339366515837</v>
      </c>
      <c r="Q1659" t="str">
        <f>LEFT(Kickstarter[[#This Row],[Category and Sub-Category]], SEARCH("/", Kickstarter[[#This Row],[Category and Sub-Category]])-1)</f>
        <v>music</v>
      </c>
      <c r="R1659" t="str">
        <f>RIGHT(Kickstarter[[#This Row],[Category and Sub-Category]], LEN(Kickstarter[[#This Row],[Category and Sub-Category]])-SEARCH("/",Kickstarter[[#This Row],[Category and Sub-Category]]))</f>
        <v>pop</v>
      </c>
      <c r="S1659" s="10">
        <f>(Kickstarter[[#This Row],[launched_at]]/86400) + 25569 + (-6/24)</f>
        <v>41023.532037037039</v>
      </c>
      <c r="T1659" s="10">
        <f>(Kickstarter[[#This Row],[deadline]]/86400) + 25569 + (-6/24)</f>
        <v>41053.532037037039</v>
      </c>
      <c r="U1659" s="6">
        <f>YEAR(Kickstarter[[#This Row],[Date Created Conversion]])</f>
        <v>2012</v>
      </c>
      <c r="V1659" s="6" t="str">
        <f>TEXT(Kickstarter[[#This Row],[Date Created Conversion]], "mmm")</f>
        <v>Apr</v>
      </c>
      <c r="W1659" s="6">
        <f>DATEDIF(Kickstarter[[#This Row],[Date Created Conversion]],Kickstarter[[#This Row],[Date Ended Conversion]],"m")</f>
        <v>1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Kickstarter[[#This Row],[pledged]]/Kickstarter[[#This Row],[goal]]</f>
        <v>1.3223333333333334</v>
      </c>
      <c r="P1660" s="13">
        <f>IF(Kickstarter[[#This Row],[backers_count]], Kickstarter[[#This Row],[pledged]]/Kickstarter[[#This Row],[backers_count]], 0)</f>
        <v>74.149532710280369</v>
      </c>
      <c r="Q1660" t="str">
        <f>LEFT(Kickstarter[[#This Row],[Category and Sub-Category]], SEARCH("/", Kickstarter[[#This Row],[Category and Sub-Category]])-1)</f>
        <v>music</v>
      </c>
      <c r="R1660" t="str">
        <f>RIGHT(Kickstarter[[#This Row],[Category and Sub-Category]], LEN(Kickstarter[[#This Row],[Category and Sub-Category]])-SEARCH("/",Kickstarter[[#This Row],[Category and Sub-Category]]))</f>
        <v>pop</v>
      </c>
      <c r="S1660" s="10">
        <f>(Kickstarter[[#This Row],[launched_at]]/86400) + 25569 + (-6/24)</f>
        <v>41222.97184027778</v>
      </c>
      <c r="T1660" s="10">
        <f>(Kickstarter[[#This Row],[deadline]]/86400) + 25569 + (-6/24)</f>
        <v>41261.347222222219</v>
      </c>
      <c r="U1660" s="6">
        <f>YEAR(Kickstarter[[#This Row],[Date Created Conversion]])</f>
        <v>2012</v>
      </c>
      <c r="V1660" s="6" t="str">
        <f>TEXT(Kickstarter[[#This Row],[Date Created Conversion]], "mmm")</f>
        <v>Nov</v>
      </c>
      <c r="W1660" s="6">
        <f>DATEDIF(Kickstarter[[#This Row],[Date Created Conversion]],Kickstarter[[#This Row],[Date Ended Conversion]],"m")</f>
        <v>1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Kickstarter[[#This Row],[pledged]]/Kickstarter[[#This Row],[goal]]</f>
        <v>1.1279999999999999</v>
      </c>
      <c r="P1661" s="13">
        <f>IF(Kickstarter[[#This Row],[backers_count]], Kickstarter[[#This Row],[pledged]]/Kickstarter[[#This Row],[backers_count]], 0)</f>
        <v>12.533333333333333</v>
      </c>
      <c r="Q1661" t="str">
        <f>LEFT(Kickstarter[[#This Row],[Category and Sub-Category]], SEARCH("/", Kickstarter[[#This Row],[Category and Sub-Category]])-1)</f>
        <v>music</v>
      </c>
      <c r="R1661" t="str">
        <f>RIGHT(Kickstarter[[#This Row],[Category and Sub-Category]], LEN(Kickstarter[[#This Row],[Category and Sub-Category]])-SEARCH("/",Kickstarter[[#This Row],[Category and Sub-Category]]))</f>
        <v>pop</v>
      </c>
      <c r="S1661" s="10">
        <f>(Kickstarter[[#This Row],[launched_at]]/86400) + 25569 + (-6/24)</f>
        <v>41596.663437499999</v>
      </c>
      <c r="T1661" s="10">
        <f>(Kickstarter[[#This Row],[deadline]]/86400) + 25569 + (-6/24)</f>
        <v>41625.25</v>
      </c>
      <c r="U1661" s="6">
        <f>YEAR(Kickstarter[[#This Row],[Date Created Conversion]])</f>
        <v>2013</v>
      </c>
      <c r="V1661" s="6" t="str">
        <f>TEXT(Kickstarter[[#This Row],[Date Created Conversion]], "mmm")</f>
        <v>Nov</v>
      </c>
      <c r="W1661" s="6">
        <f>DATEDIF(Kickstarter[[#This Row],[Date Created Conversion]],Kickstarter[[#This Row],[Date Ended Conversion]],"m")</f>
        <v>0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Kickstarter[[#This Row],[pledged]]/Kickstarter[[#This Row],[goal]]</f>
        <v>12.5375</v>
      </c>
      <c r="P1662" s="13">
        <f>IF(Kickstarter[[#This Row],[backers_count]], Kickstarter[[#This Row],[pledged]]/Kickstarter[[#This Row],[backers_count]], 0)</f>
        <v>27.861111111111111</v>
      </c>
      <c r="Q1662" t="str">
        <f>LEFT(Kickstarter[[#This Row],[Category and Sub-Category]], SEARCH("/", Kickstarter[[#This Row],[Category and Sub-Category]])-1)</f>
        <v>music</v>
      </c>
      <c r="R1662" t="str">
        <f>RIGHT(Kickstarter[[#This Row],[Category and Sub-Category]], LEN(Kickstarter[[#This Row],[Category and Sub-Category]])-SEARCH("/",Kickstarter[[#This Row],[Category and Sub-Category]]))</f>
        <v>pop</v>
      </c>
      <c r="S1662" s="10">
        <f>(Kickstarter[[#This Row],[launched_at]]/86400) + 25569 + (-6/24)</f>
        <v>42459.443865740745</v>
      </c>
      <c r="T1662" s="10">
        <f>(Kickstarter[[#This Row],[deadline]]/86400) + 25569 + (-6/24)</f>
        <v>42490.665972222225</v>
      </c>
      <c r="U1662" s="6">
        <f>YEAR(Kickstarter[[#This Row],[Date Created Conversion]])</f>
        <v>2016</v>
      </c>
      <c r="V1662" s="6" t="str">
        <f>TEXT(Kickstarter[[#This Row],[Date Created Conversion]], "mmm")</f>
        <v>Mar</v>
      </c>
      <c r="W1662" s="6">
        <f>DATEDIF(Kickstarter[[#This Row],[Date Created Conversion]],Kickstarter[[#This Row],[Date Ended Conversion]],"m")</f>
        <v>1</v>
      </c>
    </row>
    <row r="1663" spans="1:23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Kickstarter[[#This Row],[pledged]]/Kickstarter[[#This Row],[goal]]</f>
        <v>1.0250632911392406</v>
      </c>
      <c r="P1663" s="13">
        <f>IF(Kickstarter[[#This Row],[backers_count]], Kickstarter[[#This Row],[pledged]]/Kickstarter[[#This Row],[backers_count]], 0)</f>
        <v>80.178217821782184</v>
      </c>
      <c r="Q1663" t="str">
        <f>LEFT(Kickstarter[[#This Row],[Category and Sub-Category]], SEARCH("/", Kickstarter[[#This Row],[Category and Sub-Category]])-1)</f>
        <v>music</v>
      </c>
      <c r="R1663" t="str">
        <f>RIGHT(Kickstarter[[#This Row],[Category and Sub-Category]], LEN(Kickstarter[[#This Row],[Category and Sub-Category]])-SEARCH("/",Kickstarter[[#This Row],[Category and Sub-Category]]))</f>
        <v>pop</v>
      </c>
      <c r="S1663" s="10">
        <f>(Kickstarter[[#This Row],[launched_at]]/86400) + 25569 + (-6/24)</f>
        <v>42343.748043981483</v>
      </c>
      <c r="T1663" s="10">
        <f>(Kickstarter[[#This Row],[deadline]]/86400) + 25569 + (-6/24)</f>
        <v>42386.625</v>
      </c>
      <c r="U1663" s="6">
        <f>YEAR(Kickstarter[[#This Row],[Date Created Conversion]])</f>
        <v>2015</v>
      </c>
      <c r="V1663" s="6" t="str">
        <f>TEXT(Kickstarter[[#This Row],[Date Created Conversion]], "mmm")</f>
        <v>Dec</v>
      </c>
      <c r="W1663" s="6">
        <f>DATEDIF(Kickstarter[[#This Row],[Date Created Conversion]],Kickstarter[[#This Row],[Date Ended Conversion]],"m")</f>
        <v>1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Kickstarter[[#This Row],[pledged]]/Kickstarter[[#This Row],[goal]]</f>
        <v>1.026375</v>
      </c>
      <c r="P1664" s="13">
        <f>IF(Kickstarter[[#This Row],[backers_count]], Kickstarter[[#This Row],[pledged]]/Kickstarter[[#This Row],[backers_count]], 0)</f>
        <v>132.43548387096774</v>
      </c>
      <c r="Q1664" t="str">
        <f>LEFT(Kickstarter[[#This Row],[Category and Sub-Category]], SEARCH("/", Kickstarter[[#This Row],[Category and Sub-Category]])-1)</f>
        <v>music</v>
      </c>
      <c r="R1664" t="str">
        <f>RIGHT(Kickstarter[[#This Row],[Category and Sub-Category]], LEN(Kickstarter[[#This Row],[Category and Sub-Category]])-SEARCH("/",Kickstarter[[#This Row],[Category and Sub-Category]]))</f>
        <v>pop</v>
      </c>
      <c r="S1664" s="10">
        <f>(Kickstarter[[#This Row],[launched_at]]/86400) + 25569 + (-6/24)</f>
        <v>40847.948333333334</v>
      </c>
      <c r="T1664" s="10">
        <f>(Kickstarter[[#This Row],[deadline]]/86400) + 25569 + (-6/24)</f>
        <v>40907.99</v>
      </c>
      <c r="U1664" s="6">
        <f>YEAR(Kickstarter[[#This Row],[Date Created Conversion]])</f>
        <v>2011</v>
      </c>
      <c r="V1664" s="6" t="str">
        <f>TEXT(Kickstarter[[#This Row],[Date Created Conversion]], "mmm")</f>
        <v>Oct</v>
      </c>
      <c r="W1664" s="6">
        <f>DATEDIF(Kickstarter[[#This Row],[Date Created Conversion]],Kickstarter[[#This Row],[Date Ended Conversion]],"m")</f>
        <v>1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Kickstarter[[#This Row],[pledged]]/Kickstarter[[#This Row],[goal]]</f>
        <v>1.08</v>
      </c>
      <c r="P1665" s="13">
        <f>IF(Kickstarter[[#This Row],[backers_count]], Kickstarter[[#This Row],[pledged]]/Kickstarter[[#This Row],[backers_count]], 0)</f>
        <v>33.75</v>
      </c>
      <c r="Q1665" t="str">
        <f>LEFT(Kickstarter[[#This Row],[Category and Sub-Category]], SEARCH("/", Kickstarter[[#This Row],[Category and Sub-Category]])-1)</f>
        <v>music</v>
      </c>
      <c r="R1665" t="str">
        <f>RIGHT(Kickstarter[[#This Row],[Category and Sub-Category]], LEN(Kickstarter[[#This Row],[Category and Sub-Category]])-SEARCH("/",Kickstarter[[#This Row],[Category and Sub-Category]]))</f>
        <v>pop</v>
      </c>
      <c r="S1665" s="10">
        <f>(Kickstarter[[#This Row],[launched_at]]/86400) + 25569 + (-6/24)</f>
        <v>42005.77207175926</v>
      </c>
      <c r="T1665" s="10">
        <f>(Kickstarter[[#This Row],[deadline]]/86400) + 25569 + (-6/24)</f>
        <v>42035.77207175926</v>
      </c>
      <c r="U1665" s="6">
        <f>YEAR(Kickstarter[[#This Row],[Date Created Conversion]])</f>
        <v>2015</v>
      </c>
      <c r="V1665" s="6" t="str">
        <f>TEXT(Kickstarter[[#This Row],[Date Created Conversion]], "mmm")</f>
        <v>Jan</v>
      </c>
      <c r="W1665" s="6">
        <f>DATEDIF(Kickstarter[[#This Row],[Date Created Conversion]],Kickstarter[[#This Row],[Date Ended Conversion]],"m")</f>
        <v>0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Kickstarter[[#This Row],[pledged]]/Kickstarter[[#This Row],[goal]]</f>
        <v>1.2240879999999998</v>
      </c>
      <c r="P1666" s="13">
        <f>IF(Kickstarter[[#This Row],[backers_count]], Kickstarter[[#This Row],[pledged]]/Kickstarter[[#This Row],[backers_count]], 0)</f>
        <v>34.384494382022467</v>
      </c>
      <c r="Q1666" t="str">
        <f>LEFT(Kickstarter[[#This Row],[Category and Sub-Category]], SEARCH("/", Kickstarter[[#This Row],[Category and Sub-Category]])-1)</f>
        <v>music</v>
      </c>
      <c r="R1666" t="str">
        <f>RIGHT(Kickstarter[[#This Row],[Category and Sub-Category]], LEN(Kickstarter[[#This Row],[Category and Sub-Category]])-SEARCH("/",Kickstarter[[#This Row],[Category and Sub-Category]]))</f>
        <v>pop</v>
      </c>
      <c r="S1666" s="10">
        <f>(Kickstarter[[#This Row],[launched_at]]/86400) + 25569 + (-6/24)</f>
        <v>40939.511782407411</v>
      </c>
      <c r="T1666" s="10">
        <f>(Kickstarter[[#This Row],[deadline]]/86400) + 25569 + (-6/24)</f>
        <v>40983.915972222225</v>
      </c>
      <c r="U1666" s="6">
        <f>YEAR(Kickstarter[[#This Row],[Date Created Conversion]])</f>
        <v>2012</v>
      </c>
      <c r="V1666" s="6" t="str">
        <f>TEXT(Kickstarter[[#This Row],[Date Created Conversion]], "mmm")</f>
        <v>Jan</v>
      </c>
      <c r="W1666" s="6">
        <f>DATEDIF(Kickstarter[[#This Row],[Date Created Conversion]],Kickstarter[[#This Row],[Date Ended Conversion]],"m")</f>
        <v>1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Kickstarter[[#This Row],[pledged]]/Kickstarter[[#This Row],[goal]]</f>
        <v>1.1945714285714286</v>
      </c>
      <c r="P1667" s="13">
        <f>IF(Kickstarter[[#This Row],[backers_count]], Kickstarter[[#This Row],[pledged]]/Kickstarter[[#This Row],[backers_count]], 0)</f>
        <v>44.956989247311824</v>
      </c>
      <c r="Q1667" t="str">
        <f>LEFT(Kickstarter[[#This Row],[Category and Sub-Category]], SEARCH("/", Kickstarter[[#This Row],[Category and Sub-Category]])-1)</f>
        <v>music</v>
      </c>
      <c r="R1667" t="str">
        <f>RIGHT(Kickstarter[[#This Row],[Category and Sub-Category]], LEN(Kickstarter[[#This Row],[Category and Sub-Category]])-SEARCH("/",Kickstarter[[#This Row],[Category and Sub-Category]]))</f>
        <v>pop</v>
      </c>
      <c r="S1667" s="10">
        <f>(Kickstarter[[#This Row],[launched_at]]/86400) + 25569 + (-6/24)</f>
        <v>40564.399456018517</v>
      </c>
      <c r="T1667" s="10">
        <f>(Kickstarter[[#This Row],[deadline]]/86400) + 25569 + (-6/24)</f>
        <v>40595.875</v>
      </c>
      <c r="U1667" s="6">
        <f>YEAR(Kickstarter[[#This Row],[Date Created Conversion]])</f>
        <v>2011</v>
      </c>
      <c r="V1667" s="6" t="str">
        <f>TEXT(Kickstarter[[#This Row],[Date Created Conversion]], "mmm")</f>
        <v>Jan</v>
      </c>
      <c r="W1667" s="6">
        <f>DATEDIF(Kickstarter[[#This Row],[Date Created Conversion]],Kickstarter[[#This Row],[Date Ended Conversion]],"m")</f>
        <v>1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Kickstarter[[#This Row],[pledged]]/Kickstarter[[#This Row],[goal]]</f>
        <v>1.6088</v>
      </c>
      <c r="P1668" s="13">
        <f>IF(Kickstarter[[#This Row],[backers_count]], Kickstarter[[#This Row],[pledged]]/Kickstarter[[#This Row],[backers_count]], 0)</f>
        <v>41.04081632653061</v>
      </c>
      <c r="Q1668" t="str">
        <f>LEFT(Kickstarter[[#This Row],[Category and Sub-Category]], SEARCH("/", Kickstarter[[#This Row],[Category and Sub-Category]])-1)</f>
        <v>music</v>
      </c>
      <c r="R1668" t="str">
        <f>RIGHT(Kickstarter[[#This Row],[Category and Sub-Category]], LEN(Kickstarter[[#This Row],[Category and Sub-Category]])-SEARCH("/",Kickstarter[[#This Row],[Category and Sub-Category]]))</f>
        <v>pop</v>
      </c>
      <c r="S1668" s="10">
        <f>(Kickstarter[[#This Row],[launched_at]]/86400) + 25569 + (-6/24)</f>
        <v>41331.003159722226</v>
      </c>
      <c r="T1668" s="10">
        <f>(Kickstarter[[#This Row],[deadline]]/86400) + 25569 + (-6/24)</f>
        <v>41360.961493055554</v>
      </c>
      <c r="U1668" s="6">
        <f>YEAR(Kickstarter[[#This Row],[Date Created Conversion]])</f>
        <v>2013</v>
      </c>
      <c r="V1668" s="6" t="str">
        <f>TEXT(Kickstarter[[#This Row],[Date Created Conversion]], "mmm")</f>
        <v>Feb</v>
      </c>
      <c r="W1668" s="6">
        <f>DATEDIF(Kickstarter[[#This Row],[Date Created Conversion]],Kickstarter[[#This Row],[Date Ended Conversion]],"m")</f>
        <v>1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Kickstarter[[#This Row],[pledged]]/Kickstarter[[#This Row],[goal]]</f>
        <v>1.2685294117647059</v>
      </c>
      <c r="P1669" s="13">
        <f>IF(Kickstarter[[#This Row],[backers_count]], Kickstarter[[#This Row],[pledged]]/Kickstarter[[#This Row],[backers_count]], 0)</f>
        <v>52.597560975609753</v>
      </c>
      <c r="Q1669" t="str">
        <f>LEFT(Kickstarter[[#This Row],[Category and Sub-Category]], SEARCH("/", Kickstarter[[#This Row],[Category and Sub-Category]])-1)</f>
        <v>music</v>
      </c>
      <c r="R1669" t="str">
        <f>RIGHT(Kickstarter[[#This Row],[Category and Sub-Category]], LEN(Kickstarter[[#This Row],[Category and Sub-Category]])-SEARCH("/",Kickstarter[[#This Row],[Category and Sub-Category]]))</f>
        <v>pop</v>
      </c>
      <c r="S1669" s="10">
        <f>(Kickstarter[[#This Row],[launched_at]]/86400) + 25569 + (-6/24)</f>
        <v>41681.8205787037</v>
      </c>
      <c r="T1669" s="10">
        <f>(Kickstarter[[#This Row],[deadline]]/86400) + 25569 + (-6/24)</f>
        <v>41709.040972222225</v>
      </c>
      <c r="U1669" s="6">
        <f>YEAR(Kickstarter[[#This Row],[Date Created Conversion]])</f>
        <v>2014</v>
      </c>
      <c r="V1669" s="6" t="str">
        <f>TEXT(Kickstarter[[#This Row],[Date Created Conversion]], "mmm")</f>
        <v>Feb</v>
      </c>
      <c r="W1669" s="6">
        <f>DATEDIF(Kickstarter[[#This Row],[Date Created Conversion]],Kickstarter[[#This Row],[Date Ended Conversion]],"m")</f>
        <v>1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Kickstarter[[#This Row],[pledged]]/Kickstarter[[#This Row],[goal]]</f>
        <v>1.026375</v>
      </c>
      <c r="P1670" s="13">
        <f>IF(Kickstarter[[#This Row],[backers_count]], Kickstarter[[#This Row],[pledged]]/Kickstarter[[#This Row],[backers_count]], 0)</f>
        <v>70.784482758620683</v>
      </c>
      <c r="Q1670" t="str">
        <f>LEFT(Kickstarter[[#This Row],[Category and Sub-Category]], SEARCH("/", Kickstarter[[#This Row],[Category and Sub-Category]])-1)</f>
        <v>music</v>
      </c>
      <c r="R1670" t="str">
        <f>RIGHT(Kickstarter[[#This Row],[Category and Sub-Category]], LEN(Kickstarter[[#This Row],[Category and Sub-Category]])-SEARCH("/",Kickstarter[[#This Row],[Category and Sub-Category]]))</f>
        <v>pop</v>
      </c>
      <c r="S1670" s="10">
        <f>(Kickstarter[[#This Row],[launched_at]]/86400) + 25569 + (-6/24)</f>
        <v>40844.899756944447</v>
      </c>
      <c r="T1670" s="10">
        <f>(Kickstarter[[#This Row],[deadline]]/86400) + 25569 + (-6/24)</f>
        <v>40874.941423611112</v>
      </c>
      <c r="U1670" s="6">
        <f>YEAR(Kickstarter[[#This Row],[Date Created Conversion]])</f>
        <v>2011</v>
      </c>
      <c r="V1670" s="6" t="str">
        <f>TEXT(Kickstarter[[#This Row],[Date Created Conversion]], "mmm")</f>
        <v>Oct</v>
      </c>
      <c r="W1670" s="6">
        <f>DATEDIF(Kickstarter[[#This Row],[Date Created Conversion]],Kickstarter[[#This Row],[Date Ended Conversion]],"m")</f>
        <v>0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Kickstarter[[#This Row],[pledged]]/Kickstarter[[#This Row],[goal]]</f>
        <v>1.3975</v>
      </c>
      <c r="P1671" s="13">
        <f>IF(Kickstarter[[#This Row],[backers_count]], Kickstarter[[#This Row],[pledged]]/Kickstarter[[#This Row],[backers_count]], 0)</f>
        <v>53.75</v>
      </c>
      <c r="Q1671" t="str">
        <f>LEFT(Kickstarter[[#This Row],[Category and Sub-Category]], SEARCH("/", Kickstarter[[#This Row],[Category and Sub-Category]])-1)</f>
        <v>music</v>
      </c>
      <c r="R1671" t="str">
        <f>RIGHT(Kickstarter[[#This Row],[Category and Sub-Category]], LEN(Kickstarter[[#This Row],[Category and Sub-Category]])-SEARCH("/",Kickstarter[[#This Row],[Category and Sub-Category]]))</f>
        <v>pop</v>
      </c>
      <c r="S1671" s="10">
        <f>(Kickstarter[[#This Row],[launched_at]]/86400) + 25569 + (-6/24)</f>
        <v>42461.635138888887</v>
      </c>
      <c r="T1671" s="10">
        <f>(Kickstarter[[#This Row],[deadline]]/86400) + 25569 + (-6/24)</f>
        <v>42521.635138888887</v>
      </c>
      <c r="U1671" s="6">
        <f>YEAR(Kickstarter[[#This Row],[Date Created Conversion]])</f>
        <v>2016</v>
      </c>
      <c r="V1671" s="6" t="str">
        <f>TEXT(Kickstarter[[#This Row],[Date Created Conversion]], "mmm")</f>
        <v>Apr</v>
      </c>
      <c r="W1671" s="6">
        <f>DATEDIF(Kickstarter[[#This Row],[Date Created Conversion]],Kickstarter[[#This Row],[Date Ended Conversion]],"m")</f>
        <v>1</v>
      </c>
    </row>
    <row r="1672" spans="1:23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Kickstarter[[#This Row],[pledged]]/Kickstarter[[#This Row],[goal]]</f>
        <v>1.026</v>
      </c>
      <c r="P1672" s="13">
        <f>IF(Kickstarter[[#This Row],[backers_count]], Kickstarter[[#This Row],[pledged]]/Kickstarter[[#This Row],[backers_count]], 0)</f>
        <v>44.608695652173914</v>
      </c>
      <c r="Q1672" t="str">
        <f>LEFT(Kickstarter[[#This Row],[Category and Sub-Category]], SEARCH("/", Kickstarter[[#This Row],[Category and Sub-Category]])-1)</f>
        <v>music</v>
      </c>
      <c r="R1672" t="str">
        <f>RIGHT(Kickstarter[[#This Row],[Category and Sub-Category]], LEN(Kickstarter[[#This Row],[Category and Sub-Category]])-SEARCH("/",Kickstarter[[#This Row],[Category and Sub-Category]]))</f>
        <v>pop</v>
      </c>
      <c r="S1672" s="10">
        <f>(Kickstarter[[#This Row],[launched_at]]/86400) + 25569 + (-6/24)</f>
        <v>40313.680543981478</v>
      </c>
      <c r="T1672" s="10">
        <f>(Kickstarter[[#This Row],[deadline]]/86400) + 25569 + (-6/24)</f>
        <v>40363.916666666664</v>
      </c>
      <c r="U1672" s="6">
        <f>YEAR(Kickstarter[[#This Row],[Date Created Conversion]])</f>
        <v>2010</v>
      </c>
      <c r="V1672" s="6" t="str">
        <f>TEXT(Kickstarter[[#This Row],[Date Created Conversion]], "mmm")</f>
        <v>May</v>
      </c>
      <c r="W1672" s="6">
        <f>DATEDIF(Kickstarter[[#This Row],[Date Created Conversion]],Kickstarter[[#This Row],[Date Ended Conversion]],"m")</f>
        <v>1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Kickstarter[[#This Row],[pledged]]/Kickstarter[[#This Row],[goal]]</f>
        <v>1.0067349999999999</v>
      </c>
      <c r="P1673" s="13">
        <f>IF(Kickstarter[[#This Row],[backers_count]], Kickstarter[[#This Row],[pledged]]/Kickstarter[[#This Row],[backers_count]], 0)</f>
        <v>26.148961038961041</v>
      </c>
      <c r="Q1673" t="str">
        <f>LEFT(Kickstarter[[#This Row],[Category and Sub-Category]], SEARCH("/", Kickstarter[[#This Row],[Category and Sub-Category]])-1)</f>
        <v>music</v>
      </c>
      <c r="R1673" t="str">
        <f>RIGHT(Kickstarter[[#This Row],[Category and Sub-Category]], LEN(Kickstarter[[#This Row],[Category and Sub-Category]])-SEARCH("/",Kickstarter[[#This Row],[Category and Sub-Category]]))</f>
        <v>pop</v>
      </c>
      <c r="S1673" s="10">
        <f>(Kickstarter[[#This Row],[launched_at]]/86400) + 25569 + (-6/24)</f>
        <v>42553.29414351852</v>
      </c>
      <c r="T1673" s="10">
        <f>(Kickstarter[[#This Row],[deadline]]/86400) + 25569 + (-6/24)</f>
        <v>42583.29414351852</v>
      </c>
      <c r="U1673" s="6">
        <f>YEAR(Kickstarter[[#This Row],[Date Created Conversion]])</f>
        <v>2016</v>
      </c>
      <c r="V1673" s="6" t="str">
        <f>TEXT(Kickstarter[[#This Row],[Date Created Conversion]], "mmm")</f>
        <v>Jul</v>
      </c>
      <c r="W1673" s="6">
        <f>DATEDIF(Kickstarter[[#This Row],[Date Created Conversion]],Kickstarter[[#This Row],[Date Ended Conversion]],"m")</f>
        <v>0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Kickstarter[[#This Row],[pledged]]/Kickstarter[[#This Row],[goal]]</f>
        <v>1.1294117647058823</v>
      </c>
      <c r="P1674" s="13">
        <f>IF(Kickstarter[[#This Row],[backers_count]], Kickstarter[[#This Row],[pledged]]/Kickstarter[[#This Row],[backers_count]], 0)</f>
        <v>39.183673469387756</v>
      </c>
      <c r="Q1674" t="str">
        <f>LEFT(Kickstarter[[#This Row],[Category and Sub-Category]], SEARCH("/", Kickstarter[[#This Row],[Category and Sub-Category]])-1)</f>
        <v>music</v>
      </c>
      <c r="R1674" t="str">
        <f>RIGHT(Kickstarter[[#This Row],[Category and Sub-Category]], LEN(Kickstarter[[#This Row],[Category and Sub-Category]])-SEARCH("/",Kickstarter[[#This Row],[Category and Sub-Category]]))</f>
        <v>pop</v>
      </c>
      <c r="S1674" s="10">
        <f>(Kickstarter[[#This Row],[launched_at]]/86400) + 25569 + (-6/24)</f>
        <v>41034.406597222223</v>
      </c>
      <c r="T1674" s="10">
        <f>(Kickstarter[[#This Row],[deadline]]/86400) + 25569 + (-6/24)</f>
        <v>41064.406597222223</v>
      </c>
      <c r="U1674" s="6">
        <f>YEAR(Kickstarter[[#This Row],[Date Created Conversion]])</f>
        <v>2012</v>
      </c>
      <c r="V1674" s="6" t="str">
        <f>TEXT(Kickstarter[[#This Row],[Date Created Conversion]], "mmm")</f>
        <v>May</v>
      </c>
      <c r="W1674" s="6">
        <f>DATEDIF(Kickstarter[[#This Row],[Date Created Conversion]],Kickstarter[[#This Row],[Date Ended Conversion]],"m")</f>
        <v>0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Kickstarter[[#This Row],[pledged]]/Kickstarter[[#This Row],[goal]]</f>
        <v>1.2809523809523808</v>
      </c>
      <c r="P1675" s="13">
        <f>IF(Kickstarter[[#This Row],[backers_count]], Kickstarter[[#This Row],[pledged]]/Kickstarter[[#This Row],[backers_count]], 0)</f>
        <v>45.593220338983052</v>
      </c>
      <c r="Q1675" t="str">
        <f>LEFT(Kickstarter[[#This Row],[Category and Sub-Category]], SEARCH("/", Kickstarter[[#This Row],[Category and Sub-Category]])-1)</f>
        <v>music</v>
      </c>
      <c r="R1675" t="str">
        <f>RIGHT(Kickstarter[[#This Row],[Category and Sub-Category]], LEN(Kickstarter[[#This Row],[Category and Sub-Category]])-SEARCH("/",Kickstarter[[#This Row],[Category and Sub-Category]]))</f>
        <v>pop</v>
      </c>
      <c r="S1675" s="10">
        <f>(Kickstarter[[#This Row],[launched_at]]/86400) + 25569 + (-6/24)</f>
        <v>42039.628379629634</v>
      </c>
      <c r="T1675" s="10">
        <f>(Kickstarter[[#This Row],[deadline]]/86400) + 25569 + (-6/24)</f>
        <v>42069.628379629634</v>
      </c>
      <c r="U1675" s="6">
        <f>YEAR(Kickstarter[[#This Row],[Date Created Conversion]])</f>
        <v>2015</v>
      </c>
      <c r="V1675" s="6" t="str">
        <f>TEXT(Kickstarter[[#This Row],[Date Created Conversion]], "mmm")</f>
        <v>Feb</v>
      </c>
      <c r="W1675" s="6">
        <f>DATEDIF(Kickstarter[[#This Row],[Date Created Conversion]],Kickstarter[[#This Row],[Date Ended Conversion]],"m")</f>
        <v>1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Kickstarter[[#This Row],[pledged]]/Kickstarter[[#This Row],[goal]]</f>
        <v>2.0169999999999999</v>
      </c>
      <c r="P1676" s="13">
        <f>IF(Kickstarter[[#This Row],[backers_count]], Kickstarter[[#This Row],[pledged]]/Kickstarter[[#This Row],[backers_count]], 0)</f>
        <v>89.247787610619469</v>
      </c>
      <c r="Q1676" t="str">
        <f>LEFT(Kickstarter[[#This Row],[Category and Sub-Category]], SEARCH("/", Kickstarter[[#This Row],[Category and Sub-Category]])-1)</f>
        <v>music</v>
      </c>
      <c r="R1676" t="str">
        <f>RIGHT(Kickstarter[[#This Row],[Category and Sub-Category]], LEN(Kickstarter[[#This Row],[Category and Sub-Category]])-SEARCH("/",Kickstarter[[#This Row],[Category and Sub-Category]]))</f>
        <v>pop</v>
      </c>
      <c r="S1676" s="10">
        <f>(Kickstarter[[#This Row],[launched_at]]/86400) + 25569 + (-6/24)</f>
        <v>42569.355393518519</v>
      </c>
      <c r="T1676" s="10">
        <f>(Kickstarter[[#This Row],[deadline]]/86400) + 25569 + (-6/24)</f>
        <v>42600.040972222225</v>
      </c>
      <c r="U1676" s="6">
        <f>YEAR(Kickstarter[[#This Row],[Date Created Conversion]])</f>
        <v>2016</v>
      </c>
      <c r="V1676" s="6" t="str">
        <f>TEXT(Kickstarter[[#This Row],[Date Created Conversion]], "mmm")</f>
        <v>Jul</v>
      </c>
      <c r="W1676" s="6">
        <f>DATEDIF(Kickstarter[[#This Row],[Date Created Conversion]],Kickstarter[[#This Row],[Date Ended Conversion]],"m")</f>
        <v>1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Kickstarter[[#This Row],[pledged]]/Kickstarter[[#This Row],[goal]]</f>
        <v>1.37416</v>
      </c>
      <c r="P1677" s="13">
        <f>IF(Kickstarter[[#This Row],[backers_count]], Kickstarter[[#This Row],[pledged]]/Kickstarter[[#This Row],[backers_count]], 0)</f>
        <v>40.416470588235299</v>
      </c>
      <c r="Q1677" t="str">
        <f>LEFT(Kickstarter[[#This Row],[Category and Sub-Category]], SEARCH("/", Kickstarter[[#This Row],[Category and Sub-Category]])-1)</f>
        <v>music</v>
      </c>
      <c r="R1677" t="str">
        <f>RIGHT(Kickstarter[[#This Row],[Category and Sub-Category]], LEN(Kickstarter[[#This Row],[Category and Sub-Category]])-SEARCH("/",Kickstarter[[#This Row],[Category and Sub-Category]]))</f>
        <v>pop</v>
      </c>
      <c r="S1677" s="10">
        <f>(Kickstarter[[#This Row],[launched_at]]/86400) + 25569 + (-6/24)</f>
        <v>40802.483101851853</v>
      </c>
      <c r="T1677" s="10">
        <f>(Kickstarter[[#This Row],[deadline]]/86400) + 25569 + (-6/24)</f>
        <v>40832.668749999997</v>
      </c>
      <c r="U1677" s="6">
        <f>YEAR(Kickstarter[[#This Row],[Date Created Conversion]])</f>
        <v>2011</v>
      </c>
      <c r="V1677" s="6" t="str">
        <f>TEXT(Kickstarter[[#This Row],[Date Created Conversion]], "mmm")</f>
        <v>Sep</v>
      </c>
      <c r="W1677" s="6">
        <f>DATEDIF(Kickstarter[[#This Row],[Date Created Conversion]],Kickstarter[[#This Row],[Date Ended Conversion]],"m")</f>
        <v>1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Kickstarter[[#This Row],[pledged]]/Kickstarter[[#This Row],[goal]]</f>
        <v>1.1533333333333333</v>
      </c>
      <c r="P1678" s="13">
        <f>IF(Kickstarter[[#This Row],[backers_count]], Kickstarter[[#This Row],[pledged]]/Kickstarter[[#This Row],[backers_count]], 0)</f>
        <v>82.38095238095238</v>
      </c>
      <c r="Q1678" t="str">
        <f>LEFT(Kickstarter[[#This Row],[Category and Sub-Category]], SEARCH("/", Kickstarter[[#This Row],[Category and Sub-Category]])-1)</f>
        <v>music</v>
      </c>
      <c r="R1678" t="str">
        <f>RIGHT(Kickstarter[[#This Row],[Category and Sub-Category]], LEN(Kickstarter[[#This Row],[Category and Sub-Category]])-SEARCH("/",Kickstarter[[#This Row],[Category and Sub-Category]]))</f>
        <v>pop</v>
      </c>
      <c r="S1678" s="10">
        <f>(Kickstarter[[#This Row],[launched_at]]/86400) + 25569 + (-6/24)</f>
        <v>40973.476238425923</v>
      </c>
      <c r="T1678" s="10">
        <f>(Kickstarter[[#This Row],[deadline]]/86400) + 25569 + (-6/24)</f>
        <v>41019.915972222225</v>
      </c>
      <c r="U1678" s="6">
        <f>YEAR(Kickstarter[[#This Row],[Date Created Conversion]])</f>
        <v>2012</v>
      </c>
      <c r="V1678" s="6" t="str">
        <f>TEXT(Kickstarter[[#This Row],[Date Created Conversion]], "mmm")</f>
        <v>Mar</v>
      </c>
      <c r="W1678" s="6">
        <f>DATEDIF(Kickstarter[[#This Row],[Date Created Conversion]],Kickstarter[[#This Row],[Date Ended Conversion]],"m")</f>
        <v>1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Kickstarter[[#This Row],[pledged]]/Kickstarter[[#This Row],[goal]]</f>
        <v>1.1166666666666667</v>
      </c>
      <c r="P1679" s="13">
        <f>IF(Kickstarter[[#This Row],[backers_count]], Kickstarter[[#This Row],[pledged]]/Kickstarter[[#This Row],[backers_count]], 0)</f>
        <v>159.52380952380952</v>
      </c>
      <c r="Q1679" t="str">
        <f>LEFT(Kickstarter[[#This Row],[Category and Sub-Category]], SEARCH("/", Kickstarter[[#This Row],[Category and Sub-Category]])-1)</f>
        <v>music</v>
      </c>
      <c r="R1679" t="str">
        <f>RIGHT(Kickstarter[[#This Row],[Category and Sub-Category]], LEN(Kickstarter[[#This Row],[Category and Sub-Category]])-SEARCH("/",Kickstarter[[#This Row],[Category and Sub-Category]]))</f>
        <v>pop</v>
      </c>
      <c r="S1679" s="10">
        <f>(Kickstarter[[#This Row],[launched_at]]/86400) + 25569 + (-6/24)</f>
        <v>42416.157129629632</v>
      </c>
      <c r="T1679" s="10">
        <f>(Kickstarter[[#This Row],[deadline]]/86400) + 25569 + (-6/24)</f>
        <v>42475.999305555553</v>
      </c>
      <c r="U1679" s="6">
        <f>YEAR(Kickstarter[[#This Row],[Date Created Conversion]])</f>
        <v>2016</v>
      </c>
      <c r="V1679" s="6" t="str">
        <f>TEXT(Kickstarter[[#This Row],[Date Created Conversion]], "mmm")</f>
        <v>Feb</v>
      </c>
      <c r="W1679" s="6">
        <f>DATEDIF(Kickstarter[[#This Row],[Date Created Conversion]],Kickstarter[[#This Row],[Date Ended Conversion]],"m")</f>
        <v>1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Kickstarter[[#This Row],[pledged]]/Kickstarter[[#This Row],[goal]]</f>
        <v>1.1839999999999999</v>
      </c>
      <c r="P1680" s="13">
        <f>IF(Kickstarter[[#This Row],[backers_count]], Kickstarter[[#This Row],[pledged]]/Kickstarter[[#This Row],[backers_count]], 0)</f>
        <v>36.244897959183675</v>
      </c>
      <c r="Q1680" t="str">
        <f>LEFT(Kickstarter[[#This Row],[Category and Sub-Category]], SEARCH("/", Kickstarter[[#This Row],[Category and Sub-Category]])-1)</f>
        <v>music</v>
      </c>
      <c r="R1680" t="str">
        <f>RIGHT(Kickstarter[[#This Row],[Category and Sub-Category]], LEN(Kickstarter[[#This Row],[Category and Sub-Category]])-SEARCH("/",Kickstarter[[#This Row],[Category and Sub-Category]]))</f>
        <v>pop</v>
      </c>
      <c r="S1680" s="10">
        <f>(Kickstarter[[#This Row],[launched_at]]/86400) + 25569 + (-6/24)</f>
        <v>41662.604988425926</v>
      </c>
      <c r="T1680" s="10">
        <f>(Kickstarter[[#This Row],[deadline]]/86400) + 25569 + (-6/24)</f>
        <v>41676.604988425926</v>
      </c>
      <c r="U1680" s="6">
        <f>YEAR(Kickstarter[[#This Row],[Date Created Conversion]])</f>
        <v>2014</v>
      </c>
      <c r="V1680" s="6" t="str">
        <f>TEXT(Kickstarter[[#This Row],[Date Created Conversion]], "mmm")</f>
        <v>Jan</v>
      </c>
      <c r="W1680" s="6">
        <f>DATEDIF(Kickstarter[[#This Row],[Date Created Conversion]],Kickstarter[[#This Row],[Date Ended Conversion]],"m")</f>
        <v>0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Kickstarter[[#This Row],[pledged]]/Kickstarter[[#This Row],[goal]]</f>
        <v>1.75</v>
      </c>
      <c r="P1681" s="13">
        <f>IF(Kickstarter[[#This Row],[backers_count]], Kickstarter[[#This Row],[pledged]]/Kickstarter[[#This Row],[backers_count]], 0)</f>
        <v>62.5</v>
      </c>
      <c r="Q1681" t="str">
        <f>LEFT(Kickstarter[[#This Row],[Category and Sub-Category]], SEARCH("/", Kickstarter[[#This Row],[Category and Sub-Category]])-1)</f>
        <v>music</v>
      </c>
      <c r="R1681" t="str">
        <f>RIGHT(Kickstarter[[#This Row],[Category and Sub-Category]], LEN(Kickstarter[[#This Row],[Category and Sub-Category]])-SEARCH("/",Kickstarter[[#This Row],[Category and Sub-Category]]))</f>
        <v>pop</v>
      </c>
      <c r="S1681" s="10">
        <f>(Kickstarter[[#This Row],[launched_at]]/86400) + 25569 + (-6/24)</f>
        <v>40722.818807870368</v>
      </c>
      <c r="T1681" s="10">
        <f>(Kickstarter[[#This Row],[deadline]]/86400) + 25569 + (-6/24)</f>
        <v>40745.818807870368</v>
      </c>
      <c r="U1681" s="6">
        <f>YEAR(Kickstarter[[#This Row],[Date Created Conversion]])</f>
        <v>2011</v>
      </c>
      <c r="V1681" s="6" t="str">
        <f>TEXT(Kickstarter[[#This Row],[Date Created Conversion]], "mmm")</f>
        <v>Jun</v>
      </c>
      <c r="W1681" s="6">
        <f>DATEDIF(Kickstarter[[#This Row],[Date Created Conversion]],Kickstarter[[#This Row],[Date Ended Conversion]],"m")</f>
        <v>0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Kickstarter[[#This Row],[pledged]]/Kickstarter[[#This Row],[goal]]</f>
        <v>1.175</v>
      </c>
      <c r="P1682" s="13">
        <f>IF(Kickstarter[[#This Row],[backers_count]], Kickstarter[[#This Row],[pledged]]/Kickstarter[[#This Row],[backers_count]], 0)</f>
        <v>47</v>
      </c>
      <c r="Q1682" t="str">
        <f>LEFT(Kickstarter[[#This Row],[Category and Sub-Category]], SEARCH("/", Kickstarter[[#This Row],[Category and Sub-Category]])-1)</f>
        <v>music</v>
      </c>
      <c r="R1682" t="str">
        <f>RIGHT(Kickstarter[[#This Row],[Category and Sub-Category]], LEN(Kickstarter[[#This Row],[Category and Sub-Category]])-SEARCH("/",Kickstarter[[#This Row],[Category and Sub-Category]]))</f>
        <v>pop</v>
      </c>
      <c r="S1682" s="10">
        <f>(Kickstarter[[#This Row],[launched_at]]/86400) + 25569 + (-6/24)</f>
        <v>41802.507719907408</v>
      </c>
      <c r="T1682" s="10">
        <f>(Kickstarter[[#This Row],[deadline]]/86400) + 25569 + (-6/24)</f>
        <v>41832.507719907408</v>
      </c>
      <c r="U1682" s="6">
        <f>YEAR(Kickstarter[[#This Row],[Date Created Conversion]])</f>
        <v>2014</v>
      </c>
      <c r="V1682" s="6" t="str">
        <f>TEXT(Kickstarter[[#This Row],[Date Created Conversion]], "mmm")</f>
        <v>Jun</v>
      </c>
      <c r="W1682" s="6">
        <f>DATEDIF(Kickstarter[[#This Row],[Date Created Conversion]],Kickstarter[[#This Row],[Date Ended Conversion]],"m")</f>
        <v>1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Kickstarter[[#This Row],[pledged]]/Kickstarter[[#This Row],[goal]]</f>
        <v>1.0142212307692309</v>
      </c>
      <c r="P1683" s="13">
        <f>IF(Kickstarter[[#This Row],[backers_count]], Kickstarter[[#This Row],[pledged]]/Kickstarter[[#This Row],[backers_count]], 0)</f>
        <v>74.575090497737563</v>
      </c>
      <c r="Q1683" t="str">
        <f>LEFT(Kickstarter[[#This Row],[Category and Sub-Category]], SEARCH("/", Kickstarter[[#This Row],[Category and Sub-Category]])-1)</f>
        <v>music</v>
      </c>
      <c r="R1683" t="str">
        <f>RIGHT(Kickstarter[[#This Row],[Category and Sub-Category]], LEN(Kickstarter[[#This Row],[Category and Sub-Category]])-SEARCH("/",Kickstarter[[#This Row],[Category and Sub-Category]]))</f>
        <v>faith</v>
      </c>
      <c r="S1683" s="10">
        <f>(Kickstarter[[#This Row],[launched_at]]/86400) + 25569 + (-6/24)</f>
        <v>42773.871342592596</v>
      </c>
      <c r="T1683" s="10">
        <f>(Kickstarter[[#This Row],[deadline]]/86400) + 25569 + (-6/24)</f>
        <v>42822.833333333328</v>
      </c>
      <c r="U1683" s="6">
        <f>YEAR(Kickstarter[[#This Row],[Date Created Conversion]])</f>
        <v>2017</v>
      </c>
      <c r="V1683" s="6" t="str">
        <f>TEXT(Kickstarter[[#This Row],[Date Created Conversion]], "mmm")</f>
        <v>Feb</v>
      </c>
      <c r="W1683" s="6">
        <f>DATEDIF(Kickstarter[[#This Row],[Date Created Conversion]],Kickstarter[[#This Row],[Date Ended Conversion]],"m")</f>
        <v>1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Kickstarter[[#This Row],[pledged]]/Kickstarter[[#This Row],[goal]]</f>
        <v>0</v>
      </c>
      <c r="P1684" s="13">
        <f>IF(Kickstarter[[#This Row],[backers_count]], Kickstarter[[#This Row],[pledged]]/Kickstarter[[#This Row],[backers_count]], 0)</f>
        <v>0</v>
      </c>
      <c r="Q1684" t="str">
        <f>LEFT(Kickstarter[[#This Row],[Category and Sub-Category]], SEARCH("/", Kickstarter[[#This Row],[Category and Sub-Category]])-1)</f>
        <v>music</v>
      </c>
      <c r="R1684" t="str">
        <f>RIGHT(Kickstarter[[#This Row],[Category and Sub-Category]], LEN(Kickstarter[[#This Row],[Category and Sub-Category]])-SEARCH("/",Kickstarter[[#This Row],[Category and Sub-Category]]))</f>
        <v>faith</v>
      </c>
      <c r="S1684" s="10">
        <f>(Kickstarter[[#This Row],[launched_at]]/86400) + 25569 + (-6/24)</f>
        <v>42778.96365740741</v>
      </c>
      <c r="T1684" s="10">
        <f>(Kickstarter[[#This Row],[deadline]]/86400) + 25569 + (-6/24)</f>
        <v>42838.921990740739</v>
      </c>
      <c r="U1684" s="6">
        <f>YEAR(Kickstarter[[#This Row],[Date Created Conversion]])</f>
        <v>2017</v>
      </c>
      <c r="V1684" s="6" t="str">
        <f>TEXT(Kickstarter[[#This Row],[Date Created Conversion]], "mmm")</f>
        <v>Feb</v>
      </c>
      <c r="W1684" s="6">
        <f>DATEDIF(Kickstarter[[#This Row],[Date Created Conversion]],Kickstarter[[#This Row],[Date Ended Conversion]],"m")</f>
        <v>2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Kickstarter[[#This Row],[pledged]]/Kickstarter[[#This Row],[goal]]</f>
        <v>0.21714285714285714</v>
      </c>
      <c r="P1685" s="13">
        <f>IF(Kickstarter[[#This Row],[backers_count]], Kickstarter[[#This Row],[pledged]]/Kickstarter[[#This Row],[backers_count]], 0)</f>
        <v>76</v>
      </c>
      <c r="Q1685" t="str">
        <f>LEFT(Kickstarter[[#This Row],[Category and Sub-Category]], SEARCH("/", Kickstarter[[#This Row],[Category and Sub-Category]])-1)</f>
        <v>music</v>
      </c>
      <c r="R1685" t="str">
        <f>RIGHT(Kickstarter[[#This Row],[Category and Sub-Category]], LEN(Kickstarter[[#This Row],[Category and Sub-Category]])-SEARCH("/",Kickstarter[[#This Row],[Category and Sub-Category]]))</f>
        <v>faith</v>
      </c>
      <c r="S1685" s="10">
        <f>(Kickstarter[[#This Row],[launched_at]]/86400) + 25569 + (-6/24)</f>
        <v>42808.531689814816</v>
      </c>
      <c r="T1685" s="10">
        <f>(Kickstarter[[#This Row],[deadline]]/86400) + 25569 + (-6/24)</f>
        <v>42832.531689814816</v>
      </c>
      <c r="U1685" s="6">
        <f>YEAR(Kickstarter[[#This Row],[Date Created Conversion]])</f>
        <v>2017</v>
      </c>
      <c r="V1685" s="6" t="str">
        <f>TEXT(Kickstarter[[#This Row],[Date Created Conversion]], "mmm")</f>
        <v>Mar</v>
      </c>
      <c r="W1685" s="6">
        <f>DATEDIF(Kickstarter[[#This Row],[Date Created Conversion]],Kickstarter[[#This Row],[Date Ended Conversion]],"m")</f>
        <v>0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Kickstarter[[#This Row],[pledged]]/Kickstarter[[#This Row],[goal]]</f>
        <v>1.0912500000000001</v>
      </c>
      <c r="P1686" s="13">
        <f>IF(Kickstarter[[#This Row],[backers_count]], Kickstarter[[#This Row],[pledged]]/Kickstarter[[#This Row],[backers_count]], 0)</f>
        <v>86.43564356435644</v>
      </c>
      <c r="Q1686" t="str">
        <f>LEFT(Kickstarter[[#This Row],[Category and Sub-Category]], SEARCH("/", Kickstarter[[#This Row],[Category and Sub-Category]])-1)</f>
        <v>music</v>
      </c>
      <c r="R1686" t="str">
        <f>RIGHT(Kickstarter[[#This Row],[Category and Sub-Category]], LEN(Kickstarter[[#This Row],[Category and Sub-Category]])-SEARCH("/",Kickstarter[[#This Row],[Category and Sub-Category]]))</f>
        <v>faith</v>
      </c>
      <c r="S1686" s="10">
        <f>(Kickstarter[[#This Row],[launched_at]]/86400) + 25569 + (-6/24)</f>
        <v>42783.565289351856</v>
      </c>
      <c r="T1686" s="10">
        <f>(Kickstarter[[#This Row],[deadline]]/86400) + 25569 + (-6/24)</f>
        <v>42811.523622685185</v>
      </c>
      <c r="U1686" s="6">
        <f>YEAR(Kickstarter[[#This Row],[Date Created Conversion]])</f>
        <v>2017</v>
      </c>
      <c r="V1686" s="6" t="str">
        <f>TEXT(Kickstarter[[#This Row],[Date Created Conversion]], "mmm")</f>
        <v>Feb</v>
      </c>
      <c r="W1686" s="6">
        <f>DATEDIF(Kickstarter[[#This Row],[Date Created Conversion]],Kickstarter[[#This Row],[Date Ended Conversion]],"m")</f>
        <v>1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Kickstarter[[#This Row],[pledged]]/Kickstarter[[#This Row],[goal]]</f>
        <v>1.0285714285714285</v>
      </c>
      <c r="P1687" s="13">
        <f>IF(Kickstarter[[#This Row],[backers_count]], Kickstarter[[#This Row],[pledged]]/Kickstarter[[#This Row],[backers_count]], 0)</f>
        <v>24</v>
      </c>
      <c r="Q1687" t="str">
        <f>LEFT(Kickstarter[[#This Row],[Category and Sub-Category]], SEARCH("/", Kickstarter[[#This Row],[Category and Sub-Category]])-1)</f>
        <v>music</v>
      </c>
      <c r="R1687" t="str">
        <f>RIGHT(Kickstarter[[#This Row],[Category and Sub-Category]], LEN(Kickstarter[[#This Row],[Category and Sub-Category]])-SEARCH("/",Kickstarter[[#This Row],[Category and Sub-Category]]))</f>
        <v>faith</v>
      </c>
      <c r="S1687" s="10">
        <f>(Kickstarter[[#This Row],[launched_at]]/86400) + 25569 + (-6/24)</f>
        <v>42788.0002662037</v>
      </c>
      <c r="T1687" s="10">
        <f>(Kickstarter[[#This Row],[deadline]]/86400) + 25569 + (-6/24)</f>
        <v>42817.958599537036</v>
      </c>
      <c r="U1687" s="6">
        <f>YEAR(Kickstarter[[#This Row],[Date Created Conversion]])</f>
        <v>2017</v>
      </c>
      <c r="V1687" s="6" t="str">
        <f>TEXT(Kickstarter[[#This Row],[Date Created Conversion]], "mmm")</f>
        <v>Feb</v>
      </c>
      <c r="W1687" s="6">
        <f>DATEDIF(Kickstarter[[#This Row],[Date Created Conversion]],Kickstarter[[#This Row],[Date Ended Conversion]],"m")</f>
        <v>1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Kickstarter[[#This Row],[pledged]]/Kickstarter[[#This Row],[goal]]</f>
        <v>3.5999999999999999E-3</v>
      </c>
      <c r="P1688" s="13">
        <f>IF(Kickstarter[[#This Row],[backers_count]], Kickstarter[[#This Row],[pledged]]/Kickstarter[[#This Row],[backers_count]], 0)</f>
        <v>18</v>
      </c>
      <c r="Q1688" t="str">
        <f>LEFT(Kickstarter[[#This Row],[Category and Sub-Category]], SEARCH("/", Kickstarter[[#This Row],[Category and Sub-Category]])-1)</f>
        <v>music</v>
      </c>
      <c r="R1688" t="str">
        <f>RIGHT(Kickstarter[[#This Row],[Category and Sub-Category]], LEN(Kickstarter[[#This Row],[Category and Sub-Category]])-SEARCH("/",Kickstarter[[#This Row],[Category and Sub-Category]]))</f>
        <v>faith</v>
      </c>
      <c r="S1688" s="10">
        <f>(Kickstarter[[#This Row],[launched_at]]/86400) + 25569 + (-6/24)</f>
        <v>42792.593969907408</v>
      </c>
      <c r="T1688" s="10">
        <f>(Kickstarter[[#This Row],[deadline]]/86400) + 25569 + (-6/24)</f>
        <v>42852.552303240736</v>
      </c>
      <c r="U1688" s="6">
        <f>YEAR(Kickstarter[[#This Row],[Date Created Conversion]])</f>
        <v>2017</v>
      </c>
      <c r="V1688" s="6" t="str">
        <f>TEXT(Kickstarter[[#This Row],[Date Created Conversion]], "mmm")</f>
        <v>Feb</v>
      </c>
      <c r="W1688" s="6">
        <f>DATEDIF(Kickstarter[[#This Row],[Date Created Conversion]],Kickstarter[[#This Row],[Date Ended Conversion]],"m")</f>
        <v>2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Kickstarter[[#This Row],[pledged]]/Kickstarter[[#This Row],[goal]]</f>
        <v>0.3125</v>
      </c>
      <c r="P1689" s="13">
        <f>IF(Kickstarter[[#This Row],[backers_count]], Kickstarter[[#This Row],[pledged]]/Kickstarter[[#This Row],[backers_count]], 0)</f>
        <v>80.128205128205124</v>
      </c>
      <c r="Q1689" t="str">
        <f>LEFT(Kickstarter[[#This Row],[Category and Sub-Category]], SEARCH("/", Kickstarter[[#This Row],[Category and Sub-Category]])-1)</f>
        <v>music</v>
      </c>
      <c r="R1689" t="str">
        <f>RIGHT(Kickstarter[[#This Row],[Category and Sub-Category]], LEN(Kickstarter[[#This Row],[Category and Sub-Category]])-SEARCH("/",Kickstarter[[#This Row],[Category and Sub-Category]]))</f>
        <v>faith</v>
      </c>
      <c r="S1689" s="10">
        <f>(Kickstarter[[#This Row],[launched_at]]/86400) + 25569 + (-6/24)</f>
        <v>42801.796817129631</v>
      </c>
      <c r="T1689" s="10">
        <f>(Kickstarter[[#This Row],[deadline]]/86400) + 25569 + (-6/24)</f>
        <v>42835.59375</v>
      </c>
      <c r="U1689" s="6">
        <f>YEAR(Kickstarter[[#This Row],[Date Created Conversion]])</f>
        <v>2017</v>
      </c>
      <c r="V1689" s="6" t="str">
        <f>TEXT(Kickstarter[[#This Row],[Date Created Conversion]], "mmm")</f>
        <v>Mar</v>
      </c>
      <c r="W1689" s="6">
        <f>DATEDIF(Kickstarter[[#This Row],[Date Created Conversion]],Kickstarter[[#This Row],[Date Ended Conversion]],"m")</f>
        <v>1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Kickstarter[[#This Row],[pledged]]/Kickstarter[[#This Row],[goal]]</f>
        <v>0.443</v>
      </c>
      <c r="P1690" s="13">
        <f>IF(Kickstarter[[#This Row],[backers_count]], Kickstarter[[#This Row],[pledged]]/Kickstarter[[#This Row],[backers_count]], 0)</f>
        <v>253.14285714285714</v>
      </c>
      <c r="Q1690" t="str">
        <f>LEFT(Kickstarter[[#This Row],[Category and Sub-Category]], SEARCH("/", Kickstarter[[#This Row],[Category and Sub-Category]])-1)</f>
        <v>music</v>
      </c>
      <c r="R1690" t="str">
        <f>RIGHT(Kickstarter[[#This Row],[Category and Sub-Category]], LEN(Kickstarter[[#This Row],[Category and Sub-Category]])-SEARCH("/",Kickstarter[[#This Row],[Category and Sub-Category]]))</f>
        <v>faith</v>
      </c>
      <c r="S1690" s="10">
        <f>(Kickstarter[[#This Row],[launched_at]]/86400) + 25569 + (-6/24)</f>
        <v>42804.284652777773</v>
      </c>
      <c r="T1690" s="10">
        <f>(Kickstarter[[#This Row],[deadline]]/86400) + 25569 + (-6/24)</f>
        <v>42834.242986111116</v>
      </c>
      <c r="U1690" s="6">
        <f>YEAR(Kickstarter[[#This Row],[Date Created Conversion]])</f>
        <v>2017</v>
      </c>
      <c r="V1690" s="6" t="str">
        <f>TEXT(Kickstarter[[#This Row],[Date Created Conversion]], "mmm")</f>
        <v>Mar</v>
      </c>
      <c r="W1690" s="6">
        <f>DATEDIF(Kickstarter[[#This Row],[Date Created Conversion]],Kickstarter[[#This Row],[Date Ended Conversion]],"m")</f>
        <v>0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Kickstarter[[#This Row],[pledged]]/Kickstarter[[#This Row],[goal]]</f>
        <v>1</v>
      </c>
      <c r="P1691" s="13">
        <f>IF(Kickstarter[[#This Row],[backers_count]], Kickstarter[[#This Row],[pledged]]/Kickstarter[[#This Row],[backers_count]], 0)</f>
        <v>171.42857142857142</v>
      </c>
      <c r="Q1691" t="str">
        <f>LEFT(Kickstarter[[#This Row],[Category and Sub-Category]], SEARCH("/", Kickstarter[[#This Row],[Category and Sub-Category]])-1)</f>
        <v>music</v>
      </c>
      <c r="R1691" t="str">
        <f>RIGHT(Kickstarter[[#This Row],[Category and Sub-Category]], LEN(Kickstarter[[#This Row],[Category and Sub-Category]])-SEARCH("/",Kickstarter[[#This Row],[Category and Sub-Category]]))</f>
        <v>faith</v>
      </c>
      <c r="S1691" s="10">
        <f>(Kickstarter[[#This Row],[launched_at]]/86400) + 25569 + (-6/24)</f>
        <v>42780.692476851851</v>
      </c>
      <c r="T1691" s="10">
        <f>(Kickstarter[[#This Row],[deadline]]/86400) + 25569 + (-6/24)</f>
        <v>42810.650810185187</v>
      </c>
      <c r="U1691" s="6">
        <f>YEAR(Kickstarter[[#This Row],[Date Created Conversion]])</f>
        <v>2017</v>
      </c>
      <c r="V1691" s="6" t="str">
        <f>TEXT(Kickstarter[[#This Row],[Date Created Conversion]], "mmm")</f>
        <v>Feb</v>
      </c>
      <c r="W1691" s="6">
        <f>DATEDIF(Kickstarter[[#This Row],[Date Created Conversion]],Kickstarter[[#This Row],[Date Ended Conversion]],"m")</f>
        <v>1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Kickstarter[[#This Row],[pledged]]/Kickstarter[[#This Row],[goal]]</f>
        <v>0.254</v>
      </c>
      <c r="P1692" s="13">
        <f>IF(Kickstarter[[#This Row],[backers_count]], Kickstarter[[#This Row],[pledged]]/Kickstarter[[#This Row],[backers_count]], 0)</f>
        <v>57.727272727272727</v>
      </c>
      <c r="Q1692" t="str">
        <f>LEFT(Kickstarter[[#This Row],[Category and Sub-Category]], SEARCH("/", Kickstarter[[#This Row],[Category and Sub-Category]])-1)</f>
        <v>music</v>
      </c>
      <c r="R1692" t="str">
        <f>RIGHT(Kickstarter[[#This Row],[Category and Sub-Category]], LEN(Kickstarter[[#This Row],[Category and Sub-Category]])-SEARCH("/",Kickstarter[[#This Row],[Category and Sub-Category]]))</f>
        <v>faith</v>
      </c>
      <c r="S1692" s="10">
        <f>(Kickstarter[[#This Row],[launched_at]]/86400) + 25569 + (-6/24)</f>
        <v>42801.18104166667</v>
      </c>
      <c r="T1692" s="10">
        <f>(Kickstarter[[#This Row],[deadline]]/86400) + 25569 + (-6/24)</f>
        <v>42831.139374999999</v>
      </c>
      <c r="U1692" s="6">
        <f>YEAR(Kickstarter[[#This Row],[Date Created Conversion]])</f>
        <v>2017</v>
      </c>
      <c r="V1692" s="6" t="str">
        <f>TEXT(Kickstarter[[#This Row],[Date Created Conversion]], "mmm")</f>
        <v>Mar</v>
      </c>
      <c r="W1692" s="6">
        <f>DATEDIF(Kickstarter[[#This Row],[Date Created Conversion]],Kickstarter[[#This Row],[Date Ended Conversion]],"m")</f>
        <v>0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Kickstarter[[#This Row],[pledged]]/Kickstarter[[#This Row],[goal]]</f>
        <v>0.33473333333333333</v>
      </c>
      <c r="P1693" s="13">
        <f>IF(Kickstarter[[#This Row],[backers_count]], Kickstarter[[#This Row],[pledged]]/Kickstarter[[#This Row],[backers_count]], 0)</f>
        <v>264.26315789473682</v>
      </c>
      <c r="Q1693" t="str">
        <f>LEFT(Kickstarter[[#This Row],[Category and Sub-Category]], SEARCH("/", Kickstarter[[#This Row],[Category and Sub-Category]])-1)</f>
        <v>music</v>
      </c>
      <c r="R1693" t="str">
        <f>RIGHT(Kickstarter[[#This Row],[Category and Sub-Category]], LEN(Kickstarter[[#This Row],[Category and Sub-Category]])-SEARCH("/",Kickstarter[[#This Row],[Category and Sub-Category]]))</f>
        <v>faith</v>
      </c>
      <c r="S1693" s="10">
        <f>(Kickstarter[[#This Row],[launched_at]]/86400) + 25569 + (-6/24)</f>
        <v>42795.451481481483</v>
      </c>
      <c r="T1693" s="10">
        <f>(Kickstarter[[#This Row],[deadline]]/86400) + 25569 + (-6/24)</f>
        <v>42827.791666666672</v>
      </c>
      <c r="U1693" s="6">
        <f>YEAR(Kickstarter[[#This Row],[Date Created Conversion]])</f>
        <v>2017</v>
      </c>
      <c r="V1693" s="6" t="str">
        <f>TEXT(Kickstarter[[#This Row],[Date Created Conversion]], "mmm")</f>
        <v>Mar</v>
      </c>
      <c r="W1693" s="6">
        <f>DATEDIF(Kickstarter[[#This Row],[Date Created Conversion]],Kickstarter[[#This Row],[Date Ended Conversion]],"m")</f>
        <v>1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Kickstarter[[#This Row],[pledged]]/Kickstarter[[#This Row],[goal]]</f>
        <v>0.47799999999999998</v>
      </c>
      <c r="P1694" s="13">
        <f>IF(Kickstarter[[#This Row],[backers_count]], Kickstarter[[#This Row],[pledged]]/Kickstarter[[#This Row],[backers_count]], 0)</f>
        <v>159.33333333333334</v>
      </c>
      <c r="Q1694" t="str">
        <f>LEFT(Kickstarter[[#This Row],[Category and Sub-Category]], SEARCH("/", Kickstarter[[#This Row],[Category and Sub-Category]])-1)</f>
        <v>music</v>
      </c>
      <c r="R1694" t="str">
        <f>RIGHT(Kickstarter[[#This Row],[Category and Sub-Category]], LEN(Kickstarter[[#This Row],[Category and Sub-Category]])-SEARCH("/",Kickstarter[[#This Row],[Category and Sub-Category]]))</f>
        <v>faith</v>
      </c>
      <c r="S1694" s="10">
        <f>(Kickstarter[[#This Row],[launched_at]]/86400) + 25569 + (-6/24)</f>
        <v>42787.901238425926</v>
      </c>
      <c r="T1694" s="10">
        <f>(Kickstarter[[#This Row],[deadline]]/86400) + 25569 + (-6/24)</f>
        <v>42820.749305555553</v>
      </c>
      <c r="U1694" s="6">
        <f>YEAR(Kickstarter[[#This Row],[Date Created Conversion]])</f>
        <v>2017</v>
      </c>
      <c r="V1694" s="6" t="str">
        <f>TEXT(Kickstarter[[#This Row],[Date Created Conversion]], "mmm")</f>
        <v>Feb</v>
      </c>
      <c r="W1694" s="6">
        <f>DATEDIF(Kickstarter[[#This Row],[Date Created Conversion]],Kickstarter[[#This Row],[Date Ended Conversion]],"m")</f>
        <v>1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Kickstarter[[#This Row],[pledged]]/Kickstarter[[#This Row],[goal]]</f>
        <v>9.3333333333333338E-2</v>
      </c>
      <c r="P1695" s="13">
        <f>IF(Kickstarter[[#This Row],[backers_count]], Kickstarter[[#This Row],[pledged]]/Kickstarter[[#This Row],[backers_count]], 0)</f>
        <v>35</v>
      </c>
      <c r="Q1695" t="str">
        <f>LEFT(Kickstarter[[#This Row],[Category and Sub-Category]], SEARCH("/", Kickstarter[[#This Row],[Category and Sub-Category]])-1)</f>
        <v>music</v>
      </c>
      <c r="R1695" t="str">
        <f>RIGHT(Kickstarter[[#This Row],[Category and Sub-Category]], LEN(Kickstarter[[#This Row],[Category and Sub-Category]])-SEARCH("/",Kickstarter[[#This Row],[Category and Sub-Category]]))</f>
        <v>faith</v>
      </c>
      <c r="S1695" s="10">
        <f>(Kickstarter[[#This Row],[launched_at]]/86400) + 25569 + (-6/24)</f>
        <v>42803.670277777783</v>
      </c>
      <c r="T1695" s="10">
        <f>(Kickstarter[[#This Row],[deadline]]/86400) + 25569 + (-6/24)</f>
        <v>42834.583333333328</v>
      </c>
      <c r="U1695" s="6">
        <f>YEAR(Kickstarter[[#This Row],[Date Created Conversion]])</f>
        <v>2017</v>
      </c>
      <c r="V1695" s="6" t="str">
        <f>TEXT(Kickstarter[[#This Row],[Date Created Conversion]], "mmm")</f>
        <v>Mar</v>
      </c>
      <c r="W1695" s="6">
        <f>DATEDIF(Kickstarter[[#This Row],[Date Created Conversion]],Kickstarter[[#This Row],[Date Ended Conversion]],"m")</f>
        <v>1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Kickstarter[[#This Row],[pledged]]/Kickstarter[[#This Row],[goal]]</f>
        <v>5.0000000000000001E-4</v>
      </c>
      <c r="P1696" s="13">
        <f>IF(Kickstarter[[#This Row],[backers_count]], Kickstarter[[#This Row],[pledged]]/Kickstarter[[#This Row],[backers_count]], 0)</f>
        <v>5</v>
      </c>
      <c r="Q1696" t="str">
        <f>LEFT(Kickstarter[[#This Row],[Category and Sub-Category]], SEARCH("/", Kickstarter[[#This Row],[Category and Sub-Category]])-1)</f>
        <v>music</v>
      </c>
      <c r="R1696" t="str">
        <f>RIGHT(Kickstarter[[#This Row],[Category and Sub-Category]], LEN(Kickstarter[[#This Row],[Category and Sub-Category]])-SEARCH("/",Kickstarter[[#This Row],[Category and Sub-Category]]))</f>
        <v>faith</v>
      </c>
      <c r="S1696" s="10">
        <f>(Kickstarter[[#This Row],[launched_at]]/86400) + 25569 + (-6/24)</f>
        <v>42791.419837962967</v>
      </c>
      <c r="T1696" s="10">
        <f>(Kickstarter[[#This Row],[deadline]]/86400) + 25569 + (-6/24)</f>
        <v>42820.941666666666</v>
      </c>
      <c r="U1696" s="6">
        <f>YEAR(Kickstarter[[#This Row],[Date Created Conversion]])</f>
        <v>2017</v>
      </c>
      <c r="V1696" s="6" t="str">
        <f>TEXT(Kickstarter[[#This Row],[Date Created Conversion]], "mmm")</f>
        <v>Feb</v>
      </c>
      <c r="W1696" s="6">
        <f>DATEDIF(Kickstarter[[#This Row],[Date Created Conversion]],Kickstarter[[#This Row],[Date Ended Conversion]],"m")</f>
        <v>1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Kickstarter[[#This Row],[pledged]]/Kickstarter[[#This Row],[goal]]</f>
        <v>0.11708333333333333</v>
      </c>
      <c r="P1697" s="13">
        <f>IF(Kickstarter[[#This Row],[backers_count]], Kickstarter[[#This Row],[pledged]]/Kickstarter[[#This Row],[backers_count]], 0)</f>
        <v>61.086956521739133</v>
      </c>
      <c r="Q1697" t="str">
        <f>LEFT(Kickstarter[[#This Row],[Category and Sub-Category]], SEARCH("/", Kickstarter[[#This Row],[Category and Sub-Category]])-1)</f>
        <v>music</v>
      </c>
      <c r="R1697" t="str">
        <f>RIGHT(Kickstarter[[#This Row],[Category and Sub-Category]], LEN(Kickstarter[[#This Row],[Category and Sub-Category]])-SEARCH("/",Kickstarter[[#This Row],[Category and Sub-Category]]))</f>
        <v>faith</v>
      </c>
      <c r="S1697" s="10">
        <f>(Kickstarter[[#This Row],[launched_at]]/86400) + 25569 + (-6/24)</f>
        <v>42800.781412037039</v>
      </c>
      <c r="T1697" s="10">
        <f>(Kickstarter[[#This Row],[deadline]]/86400) + 25569 + (-6/24)</f>
        <v>42834.791666666672</v>
      </c>
      <c r="U1697" s="6">
        <f>YEAR(Kickstarter[[#This Row],[Date Created Conversion]])</f>
        <v>2017</v>
      </c>
      <c r="V1697" s="6" t="str">
        <f>TEXT(Kickstarter[[#This Row],[Date Created Conversion]], "mmm")</f>
        <v>Mar</v>
      </c>
      <c r="W1697" s="6">
        <f>DATEDIF(Kickstarter[[#This Row],[Date Created Conversion]],Kickstarter[[#This Row],[Date Ended Conversion]],"m")</f>
        <v>1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Kickstarter[[#This Row],[pledged]]/Kickstarter[[#This Row],[goal]]</f>
        <v>0</v>
      </c>
      <c r="P1698" s="13">
        <f>IF(Kickstarter[[#This Row],[backers_count]], Kickstarter[[#This Row],[pledged]]/Kickstarter[[#This Row],[backers_count]], 0)</f>
        <v>0</v>
      </c>
      <c r="Q1698" t="str">
        <f>LEFT(Kickstarter[[#This Row],[Category and Sub-Category]], SEARCH("/", Kickstarter[[#This Row],[Category and Sub-Category]])-1)</f>
        <v>music</v>
      </c>
      <c r="R1698" t="str">
        <f>RIGHT(Kickstarter[[#This Row],[Category and Sub-Category]], LEN(Kickstarter[[#This Row],[Category and Sub-Category]])-SEARCH("/",Kickstarter[[#This Row],[Category and Sub-Category]]))</f>
        <v>faith</v>
      </c>
      <c r="S1698" s="10">
        <f>(Kickstarter[[#This Row],[launched_at]]/86400) + 25569 + (-6/24)</f>
        <v>42795.819571759261</v>
      </c>
      <c r="T1698" s="10">
        <f>(Kickstarter[[#This Row],[deadline]]/86400) + 25569 + (-6/24)</f>
        <v>42825.777905092589</v>
      </c>
      <c r="U1698" s="6">
        <f>YEAR(Kickstarter[[#This Row],[Date Created Conversion]])</f>
        <v>2017</v>
      </c>
      <c r="V1698" s="6" t="str">
        <f>TEXT(Kickstarter[[#This Row],[Date Created Conversion]], "mmm")</f>
        <v>Mar</v>
      </c>
      <c r="W1698" s="6">
        <f>DATEDIF(Kickstarter[[#This Row],[Date Created Conversion]],Kickstarter[[#This Row],[Date Ended Conversion]],"m")</f>
        <v>0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Kickstarter[[#This Row],[pledged]]/Kickstarter[[#This Row],[goal]]</f>
        <v>0.20208000000000001</v>
      </c>
      <c r="P1699" s="13">
        <f>IF(Kickstarter[[#This Row],[backers_count]], Kickstarter[[#This Row],[pledged]]/Kickstarter[[#This Row],[backers_count]], 0)</f>
        <v>114.81818181818181</v>
      </c>
      <c r="Q1699" t="str">
        <f>LEFT(Kickstarter[[#This Row],[Category and Sub-Category]], SEARCH("/", Kickstarter[[#This Row],[Category and Sub-Category]])-1)</f>
        <v>music</v>
      </c>
      <c r="R1699" t="str">
        <f>RIGHT(Kickstarter[[#This Row],[Category and Sub-Category]], LEN(Kickstarter[[#This Row],[Category and Sub-Category]])-SEARCH("/",Kickstarter[[#This Row],[Category and Sub-Category]]))</f>
        <v>faith</v>
      </c>
      <c r="S1699" s="10">
        <f>(Kickstarter[[#This Row],[launched_at]]/86400) + 25569 + (-6/24)</f>
        <v>42804.782962962963</v>
      </c>
      <c r="T1699" s="10">
        <f>(Kickstarter[[#This Row],[deadline]]/86400) + 25569 + (-6/24)</f>
        <v>42834.741296296299</v>
      </c>
      <c r="U1699" s="6">
        <f>YEAR(Kickstarter[[#This Row],[Date Created Conversion]])</f>
        <v>2017</v>
      </c>
      <c r="V1699" s="6" t="str">
        <f>TEXT(Kickstarter[[#This Row],[Date Created Conversion]], "mmm")</f>
        <v>Mar</v>
      </c>
      <c r="W1699" s="6">
        <f>DATEDIF(Kickstarter[[#This Row],[Date Created Conversion]],Kickstarter[[#This Row],[Date Ended Conversion]],"m")</f>
        <v>0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Kickstarter[[#This Row],[pledged]]/Kickstarter[[#This Row],[goal]]</f>
        <v>0</v>
      </c>
      <c r="P1700" s="13">
        <f>IF(Kickstarter[[#This Row],[backers_count]], Kickstarter[[#This Row],[pledged]]/Kickstarter[[#This Row],[backers_count]], 0)</f>
        <v>0</v>
      </c>
      <c r="Q1700" t="str">
        <f>LEFT(Kickstarter[[#This Row],[Category and Sub-Category]], SEARCH("/", Kickstarter[[#This Row],[Category and Sub-Category]])-1)</f>
        <v>music</v>
      </c>
      <c r="R1700" t="str">
        <f>RIGHT(Kickstarter[[#This Row],[Category and Sub-Category]], LEN(Kickstarter[[#This Row],[Category and Sub-Category]])-SEARCH("/",Kickstarter[[#This Row],[Category and Sub-Category]]))</f>
        <v>faith</v>
      </c>
      <c r="S1700" s="10">
        <f>(Kickstarter[[#This Row],[launched_at]]/86400) + 25569 + (-6/24)</f>
        <v>42795.957870370374</v>
      </c>
      <c r="T1700" s="10">
        <f>(Kickstarter[[#This Row],[deadline]]/86400) + 25569 + (-6/24)</f>
        <v>42819.897916666669</v>
      </c>
      <c r="U1700" s="6">
        <f>YEAR(Kickstarter[[#This Row],[Date Created Conversion]])</f>
        <v>2017</v>
      </c>
      <c r="V1700" s="6" t="str">
        <f>TEXT(Kickstarter[[#This Row],[Date Created Conversion]], "mmm")</f>
        <v>Mar</v>
      </c>
      <c r="W1700" s="6">
        <f>DATEDIF(Kickstarter[[#This Row],[Date Created Conversion]],Kickstarter[[#This Row],[Date Ended Conversion]],"m")</f>
        <v>0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Kickstarter[[#This Row],[pledged]]/Kickstarter[[#This Row],[goal]]</f>
        <v>4.2311459353574929E-2</v>
      </c>
      <c r="P1701" s="13">
        <f>IF(Kickstarter[[#This Row],[backers_count]], Kickstarter[[#This Row],[pledged]]/Kickstarter[[#This Row],[backers_count]], 0)</f>
        <v>54</v>
      </c>
      <c r="Q1701" t="str">
        <f>LEFT(Kickstarter[[#This Row],[Category and Sub-Category]], SEARCH("/", Kickstarter[[#This Row],[Category and Sub-Category]])-1)</f>
        <v>music</v>
      </c>
      <c r="R1701" t="str">
        <f>RIGHT(Kickstarter[[#This Row],[Category and Sub-Category]], LEN(Kickstarter[[#This Row],[Category and Sub-Category]])-SEARCH("/",Kickstarter[[#This Row],[Category and Sub-Category]]))</f>
        <v>faith</v>
      </c>
      <c r="S1701" s="10">
        <f>(Kickstarter[[#This Row],[launched_at]]/86400) + 25569 + (-6/24)</f>
        <v>42806.613946759258</v>
      </c>
      <c r="T1701" s="10">
        <f>(Kickstarter[[#This Row],[deadline]]/86400) + 25569 + (-6/24)</f>
        <v>42836.613946759258</v>
      </c>
      <c r="U1701" s="6">
        <f>YEAR(Kickstarter[[#This Row],[Date Created Conversion]])</f>
        <v>2017</v>
      </c>
      <c r="V1701" s="6" t="str">
        <f>TEXT(Kickstarter[[#This Row],[Date Created Conversion]], "mmm")</f>
        <v>Mar</v>
      </c>
      <c r="W1701" s="6">
        <f>DATEDIF(Kickstarter[[#This Row],[Date Created Conversion]],Kickstarter[[#This Row],[Date Ended Conversion]],"m")</f>
        <v>0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Kickstarter[[#This Row],[pledged]]/Kickstarter[[#This Row],[goal]]</f>
        <v>0.2606</v>
      </c>
      <c r="P1702" s="13">
        <f>IF(Kickstarter[[#This Row],[backers_count]], Kickstarter[[#This Row],[pledged]]/Kickstarter[[#This Row],[backers_count]], 0)</f>
        <v>65.974683544303801</v>
      </c>
      <c r="Q1702" t="str">
        <f>LEFT(Kickstarter[[#This Row],[Category and Sub-Category]], SEARCH("/", Kickstarter[[#This Row],[Category and Sub-Category]])-1)</f>
        <v>music</v>
      </c>
      <c r="R1702" t="str">
        <f>RIGHT(Kickstarter[[#This Row],[Category and Sub-Category]], LEN(Kickstarter[[#This Row],[Category and Sub-Category]])-SEARCH("/",Kickstarter[[#This Row],[Category and Sub-Category]]))</f>
        <v>faith</v>
      </c>
      <c r="S1702" s="10">
        <f>(Kickstarter[[#This Row],[launched_at]]/86400) + 25569 + (-6/24)</f>
        <v>42795.821643518517</v>
      </c>
      <c r="T1702" s="10">
        <f>(Kickstarter[[#This Row],[deadline]]/86400) + 25569 + (-6/24)</f>
        <v>42825.916666666672</v>
      </c>
      <c r="U1702" s="6">
        <f>YEAR(Kickstarter[[#This Row],[Date Created Conversion]])</f>
        <v>2017</v>
      </c>
      <c r="V1702" s="6" t="str">
        <f>TEXT(Kickstarter[[#This Row],[Date Created Conversion]], "mmm")</f>
        <v>Mar</v>
      </c>
      <c r="W1702" s="6">
        <f>DATEDIF(Kickstarter[[#This Row],[Date Created Conversion]],Kickstarter[[#This Row],[Date Ended Conversion]],"m")</f>
        <v>0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Kickstarter[[#This Row],[pledged]]/Kickstarter[[#This Row],[goal]]</f>
        <v>1.9801980198019802E-3</v>
      </c>
      <c r="P1703" s="13">
        <f>IF(Kickstarter[[#This Row],[backers_count]], Kickstarter[[#This Row],[pledged]]/Kickstarter[[#This Row],[backers_count]], 0)</f>
        <v>5</v>
      </c>
      <c r="Q1703" t="str">
        <f>LEFT(Kickstarter[[#This Row],[Category and Sub-Category]], SEARCH("/", Kickstarter[[#This Row],[Category and Sub-Category]])-1)</f>
        <v>music</v>
      </c>
      <c r="R1703" t="str">
        <f>RIGHT(Kickstarter[[#This Row],[Category and Sub-Category]], LEN(Kickstarter[[#This Row],[Category and Sub-Category]])-SEARCH("/",Kickstarter[[#This Row],[Category and Sub-Category]]))</f>
        <v>faith</v>
      </c>
      <c r="S1703" s="10">
        <f>(Kickstarter[[#This Row],[launched_at]]/86400) + 25569 + (-6/24)</f>
        <v>41989.414409722223</v>
      </c>
      <c r="T1703" s="10">
        <f>(Kickstarter[[#This Row],[deadline]]/86400) + 25569 + (-6/24)</f>
        <v>42019.414409722223</v>
      </c>
      <c r="U1703" s="6">
        <f>YEAR(Kickstarter[[#This Row],[Date Created Conversion]])</f>
        <v>2014</v>
      </c>
      <c r="V1703" s="6" t="str">
        <f>TEXT(Kickstarter[[#This Row],[Date Created Conversion]], "mmm")</f>
        <v>Dec</v>
      </c>
      <c r="W1703" s="6">
        <f>DATEDIF(Kickstarter[[#This Row],[Date Created Conversion]],Kickstarter[[#This Row],[Date Ended Conversion]],"m")</f>
        <v>0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Kickstarter[[#This Row],[pledged]]/Kickstarter[[#This Row],[goal]]</f>
        <v>6.0606060606060605E-5</v>
      </c>
      <c r="P1704" s="13">
        <f>IF(Kickstarter[[#This Row],[backers_count]], Kickstarter[[#This Row],[pledged]]/Kickstarter[[#This Row],[backers_count]], 0)</f>
        <v>1</v>
      </c>
      <c r="Q1704" t="str">
        <f>LEFT(Kickstarter[[#This Row],[Category and Sub-Category]], SEARCH("/", Kickstarter[[#This Row],[Category and Sub-Category]])-1)</f>
        <v>music</v>
      </c>
      <c r="R1704" t="str">
        <f>RIGHT(Kickstarter[[#This Row],[Category and Sub-Category]], LEN(Kickstarter[[#This Row],[Category and Sub-Category]])-SEARCH("/",Kickstarter[[#This Row],[Category and Sub-Category]]))</f>
        <v>faith</v>
      </c>
      <c r="S1704" s="10">
        <f>(Kickstarter[[#This Row],[launched_at]]/86400) + 25569 + (-6/24)</f>
        <v>42063.619791666672</v>
      </c>
      <c r="T1704" s="10">
        <f>(Kickstarter[[#This Row],[deadline]]/86400) + 25569 + (-6/24)</f>
        <v>42093.578125</v>
      </c>
      <c r="U1704" s="6">
        <f>YEAR(Kickstarter[[#This Row],[Date Created Conversion]])</f>
        <v>2015</v>
      </c>
      <c r="V1704" s="6" t="str">
        <f>TEXT(Kickstarter[[#This Row],[Date Created Conversion]], "mmm")</f>
        <v>Feb</v>
      </c>
      <c r="W1704" s="6">
        <f>DATEDIF(Kickstarter[[#This Row],[Date Created Conversion]],Kickstarter[[#This Row],[Date Ended Conversion]],"m")</f>
        <v>1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Kickstarter[[#This Row],[pledged]]/Kickstarter[[#This Row],[goal]]</f>
        <v>1.0200000000000001E-2</v>
      </c>
      <c r="P1705" s="13">
        <f>IF(Kickstarter[[#This Row],[backers_count]], Kickstarter[[#This Row],[pledged]]/Kickstarter[[#This Row],[backers_count]], 0)</f>
        <v>25.5</v>
      </c>
      <c r="Q1705" t="str">
        <f>LEFT(Kickstarter[[#This Row],[Category and Sub-Category]], SEARCH("/", Kickstarter[[#This Row],[Category and Sub-Category]])-1)</f>
        <v>music</v>
      </c>
      <c r="R1705" t="str">
        <f>RIGHT(Kickstarter[[#This Row],[Category and Sub-Category]], LEN(Kickstarter[[#This Row],[Category and Sub-Category]])-SEARCH("/",Kickstarter[[#This Row],[Category and Sub-Category]]))</f>
        <v>faith</v>
      </c>
      <c r="S1705" s="10">
        <f>(Kickstarter[[#This Row],[launched_at]]/86400) + 25569 + (-6/24)</f>
        <v>42187.031678240739</v>
      </c>
      <c r="T1705" s="10">
        <f>(Kickstarter[[#This Row],[deadline]]/86400) + 25569 + (-6/24)</f>
        <v>42247.031678240739</v>
      </c>
      <c r="U1705" s="6">
        <f>YEAR(Kickstarter[[#This Row],[Date Created Conversion]])</f>
        <v>2015</v>
      </c>
      <c r="V1705" s="6" t="str">
        <f>TEXT(Kickstarter[[#This Row],[Date Created Conversion]], "mmm")</f>
        <v>Jul</v>
      </c>
      <c r="W1705" s="6">
        <f>DATEDIF(Kickstarter[[#This Row],[Date Created Conversion]],Kickstarter[[#This Row],[Date Ended Conversion]],"m")</f>
        <v>1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Kickstarter[[#This Row],[pledged]]/Kickstarter[[#This Row],[goal]]</f>
        <v>0.65100000000000002</v>
      </c>
      <c r="P1706" s="13">
        <f>IF(Kickstarter[[#This Row],[backers_count]], Kickstarter[[#This Row],[pledged]]/Kickstarter[[#This Row],[backers_count]], 0)</f>
        <v>118.36363636363636</v>
      </c>
      <c r="Q1706" t="str">
        <f>LEFT(Kickstarter[[#This Row],[Category and Sub-Category]], SEARCH("/", Kickstarter[[#This Row],[Category and Sub-Category]])-1)</f>
        <v>music</v>
      </c>
      <c r="R1706" t="str">
        <f>RIGHT(Kickstarter[[#This Row],[Category and Sub-Category]], LEN(Kickstarter[[#This Row],[Category and Sub-Category]])-SEARCH("/",Kickstarter[[#This Row],[Category and Sub-Category]]))</f>
        <v>faith</v>
      </c>
      <c r="S1706" s="10">
        <f>(Kickstarter[[#This Row],[launched_at]]/86400) + 25569 + (-6/24)</f>
        <v>42020.889733796299</v>
      </c>
      <c r="T1706" s="10">
        <f>(Kickstarter[[#This Row],[deadline]]/86400) + 25569 + (-6/24)</f>
        <v>42050.889733796299</v>
      </c>
      <c r="U1706" s="6">
        <f>YEAR(Kickstarter[[#This Row],[Date Created Conversion]])</f>
        <v>2015</v>
      </c>
      <c r="V1706" s="6" t="str">
        <f>TEXT(Kickstarter[[#This Row],[Date Created Conversion]], "mmm")</f>
        <v>Jan</v>
      </c>
      <c r="W1706" s="6">
        <f>DATEDIF(Kickstarter[[#This Row],[Date Created Conversion]],Kickstarter[[#This Row],[Date Ended Conversion]],"m")</f>
        <v>0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Kickstarter[[#This Row],[pledged]]/Kickstarter[[#This Row],[goal]]</f>
        <v>0</v>
      </c>
      <c r="P1707" s="13">
        <f>IF(Kickstarter[[#This Row],[backers_count]], Kickstarter[[#This Row],[pledged]]/Kickstarter[[#This Row],[backers_count]], 0)</f>
        <v>0</v>
      </c>
      <c r="Q1707" t="str">
        <f>LEFT(Kickstarter[[#This Row],[Category and Sub-Category]], SEARCH("/", Kickstarter[[#This Row],[Category and Sub-Category]])-1)</f>
        <v>music</v>
      </c>
      <c r="R1707" t="str">
        <f>RIGHT(Kickstarter[[#This Row],[Category and Sub-Category]], LEN(Kickstarter[[#This Row],[Category and Sub-Category]])-SEARCH("/",Kickstarter[[#This Row],[Category and Sub-Category]]))</f>
        <v>faith</v>
      </c>
      <c r="S1707" s="10">
        <f>(Kickstarter[[#This Row],[launched_at]]/86400) + 25569 + (-6/24)</f>
        <v>42244.766736111109</v>
      </c>
      <c r="T1707" s="10">
        <f>(Kickstarter[[#This Row],[deadline]]/86400) + 25569 + (-6/24)</f>
        <v>42256.416666666672</v>
      </c>
      <c r="U1707" s="6">
        <f>YEAR(Kickstarter[[#This Row],[Date Created Conversion]])</f>
        <v>2015</v>
      </c>
      <c r="V1707" s="6" t="str">
        <f>TEXT(Kickstarter[[#This Row],[Date Created Conversion]], "mmm")</f>
        <v>Aug</v>
      </c>
      <c r="W1707" s="6">
        <f>DATEDIF(Kickstarter[[#This Row],[Date Created Conversion]],Kickstarter[[#This Row],[Date Ended Conversion]],"m")</f>
        <v>0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Kickstarter[[#This Row],[pledged]]/Kickstarter[[#This Row],[goal]]</f>
        <v>0</v>
      </c>
      <c r="P1708" s="13">
        <f>IF(Kickstarter[[#This Row],[backers_count]], Kickstarter[[#This Row],[pledged]]/Kickstarter[[#This Row],[backers_count]], 0)</f>
        <v>0</v>
      </c>
      <c r="Q1708" t="str">
        <f>LEFT(Kickstarter[[#This Row],[Category and Sub-Category]], SEARCH("/", Kickstarter[[#This Row],[Category and Sub-Category]])-1)</f>
        <v>music</v>
      </c>
      <c r="R1708" t="str">
        <f>RIGHT(Kickstarter[[#This Row],[Category and Sub-Category]], LEN(Kickstarter[[#This Row],[Category and Sub-Category]])-SEARCH("/",Kickstarter[[#This Row],[Category and Sub-Category]]))</f>
        <v>faith</v>
      </c>
      <c r="S1708" s="10">
        <f>(Kickstarter[[#This Row],[launched_at]]/86400) + 25569 + (-6/24)</f>
        <v>42179.056388888886</v>
      </c>
      <c r="T1708" s="10">
        <f>(Kickstarter[[#This Row],[deadline]]/86400) + 25569 + (-6/24)</f>
        <v>42239.056388888886</v>
      </c>
      <c r="U1708" s="6">
        <f>YEAR(Kickstarter[[#This Row],[Date Created Conversion]])</f>
        <v>2015</v>
      </c>
      <c r="V1708" s="6" t="str">
        <f>TEXT(Kickstarter[[#This Row],[Date Created Conversion]], "mmm")</f>
        <v>Jun</v>
      </c>
      <c r="W1708" s="6">
        <f>DATEDIF(Kickstarter[[#This Row],[Date Created Conversion]],Kickstarter[[#This Row],[Date Ended Conversion]],"m")</f>
        <v>1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Kickstarter[[#This Row],[pledged]]/Kickstarter[[#This Row],[goal]]</f>
        <v>9.74E-2</v>
      </c>
      <c r="P1709" s="13">
        <f>IF(Kickstarter[[#This Row],[backers_count]], Kickstarter[[#This Row],[pledged]]/Kickstarter[[#This Row],[backers_count]], 0)</f>
        <v>54.111111111111114</v>
      </c>
      <c r="Q1709" t="str">
        <f>LEFT(Kickstarter[[#This Row],[Category and Sub-Category]], SEARCH("/", Kickstarter[[#This Row],[Category and Sub-Category]])-1)</f>
        <v>music</v>
      </c>
      <c r="R1709" t="str">
        <f>RIGHT(Kickstarter[[#This Row],[Category and Sub-Category]], LEN(Kickstarter[[#This Row],[Category and Sub-Category]])-SEARCH("/",Kickstarter[[#This Row],[Category and Sub-Category]]))</f>
        <v>faith</v>
      </c>
      <c r="S1709" s="10">
        <f>(Kickstarter[[#This Row],[launched_at]]/86400) + 25569 + (-6/24)</f>
        <v>42427.471006944441</v>
      </c>
      <c r="T1709" s="10">
        <f>(Kickstarter[[#This Row],[deadline]]/86400) + 25569 + (-6/24)</f>
        <v>42457.429340277777</v>
      </c>
      <c r="U1709" s="6">
        <f>YEAR(Kickstarter[[#This Row],[Date Created Conversion]])</f>
        <v>2016</v>
      </c>
      <c r="V1709" s="6" t="str">
        <f>TEXT(Kickstarter[[#This Row],[Date Created Conversion]], "mmm")</f>
        <v>Feb</v>
      </c>
      <c r="W1709" s="6">
        <f>DATEDIF(Kickstarter[[#This Row],[Date Created Conversion]],Kickstarter[[#This Row],[Date Ended Conversion]],"m")</f>
        <v>1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Kickstarter[[#This Row],[pledged]]/Kickstarter[[#This Row],[goal]]</f>
        <v>0</v>
      </c>
      <c r="P1710" s="13">
        <f>IF(Kickstarter[[#This Row],[backers_count]], Kickstarter[[#This Row],[pledged]]/Kickstarter[[#This Row],[backers_count]], 0)</f>
        <v>0</v>
      </c>
      <c r="Q1710" t="str">
        <f>LEFT(Kickstarter[[#This Row],[Category and Sub-Category]], SEARCH("/", Kickstarter[[#This Row],[Category and Sub-Category]])-1)</f>
        <v>music</v>
      </c>
      <c r="R1710" t="str">
        <f>RIGHT(Kickstarter[[#This Row],[Category and Sub-Category]], LEN(Kickstarter[[#This Row],[Category and Sub-Category]])-SEARCH("/",Kickstarter[[#This Row],[Category and Sub-Category]]))</f>
        <v>faith</v>
      </c>
      <c r="S1710" s="10">
        <f>(Kickstarter[[#This Row],[launched_at]]/86400) + 25569 + (-6/24)</f>
        <v>42451.616967592592</v>
      </c>
      <c r="T1710" s="10">
        <f>(Kickstarter[[#This Row],[deadline]]/86400) + 25569 + (-6/24)</f>
        <v>42491.616967592592</v>
      </c>
      <c r="U1710" s="6">
        <f>YEAR(Kickstarter[[#This Row],[Date Created Conversion]])</f>
        <v>2016</v>
      </c>
      <c r="V1710" s="6" t="str">
        <f>TEXT(Kickstarter[[#This Row],[Date Created Conversion]], "mmm")</f>
        <v>Mar</v>
      </c>
      <c r="W1710" s="6">
        <f>DATEDIF(Kickstarter[[#This Row],[Date Created Conversion]],Kickstarter[[#This Row],[Date Ended Conversion]],"m")</f>
        <v>1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Kickstarter[[#This Row],[pledged]]/Kickstarter[[#This Row],[goal]]</f>
        <v>4.8571428571428571E-2</v>
      </c>
      <c r="P1711" s="13">
        <f>IF(Kickstarter[[#This Row],[backers_count]], Kickstarter[[#This Row],[pledged]]/Kickstarter[[#This Row],[backers_count]], 0)</f>
        <v>21.25</v>
      </c>
      <c r="Q1711" t="str">
        <f>LEFT(Kickstarter[[#This Row],[Category and Sub-Category]], SEARCH("/", Kickstarter[[#This Row],[Category and Sub-Category]])-1)</f>
        <v>music</v>
      </c>
      <c r="R1711" t="str">
        <f>RIGHT(Kickstarter[[#This Row],[Category and Sub-Category]], LEN(Kickstarter[[#This Row],[Category and Sub-Category]])-SEARCH("/",Kickstarter[[#This Row],[Category and Sub-Category]]))</f>
        <v>faith</v>
      </c>
      <c r="S1711" s="10">
        <f>(Kickstarter[[#This Row],[launched_at]]/86400) + 25569 + (-6/24)</f>
        <v>41841.313819444447</v>
      </c>
      <c r="T1711" s="10">
        <f>(Kickstarter[[#This Row],[deadline]]/86400) + 25569 + (-6/24)</f>
        <v>41882.568749999999</v>
      </c>
      <c r="U1711" s="6">
        <f>YEAR(Kickstarter[[#This Row],[Date Created Conversion]])</f>
        <v>2014</v>
      </c>
      <c r="V1711" s="6" t="str">
        <f>TEXT(Kickstarter[[#This Row],[Date Created Conversion]], "mmm")</f>
        <v>Jul</v>
      </c>
      <c r="W1711" s="6">
        <f>DATEDIF(Kickstarter[[#This Row],[Date Created Conversion]],Kickstarter[[#This Row],[Date Ended Conversion]],"m")</f>
        <v>1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Kickstarter[[#This Row],[pledged]]/Kickstarter[[#This Row],[goal]]</f>
        <v>6.7999999999999996E-3</v>
      </c>
      <c r="P1712" s="13">
        <f>IF(Kickstarter[[#This Row],[backers_count]], Kickstarter[[#This Row],[pledged]]/Kickstarter[[#This Row],[backers_count]], 0)</f>
        <v>34</v>
      </c>
      <c r="Q1712" t="str">
        <f>LEFT(Kickstarter[[#This Row],[Category and Sub-Category]], SEARCH("/", Kickstarter[[#This Row],[Category and Sub-Category]])-1)</f>
        <v>music</v>
      </c>
      <c r="R1712" t="str">
        <f>RIGHT(Kickstarter[[#This Row],[Category and Sub-Category]], LEN(Kickstarter[[#This Row],[Category and Sub-Category]])-SEARCH("/",Kickstarter[[#This Row],[Category and Sub-Category]]))</f>
        <v>faith</v>
      </c>
      <c r="S1712" s="10">
        <f>(Kickstarter[[#This Row],[launched_at]]/86400) + 25569 + (-6/24)</f>
        <v>42341.341296296298</v>
      </c>
      <c r="T1712" s="10">
        <f>(Kickstarter[[#This Row],[deadline]]/86400) + 25569 + (-6/24)</f>
        <v>42387.291666666672</v>
      </c>
      <c r="U1712" s="6">
        <f>YEAR(Kickstarter[[#This Row],[Date Created Conversion]])</f>
        <v>2015</v>
      </c>
      <c r="V1712" s="6" t="str">
        <f>TEXT(Kickstarter[[#This Row],[Date Created Conversion]], "mmm")</f>
        <v>Dec</v>
      </c>
      <c r="W1712" s="6">
        <f>DATEDIF(Kickstarter[[#This Row],[Date Created Conversion]],Kickstarter[[#This Row],[Date Ended Conversion]],"m")</f>
        <v>1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Kickstarter[[#This Row],[pledged]]/Kickstarter[[#This Row],[goal]]</f>
        <v>0.105</v>
      </c>
      <c r="P1713" s="13">
        <f>IF(Kickstarter[[#This Row],[backers_count]], Kickstarter[[#This Row],[pledged]]/Kickstarter[[#This Row],[backers_count]], 0)</f>
        <v>525</v>
      </c>
      <c r="Q1713" t="str">
        <f>LEFT(Kickstarter[[#This Row],[Category and Sub-Category]], SEARCH("/", Kickstarter[[#This Row],[Category and Sub-Category]])-1)</f>
        <v>music</v>
      </c>
      <c r="R1713" t="str">
        <f>RIGHT(Kickstarter[[#This Row],[Category and Sub-Category]], LEN(Kickstarter[[#This Row],[Category and Sub-Category]])-SEARCH("/",Kickstarter[[#This Row],[Category and Sub-Category]]))</f>
        <v>faith</v>
      </c>
      <c r="S1713" s="10">
        <f>(Kickstarter[[#This Row],[launched_at]]/86400) + 25569 + (-6/24)</f>
        <v>41852.396226851852</v>
      </c>
      <c r="T1713" s="10">
        <f>(Kickstarter[[#This Row],[deadline]]/86400) + 25569 + (-6/24)</f>
        <v>41883.396226851852</v>
      </c>
      <c r="U1713" s="6">
        <f>YEAR(Kickstarter[[#This Row],[Date Created Conversion]])</f>
        <v>2014</v>
      </c>
      <c r="V1713" s="6" t="str">
        <f>TEXT(Kickstarter[[#This Row],[Date Created Conversion]], "mmm")</f>
        <v>Aug</v>
      </c>
      <c r="W1713" s="6">
        <f>DATEDIF(Kickstarter[[#This Row],[Date Created Conversion]],Kickstarter[[#This Row],[Date Ended Conversion]],"m")</f>
        <v>1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Kickstarter[[#This Row],[pledged]]/Kickstarter[[#This Row],[goal]]</f>
        <v>0</v>
      </c>
      <c r="P1714" s="13">
        <f>IF(Kickstarter[[#This Row],[backers_count]], Kickstarter[[#This Row],[pledged]]/Kickstarter[[#This Row],[backers_count]], 0)</f>
        <v>0</v>
      </c>
      <c r="Q1714" t="str">
        <f>LEFT(Kickstarter[[#This Row],[Category and Sub-Category]], SEARCH("/", Kickstarter[[#This Row],[Category and Sub-Category]])-1)</f>
        <v>music</v>
      </c>
      <c r="R1714" t="str">
        <f>RIGHT(Kickstarter[[#This Row],[Category and Sub-Category]], LEN(Kickstarter[[#This Row],[Category and Sub-Category]])-SEARCH("/",Kickstarter[[#This Row],[Category and Sub-Category]]))</f>
        <v>faith</v>
      </c>
      <c r="S1714" s="10">
        <f>(Kickstarter[[#This Row],[launched_at]]/86400) + 25569 + (-6/24)</f>
        <v>42125.663807870369</v>
      </c>
      <c r="T1714" s="10">
        <f>(Kickstarter[[#This Row],[deadline]]/86400) + 25569 + (-6/24)</f>
        <v>42185.663807870369</v>
      </c>
      <c r="U1714" s="6">
        <f>YEAR(Kickstarter[[#This Row],[Date Created Conversion]])</f>
        <v>2015</v>
      </c>
      <c r="V1714" s="6" t="str">
        <f>TEXT(Kickstarter[[#This Row],[Date Created Conversion]], "mmm")</f>
        <v>May</v>
      </c>
      <c r="W1714" s="6">
        <f>DATEDIF(Kickstarter[[#This Row],[Date Created Conversion]],Kickstarter[[#This Row],[Date Ended Conversion]],"m")</f>
        <v>1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Kickstarter[[#This Row],[pledged]]/Kickstarter[[#This Row],[goal]]</f>
        <v>1.6666666666666666E-2</v>
      </c>
      <c r="P1715" s="13">
        <f>IF(Kickstarter[[#This Row],[backers_count]], Kickstarter[[#This Row],[pledged]]/Kickstarter[[#This Row],[backers_count]], 0)</f>
        <v>50</v>
      </c>
      <c r="Q1715" t="str">
        <f>LEFT(Kickstarter[[#This Row],[Category and Sub-Category]], SEARCH("/", Kickstarter[[#This Row],[Category and Sub-Category]])-1)</f>
        <v>music</v>
      </c>
      <c r="R1715" t="str">
        <f>RIGHT(Kickstarter[[#This Row],[Category and Sub-Category]], LEN(Kickstarter[[#This Row],[Category and Sub-Category]])-SEARCH("/",Kickstarter[[#This Row],[Category and Sub-Category]]))</f>
        <v>faith</v>
      </c>
      <c r="S1715" s="10">
        <f>(Kickstarter[[#This Row],[launched_at]]/86400) + 25569 + (-6/24)</f>
        <v>41887.551064814819</v>
      </c>
      <c r="T1715" s="10">
        <f>(Kickstarter[[#This Row],[deadline]]/86400) + 25569 + (-6/24)</f>
        <v>41917.551064814819</v>
      </c>
      <c r="U1715" s="6">
        <f>YEAR(Kickstarter[[#This Row],[Date Created Conversion]])</f>
        <v>2014</v>
      </c>
      <c r="V1715" s="6" t="str">
        <f>TEXT(Kickstarter[[#This Row],[Date Created Conversion]], "mmm")</f>
        <v>Sep</v>
      </c>
      <c r="W1715" s="6">
        <f>DATEDIF(Kickstarter[[#This Row],[Date Created Conversion]],Kickstarter[[#This Row],[Date Ended Conversion]],"m")</f>
        <v>1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Kickstarter[[#This Row],[pledged]]/Kickstarter[[#This Row],[goal]]</f>
        <v>7.868E-2</v>
      </c>
      <c r="P1716" s="13">
        <f>IF(Kickstarter[[#This Row],[backers_count]], Kickstarter[[#This Row],[pledged]]/Kickstarter[[#This Row],[backers_count]], 0)</f>
        <v>115.70588235294117</v>
      </c>
      <c r="Q1716" t="str">
        <f>LEFT(Kickstarter[[#This Row],[Category and Sub-Category]], SEARCH("/", Kickstarter[[#This Row],[Category and Sub-Category]])-1)</f>
        <v>music</v>
      </c>
      <c r="R1716" t="str">
        <f>RIGHT(Kickstarter[[#This Row],[Category and Sub-Category]], LEN(Kickstarter[[#This Row],[Category and Sub-Category]])-SEARCH("/",Kickstarter[[#This Row],[Category and Sub-Category]]))</f>
        <v>faith</v>
      </c>
      <c r="S1716" s="10">
        <f>(Kickstarter[[#This Row],[launched_at]]/86400) + 25569 + (-6/24)</f>
        <v>42095.668530092589</v>
      </c>
      <c r="T1716" s="10">
        <f>(Kickstarter[[#This Row],[deadline]]/86400) + 25569 + (-6/24)</f>
        <v>42125.668530092589</v>
      </c>
      <c r="U1716" s="6">
        <f>YEAR(Kickstarter[[#This Row],[Date Created Conversion]])</f>
        <v>2015</v>
      </c>
      <c r="V1716" s="6" t="str">
        <f>TEXT(Kickstarter[[#This Row],[Date Created Conversion]], "mmm")</f>
        <v>Apr</v>
      </c>
      <c r="W1716" s="6">
        <f>DATEDIF(Kickstarter[[#This Row],[Date Created Conversion]],Kickstarter[[#This Row],[Date Ended Conversion]],"m")</f>
        <v>1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Kickstarter[[#This Row],[pledged]]/Kickstarter[[#This Row],[goal]]</f>
        <v>2.2000000000000001E-3</v>
      </c>
      <c r="P1717" s="13">
        <f>IF(Kickstarter[[#This Row],[backers_count]], Kickstarter[[#This Row],[pledged]]/Kickstarter[[#This Row],[backers_count]], 0)</f>
        <v>5.5</v>
      </c>
      <c r="Q1717" t="str">
        <f>LEFT(Kickstarter[[#This Row],[Category and Sub-Category]], SEARCH("/", Kickstarter[[#This Row],[Category and Sub-Category]])-1)</f>
        <v>music</v>
      </c>
      <c r="R1717" t="str">
        <f>RIGHT(Kickstarter[[#This Row],[Category and Sub-Category]], LEN(Kickstarter[[#This Row],[Category and Sub-Category]])-SEARCH("/",Kickstarter[[#This Row],[Category and Sub-Category]]))</f>
        <v>faith</v>
      </c>
      <c r="S1717" s="10">
        <f>(Kickstarter[[#This Row],[launched_at]]/86400) + 25569 + (-6/24)</f>
        <v>42063.967418981483</v>
      </c>
      <c r="T1717" s="10">
        <f>(Kickstarter[[#This Row],[deadline]]/86400) + 25569 + (-6/24)</f>
        <v>42093.890277777777</v>
      </c>
      <c r="U1717" s="6">
        <f>YEAR(Kickstarter[[#This Row],[Date Created Conversion]])</f>
        <v>2015</v>
      </c>
      <c r="V1717" s="6" t="str">
        <f>TEXT(Kickstarter[[#This Row],[Date Created Conversion]], "mmm")</f>
        <v>Feb</v>
      </c>
      <c r="W1717" s="6">
        <f>DATEDIF(Kickstarter[[#This Row],[Date Created Conversion]],Kickstarter[[#This Row],[Date Ended Conversion]],"m")</f>
        <v>1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Kickstarter[[#This Row],[pledged]]/Kickstarter[[#This Row],[goal]]</f>
        <v>7.4999999999999997E-2</v>
      </c>
      <c r="P1718" s="13">
        <f>IF(Kickstarter[[#This Row],[backers_count]], Kickstarter[[#This Row],[pledged]]/Kickstarter[[#This Row],[backers_count]], 0)</f>
        <v>50</v>
      </c>
      <c r="Q1718" t="str">
        <f>LEFT(Kickstarter[[#This Row],[Category and Sub-Category]], SEARCH("/", Kickstarter[[#This Row],[Category and Sub-Category]])-1)</f>
        <v>music</v>
      </c>
      <c r="R1718" t="str">
        <f>RIGHT(Kickstarter[[#This Row],[Category and Sub-Category]], LEN(Kickstarter[[#This Row],[Category and Sub-Category]])-SEARCH("/",Kickstarter[[#This Row],[Category and Sub-Category]]))</f>
        <v>faith</v>
      </c>
      <c r="S1718" s="10">
        <f>(Kickstarter[[#This Row],[launched_at]]/86400) + 25569 + (-6/24)</f>
        <v>42673.327534722222</v>
      </c>
      <c r="T1718" s="10">
        <f>(Kickstarter[[#This Row],[deadline]]/86400) + 25569 + (-6/24)</f>
        <v>42713.369201388894</v>
      </c>
      <c r="U1718" s="6">
        <f>YEAR(Kickstarter[[#This Row],[Date Created Conversion]])</f>
        <v>2016</v>
      </c>
      <c r="V1718" s="6" t="str">
        <f>TEXT(Kickstarter[[#This Row],[Date Created Conversion]], "mmm")</f>
        <v>Oct</v>
      </c>
      <c r="W1718" s="6">
        <f>DATEDIF(Kickstarter[[#This Row],[Date Created Conversion]],Kickstarter[[#This Row],[Date Ended Conversion]],"m")</f>
        <v>1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Kickstarter[[#This Row],[pledged]]/Kickstarter[[#This Row],[goal]]</f>
        <v>0.42725880551301687</v>
      </c>
      <c r="P1719" s="13">
        <f>IF(Kickstarter[[#This Row],[backers_count]], Kickstarter[[#This Row],[pledged]]/Kickstarter[[#This Row],[backers_count]], 0)</f>
        <v>34.024390243902438</v>
      </c>
      <c r="Q1719" t="str">
        <f>LEFT(Kickstarter[[#This Row],[Category and Sub-Category]], SEARCH("/", Kickstarter[[#This Row],[Category and Sub-Category]])-1)</f>
        <v>music</v>
      </c>
      <c r="R1719" t="str">
        <f>RIGHT(Kickstarter[[#This Row],[Category and Sub-Category]], LEN(Kickstarter[[#This Row],[Category and Sub-Category]])-SEARCH("/",Kickstarter[[#This Row],[Category and Sub-Category]]))</f>
        <v>faith</v>
      </c>
      <c r="S1719" s="10">
        <f>(Kickstarter[[#This Row],[launched_at]]/86400) + 25569 + (-6/24)</f>
        <v>42460.731921296298</v>
      </c>
      <c r="T1719" s="10">
        <f>(Kickstarter[[#This Row],[deadline]]/86400) + 25569 + (-6/24)</f>
        <v>42480.916666666672</v>
      </c>
      <c r="U1719" s="6">
        <f>YEAR(Kickstarter[[#This Row],[Date Created Conversion]])</f>
        <v>2016</v>
      </c>
      <c r="V1719" s="6" t="str">
        <f>TEXT(Kickstarter[[#This Row],[Date Created Conversion]], "mmm")</f>
        <v>Mar</v>
      </c>
      <c r="W1719" s="6">
        <f>DATEDIF(Kickstarter[[#This Row],[Date Created Conversion]],Kickstarter[[#This Row],[Date Ended Conversion]],"m")</f>
        <v>0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Kickstarter[[#This Row],[pledged]]/Kickstarter[[#This Row],[goal]]</f>
        <v>2.142857142857143E-3</v>
      </c>
      <c r="P1720" s="13">
        <f>IF(Kickstarter[[#This Row],[backers_count]], Kickstarter[[#This Row],[pledged]]/Kickstarter[[#This Row],[backers_count]], 0)</f>
        <v>37.5</v>
      </c>
      <c r="Q1720" t="str">
        <f>LEFT(Kickstarter[[#This Row],[Category and Sub-Category]], SEARCH("/", Kickstarter[[#This Row],[Category and Sub-Category]])-1)</f>
        <v>music</v>
      </c>
      <c r="R1720" t="str">
        <f>RIGHT(Kickstarter[[#This Row],[Category and Sub-Category]], LEN(Kickstarter[[#This Row],[Category and Sub-Category]])-SEARCH("/",Kickstarter[[#This Row],[Category and Sub-Category]]))</f>
        <v>faith</v>
      </c>
      <c r="S1720" s="10">
        <f>(Kickstarter[[#This Row],[launched_at]]/86400) + 25569 + (-6/24)</f>
        <v>42460.360520833332</v>
      </c>
      <c r="T1720" s="10">
        <f>(Kickstarter[[#This Row],[deadline]]/86400) + 25569 + (-6/24)</f>
        <v>42503.957638888889</v>
      </c>
      <c r="U1720" s="6">
        <f>YEAR(Kickstarter[[#This Row],[Date Created Conversion]])</f>
        <v>2016</v>
      </c>
      <c r="V1720" s="6" t="str">
        <f>TEXT(Kickstarter[[#This Row],[Date Created Conversion]], "mmm")</f>
        <v>Mar</v>
      </c>
      <c r="W1720" s="6">
        <f>DATEDIF(Kickstarter[[#This Row],[Date Created Conversion]],Kickstarter[[#This Row],[Date Ended Conversion]],"m")</f>
        <v>1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Kickstarter[[#This Row],[pledged]]/Kickstarter[[#This Row],[goal]]</f>
        <v>8.7500000000000008E-3</v>
      </c>
      <c r="P1721" s="13">
        <f>IF(Kickstarter[[#This Row],[backers_count]], Kickstarter[[#This Row],[pledged]]/Kickstarter[[#This Row],[backers_count]], 0)</f>
        <v>11.666666666666666</v>
      </c>
      <c r="Q1721" t="str">
        <f>LEFT(Kickstarter[[#This Row],[Category and Sub-Category]], SEARCH("/", Kickstarter[[#This Row],[Category and Sub-Category]])-1)</f>
        <v>music</v>
      </c>
      <c r="R1721" t="str">
        <f>RIGHT(Kickstarter[[#This Row],[Category and Sub-Category]], LEN(Kickstarter[[#This Row],[Category and Sub-Category]])-SEARCH("/",Kickstarter[[#This Row],[Category and Sub-Category]]))</f>
        <v>faith</v>
      </c>
      <c r="S1721" s="10">
        <f>(Kickstarter[[#This Row],[launched_at]]/86400) + 25569 + (-6/24)</f>
        <v>41869.284618055557</v>
      </c>
      <c r="T1721" s="10">
        <f>(Kickstarter[[#This Row],[deadline]]/86400) + 25569 + (-6/24)</f>
        <v>41899.284618055557</v>
      </c>
      <c r="U1721" s="6">
        <f>YEAR(Kickstarter[[#This Row],[Date Created Conversion]])</f>
        <v>2014</v>
      </c>
      <c r="V1721" s="6" t="str">
        <f>TEXT(Kickstarter[[#This Row],[Date Created Conversion]], "mmm")</f>
        <v>Aug</v>
      </c>
      <c r="W1721" s="6">
        <f>DATEDIF(Kickstarter[[#This Row],[Date Created Conversion]],Kickstarter[[#This Row],[Date Ended Conversion]],"m")</f>
        <v>0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Kickstarter[[#This Row],[pledged]]/Kickstarter[[#This Row],[goal]]</f>
        <v>5.6250000000000001E-2</v>
      </c>
      <c r="P1722" s="13">
        <f>IF(Kickstarter[[#This Row],[backers_count]], Kickstarter[[#This Row],[pledged]]/Kickstarter[[#This Row],[backers_count]], 0)</f>
        <v>28.125</v>
      </c>
      <c r="Q1722" t="str">
        <f>LEFT(Kickstarter[[#This Row],[Category and Sub-Category]], SEARCH("/", Kickstarter[[#This Row],[Category and Sub-Category]])-1)</f>
        <v>music</v>
      </c>
      <c r="R1722" t="str">
        <f>RIGHT(Kickstarter[[#This Row],[Category and Sub-Category]], LEN(Kickstarter[[#This Row],[Category and Sub-Category]])-SEARCH("/",Kickstarter[[#This Row],[Category and Sub-Category]]))</f>
        <v>faith</v>
      </c>
      <c r="S1722" s="10">
        <f>(Kickstarter[[#This Row],[launched_at]]/86400) + 25569 + (-6/24)</f>
        <v>41922.533229166671</v>
      </c>
      <c r="T1722" s="10">
        <f>(Kickstarter[[#This Row],[deadline]]/86400) + 25569 + (-6/24)</f>
        <v>41952.574895833335</v>
      </c>
      <c r="U1722" s="6">
        <f>YEAR(Kickstarter[[#This Row],[Date Created Conversion]])</f>
        <v>2014</v>
      </c>
      <c r="V1722" s="6" t="str">
        <f>TEXT(Kickstarter[[#This Row],[Date Created Conversion]], "mmm")</f>
        <v>Oct</v>
      </c>
      <c r="W1722" s="6">
        <f>DATEDIF(Kickstarter[[#This Row],[Date Created Conversion]],Kickstarter[[#This Row],[Date Ended Conversion]],"m")</f>
        <v>0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Kickstarter[[#This Row],[pledged]]/Kickstarter[[#This Row],[goal]]</f>
        <v>0</v>
      </c>
      <c r="P1723" s="13">
        <f>IF(Kickstarter[[#This Row],[backers_count]], Kickstarter[[#This Row],[pledged]]/Kickstarter[[#This Row],[backers_count]], 0)</f>
        <v>0</v>
      </c>
      <c r="Q1723" t="str">
        <f>LEFT(Kickstarter[[#This Row],[Category and Sub-Category]], SEARCH("/", Kickstarter[[#This Row],[Category and Sub-Category]])-1)</f>
        <v>music</v>
      </c>
      <c r="R1723" t="str">
        <f>RIGHT(Kickstarter[[#This Row],[Category and Sub-Category]], LEN(Kickstarter[[#This Row],[Category and Sub-Category]])-SEARCH("/",Kickstarter[[#This Row],[Category and Sub-Category]]))</f>
        <v>faith</v>
      </c>
      <c r="S1723" s="10">
        <f>(Kickstarter[[#This Row],[launched_at]]/86400) + 25569 + (-6/24)</f>
        <v>42319.211377314816</v>
      </c>
      <c r="T1723" s="10">
        <f>(Kickstarter[[#This Row],[deadline]]/86400) + 25569 + (-6/24)</f>
        <v>42349.211377314816</v>
      </c>
      <c r="U1723" s="6">
        <f>YEAR(Kickstarter[[#This Row],[Date Created Conversion]])</f>
        <v>2015</v>
      </c>
      <c r="V1723" s="6" t="str">
        <f>TEXT(Kickstarter[[#This Row],[Date Created Conversion]], "mmm")</f>
        <v>Nov</v>
      </c>
      <c r="W1723" s="6">
        <f>DATEDIF(Kickstarter[[#This Row],[Date Created Conversion]],Kickstarter[[#This Row],[Date Ended Conversion]],"m")</f>
        <v>1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Kickstarter[[#This Row],[pledged]]/Kickstarter[[#This Row],[goal]]</f>
        <v>3.4722222222222224E-4</v>
      </c>
      <c r="P1724" s="13">
        <f>IF(Kickstarter[[#This Row],[backers_count]], Kickstarter[[#This Row],[pledged]]/Kickstarter[[#This Row],[backers_count]], 0)</f>
        <v>1</v>
      </c>
      <c r="Q1724" t="str">
        <f>LEFT(Kickstarter[[#This Row],[Category and Sub-Category]], SEARCH("/", Kickstarter[[#This Row],[Category and Sub-Category]])-1)</f>
        <v>music</v>
      </c>
      <c r="R1724" t="str">
        <f>RIGHT(Kickstarter[[#This Row],[Category and Sub-Category]], LEN(Kickstarter[[#This Row],[Category and Sub-Category]])-SEARCH("/",Kickstarter[[#This Row],[Category and Sub-Category]]))</f>
        <v>faith</v>
      </c>
      <c r="S1724" s="10">
        <f>(Kickstarter[[#This Row],[launched_at]]/86400) + 25569 + (-6/24)</f>
        <v>42425.710983796293</v>
      </c>
      <c r="T1724" s="10">
        <f>(Kickstarter[[#This Row],[deadline]]/86400) + 25569 + (-6/24)</f>
        <v>42462.756944444445</v>
      </c>
      <c r="U1724" s="6">
        <f>YEAR(Kickstarter[[#This Row],[Date Created Conversion]])</f>
        <v>2016</v>
      </c>
      <c r="V1724" s="6" t="str">
        <f>TEXT(Kickstarter[[#This Row],[Date Created Conversion]], "mmm")</f>
        <v>Feb</v>
      </c>
      <c r="W1724" s="6">
        <f>DATEDIF(Kickstarter[[#This Row],[Date Created Conversion]],Kickstarter[[#This Row],[Date Ended Conversion]],"m")</f>
        <v>1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Kickstarter[[#This Row],[pledged]]/Kickstarter[[#This Row],[goal]]</f>
        <v>6.5000000000000002E-2</v>
      </c>
      <c r="P1725" s="13">
        <f>IF(Kickstarter[[#This Row],[backers_count]], Kickstarter[[#This Row],[pledged]]/Kickstarter[[#This Row],[backers_count]], 0)</f>
        <v>216.66666666666666</v>
      </c>
      <c r="Q1725" t="str">
        <f>LEFT(Kickstarter[[#This Row],[Category and Sub-Category]], SEARCH("/", Kickstarter[[#This Row],[Category and Sub-Category]])-1)</f>
        <v>music</v>
      </c>
      <c r="R1725" t="str">
        <f>RIGHT(Kickstarter[[#This Row],[Category and Sub-Category]], LEN(Kickstarter[[#This Row],[Category and Sub-Category]])-SEARCH("/",Kickstarter[[#This Row],[Category and Sub-Category]]))</f>
        <v>faith</v>
      </c>
      <c r="S1725" s="10">
        <f>(Kickstarter[[#This Row],[launched_at]]/86400) + 25569 + (-6/24)</f>
        <v>42129.57540509259</v>
      </c>
      <c r="T1725" s="10">
        <f>(Kickstarter[[#This Row],[deadline]]/86400) + 25569 + (-6/24)</f>
        <v>42186</v>
      </c>
      <c r="U1725" s="6">
        <f>YEAR(Kickstarter[[#This Row],[Date Created Conversion]])</f>
        <v>2015</v>
      </c>
      <c r="V1725" s="6" t="str">
        <f>TEXT(Kickstarter[[#This Row],[Date Created Conversion]], "mmm")</f>
        <v>May</v>
      </c>
      <c r="W1725" s="6">
        <f>DATEDIF(Kickstarter[[#This Row],[Date Created Conversion]],Kickstarter[[#This Row],[Date Ended Conversion]],"m")</f>
        <v>1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Kickstarter[[#This Row],[pledged]]/Kickstarter[[#This Row],[goal]]</f>
        <v>5.8333333333333336E-3</v>
      </c>
      <c r="P1726" s="13">
        <f>IF(Kickstarter[[#This Row],[backers_count]], Kickstarter[[#This Row],[pledged]]/Kickstarter[[#This Row],[backers_count]], 0)</f>
        <v>8.75</v>
      </c>
      <c r="Q1726" t="str">
        <f>LEFT(Kickstarter[[#This Row],[Category and Sub-Category]], SEARCH("/", Kickstarter[[#This Row],[Category and Sub-Category]])-1)</f>
        <v>music</v>
      </c>
      <c r="R1726" t="str">
        <f>RIGHT(Kickstarter[[#This Row],[Category and Sub-Category]], LEN(Kickstarter[[#This Row],[Category and Sub-Category]])-SEARCH("/",Kickstarter[[#This Row],[Category and Sub-Category]]))</f>
        <v>faith</v>
      </c>
      <c r="S1726" s="10">
        <f>(Kickstarter[[#This Row],[launched_at]]/86400) + 25569 + (-6/24)</f>
        <v>41912.682430555556</v>
      </c>
      <c r="T1726" s="10">
        <f>(Kickstarter[[#This Row],[deadline]]/86400) + 25569 + (-6/24)</f>
        <v>41942.682430555556</v>
      </c>
      <c r="U1726" s="6">
        <f>YEAR(Kickstarter[[#This Row],[Date Created Conversion]])</f>
        <v>2014</v>
      </c>
      <c r="V1726" s="6" t="str">
        <f>TEXT(Kickstarter[[#This Row],[Date Created Conversion]], "mmm")</f>
        <v>Sep</v>
      </c>
      <c r="W1726" s="6">
        <f>DATEDIF(Kickstarter[[#This Row],[Date Created Conversion]],Kickstarter[[#This Row],[Date Ended Conversion]],"m")</f>
        <v>1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Kickstarter[[#This Row],[pledged]]/Kickstarter[[#This Row],[goal]]</f>
        <v>0.10181818181818182</v>
      </c>
      <c r="P1727" s="13">
        <f>IF(Kickstarter[[#This Row],[backers_count]], Kickstarter[[#This Row],[pledged]]/Kickstarter[[#This Row],[backers_count]], 0)</f>
        <v>62.222222222222221</v>
      </c>
      <c r="Q1727" t="str">
        <f>LEFT(Kickstarter[[#This Row],[Category and Sub-Category]], SEARCH("/", Kickstarter[[#This Row],[Category and Sub-Category]])-1)</f>
        <v>music</v>
      </c>
      <c r="R1727" t="str">
        <f>RIGHT(Kickstarter[[#This Row],[Category and Sub-Category]], LEN(Kickstarter[[#This Row],[Category and Sub-Category]])-SEARCH("/",Kickstarter[[#This Row],[Category and Sub-Category]]))</f>
        <v>faith</v>
      </c>
      <c r="S1727" s="10">
        <f>(Kickstarter[[#This Row],[launched_at]]/86400) + 25569 + (-6/24)</f>
        <v>41845.718159722222</v>
      </c>
      <c r="T1727" s="10">
        <f>(Kickstarter[[#This Row],[deadline]]/86400) + 25569 + (-6/24)</f>
        <v>41875.718159722222</v>
      </c>
      <c r="U1727" s="6">
        <f>YEAR(Kickstarter[[#This Row],[Date Created Conversion]])</f>
        <v>2014</v>
      </c>
      <c r="V1727" s="6" t="str">
        <f>TEXT(Kickstarter[[#This Row],[Date Created Conversion]], "mmm")</f>
        <v>Jul</v>
      </c>
      <c r="W1727" s="6">
        <f>DATEDIF(Kickstarter[[#This Row],[Date Created Conversion]],Kickstarter[[#This Row],[Date Ended Conversion]],"m")</f>
        <v>0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Kickstarter[[#This Row],[pledged]]/Kickstarter[[#This Row],[goal]]</f>
        <v>0.33784615384615385</v>
      </c>
      <c r="P1728" s="13">
        <f>IF(Kickstarter[[#This Row],[backers_count]], Kickstarter[[#This Row],[pledged]]/Kickstarter[[#This Row],[backers_count]], 0)</f>
        <v>137.25</v>
      </c>
      <c r="Q1728" t="str">
        <f>LEFT(Kickstarter[[#This Row],[Category and Sub-Category]], SEARCH("/", Kickstarter[[#This Row],[Category and Sub-Category]])-1)</f>
        <v>music</v>
      </c>
      <c r="R1728" t="str">
        <f>RIGHT(Kickstarter[[#This Row],[Category and Sub-Category]], LEN(Kickstarter[[#This Row],[Category and Sub-Category]])-SEARCH("/",Kickstarter[[#This Row],[Category and Sub-Category]]))</f>
        <v>faith</v>
      </c>
      <c r="S1728" s="10">
        <f>(Kickstarter[[#This Row],[launched_at]]/86400) + 25569 + (-6/24)</f>
        <v>41788.669722222221</v>
      </c>
      <c r="T1728" s="10">
        <f>(Kickstarter[[#This Row],[deadline]]/86400) + 25569 + (-6/24)</f>
        <v>41817.669722222221</v>
      </c>
      <c r="U1728" s="6">
        <f>YEAR(Kickstarter[[#This Row],[Date Created Conversion]])</f>
        <v>2014</v>
      </c>
      <c r="V1728" s="6" t="str">
        <f>TEXT(Kickstarter[[#This Row],[Date Created Conversion]], "mmm")</f>
        <v>May</v>
      </c>
      <c r="W1728" s="6">
        <f>DATEDIF(Kickstarter[[#This Row],[Date Created Conversion]],Kickstarter[[#This Row],[Date Ended Conversion]],"m")</f>
        <v>0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Kickstarter[[#This Row],[pledged]]/Kickstarter[[#This Row],[goal]]</f>
        <v>3.3333333333333332E-4</v>
      </c>
      <c r="P1729" s="13">
        <f>IF(Kickstarter[[#This Row],[backers_count]], Kickstarter[[#This Row],[pledged]]/Kickstarter[[#This Row],[backers_count]], 0)</f>
        <v>1</v>
      </c>
      <c r="Q1729" t="str">
        <f>LEFT(Kickstarter[[#This Row],[Category and Sub-Category]], SEARCH("/", Kickstarter[[#This Row],[Category and Sub-Category]])-1)</f>
        <v>music</v>
      </c>
      <c r="R1729" t="str">
        <f>RIGHT(Kickstarter[[#This Row],[Category and Sub-Category]], LEN(Kickstarter[[#This Row],[Category and Sub-Category]])-SEARCH("/",Kickstarter[[#This Row],[Category and Sub-Category]]))</f>
        <v>faith</v>
      </c>
      <c r="S1729" s="10">
        <f>(Kickstarter[[#This Row],[launched_at]]/86400) + 25569 + (-6/24)</f>
        <v>42044.677974537037</v>
      </c>
      <c r="T1729" s="10">
        <f>(Kickstarter[[#This Row],[deadline]]/86400) + 25569 + (-6/24)</f>
        <v>42099.208333333328</v>
      </c>
      <c r="U1729" s="6">
        <f>YEAR(Kickstarter[[#This Row],[Date Created Conversion]])</f>
        <v>2015</v>
      </c>
      <c r="V1729" s="6" t="str">
        <f>TEXT(Kickstarter[[#This Row],[Date Created Conversion]], "mmm")</f>
        <v>Feb</v>
      </c>
      <c r="W1729" s="6">
        <f>DATEDIF(Kickstarter[[#This Row],[Date Created Conversion]],Kickstarter[[#This Row],[Date Ended Conversion]],"m")</f>
        <v>1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Kickstarter[[#This Row],[pledged]]/Kickstarter[[#This Row],[goal]]</f>
        <v>0.68400000000000005</v>
      </c>
      <c r="P1730" s="13">
        <f>IF(Kickstarter[[#This Row],[backers_count]], Kickstarter[[#This Row],[pledged]]/Kickstarter[[#This Row],[backers_count]], 0)</f>
        <v>122.14285714285714</v>
      </c>
      <c r="Q1730" t="str">
        <f>LEFT(Kickstarter[[#This Row],[Category and Sub-Category]], SEARCH("/", Kickstarter[[#This Row],[Category and Sub-Category]])-1)</f>
        <v>music</v>
      </c>
      <c r="R1730" t="str">
        <f>RIGHT(Kickstarter[[#This Row],[Category and Sub-Category]], LEN(Kickstarter[[#This Row],[Category and Sub-Category]])-SEARCH("/",Kickstarter[[#This Row],[Category and Sub-Category]]))</f>
        <v>faith</v>
      </c>
      <c r="S1730" s="10">
        <f>(Kickstarter[[#This Row],[launched_at]]/86400) + 25569 + (-6/24)</f>
        <v>42268.375856481478</v>
      </c>
      <c r="T1730" s="10">
        <f>(Kickstarter[[#This Row],[deadline]]/86400) + 25569 + (-6/24)</f>
        <v>42298.375856481478</v>
      </c>
      <c r="U1730" s="6">
        <f>YEAR(Kickstarter[[#This Row],[Date Created Conversion]])</f>
        <v>2015</v>
      </c>
      <c r="V1730" s="6" t="str">
        <f>TEXT(Kickstarter[[#This Row],[Date Created Conversion]], "mmm")</f>
        <v>Sep</v>
      </c>
      <c r="W1730" s="6">
        <f>DATEDIF(Kickstarter[[#This Row],[Date Created Conversion]],Kickstarter[[#This Row],[Date Ended Conversion]],"m")</f>
        <v>1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Kickstarter[[#This Row],[pledged]]/Kickstarter[[#This Row],[goal]]</f>
        <v>0</v>
      </c>
      <c r="P1731" s="13">
        <f>IF(Kickstarter[[#This Row],[backers_count]], Kickstarter[[#This Row],[pledged]]/Kickstarter[[#This Row],[backers_count]], 0)</f>
        <v>0</v>
      </c>
      <c r="Q1731" t="str">
        <f>LEFT(Kickstarter[[#This Row],[Category and Sub-Category]], SEARCH("/", Kickstarter[[#This Row],[Category and Sub-Category]])-1)</f>
        <v>music</v>
      </c>
      <c r="R1731" t="str">
        <f>RIGHT(Kickstarter[[#This Row],[Category and Sub-Category]], LEN(Kickstarter[[#This Row],[Category and Sub-Category]])-SEARCH("/",Kickstarter[[#This Row],[Category and Sub-Category]]))</f>
        <v>faith</v>
      </c>
      <c r="S1731" s="10">
        <f>(Kickstarter[[#This Row],[launched_at]]/86400) + 25569 + (-6/24)</f>
        <v>42470.802152777775</v>
      </c>
      <c r="T1731" s="10">
        <f>(Kickstarter[[#This Row],[deadline]]/86400) + 25569 + (-6/24)</f>
        <v>42530.802152777775</v>
      </c>
      <c r="U1731" s="6">
        <f>YEAR(Kickstarter[[#This Row],[Date Created Conversion]])</f>
        <v>2016</v>
      </c>
      <c r="V1731" s="6" t="str">
        <f>TEXT(Kickstarter[[#This Row],[Date Created Conversion]], "mmm")</f>
        <v>Apr</v>
      </c>
      <c r="W1731" s="6">
        <f>DATEDIF(Kickstarter[[#This Row],[Date Created Conversion]],Kickstarter[[#This Row],[Date Ended Conversion]],"m")</f>
        <v>1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Kickstarter[[#This Row],[pledged]]/Kickstarter[[#This Row],[goal]]</f>
        <v>0</v>
      </c>
      <c r="P1732" s="13">
        <f>IF(Kickstarter[[#This Row],[backers_count]], Kickstarter[[#This Row],[pledged]]/Kickstarter[[#This Row],[backers_count]], 0)</f>
        <v>0</v>
      </c>
      <c r="Q1732" t="str">
        <f>LEFT(Kickstarter[[#This Row],[Category and Sub-Category]], SEARCH("/", Kickstarter[[#This Row],[Category and Sub-Category]])-1)</f>
        <v>music</v>
      </c>
      <c r="R1732" t="str">
        <f>RIGHT(Kickstarter[[#This Row],[Category and Sub-Category]], LEN(Kickstarter[[#This Row],[Category and Sub-Category]])-SEARCH("/",Kickstarter[[#This Row],[Category and Sub-Category]]))</f>
        <v>faith</v>
      </c>
      <c r="S1732" s="10">
        <f>(Kickstarter[[#This Row],[launched_at]]/86400) + 25569 + (-6/24)</f>
        <v>42271.837766203702</v>
      </c>
      <c r="T1732" s="10">
        <f>(Kickstarter[[#This Row],[deadline]]/86400) + 25569 + (-6/24)</f>
        <v>42301.837766203702</v>
      </c>
      <c r="U1732" s="6">
        <f>YEAR(Kickstarter[[#This Row],[Date Created Conversion]])</f>
        <v>2015</v>
      </c>
      <c r="V1732" s="6" t="str">
        <f>TEXT(Kickstarter[[#This Row],[Date Created Conversion]], "mmm")</f>
        <v>Sep</v>
      </c>
      <c r="W1732" s="6">
        <f>DATEDIF(Kickstarter[[#This Row],[Date Created Conversion]],Kickstarter[[#This Row],[Date Ended Conversion]],"m")</f>
        <v>1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Kickstarter[[#This Row],[pledged]]/Kickstarter[[#This Row],[goal]]</f>
        <v>0</v>
      </c>
      <c r="P1733" s="13">
        <f>IF(Kickstarter[[#This Row],[backers_count]], Kickstarter[[#This Row],[pledged]]/Kickstarter[[#This Row],[backers_count]], 0)</f>
        <v>0</v>
      </c>
      <c r="Q1733" t="str">
        <f>LEFT(Kickstarter[[#This Row],[Category and Sub-Category]], SEARCH("/", Kickstarter[[#This Row],[Category and Sub-Category]])-1)</f>
        <v>music</v>
      </c>
      <c r="R1733" t="str">
        <f>RIGHT(Kickstarter[[#This Row],[Category and Sub-Category]], LEN(Kickstarter[[#This Row],[Category and Sub-Category]])-SEARCH("/",Kickstarter[[#This Row],[Category and Sub-Category]]))</f>
        <v>faith</v>
      </c>
      <c r="S1733" s="10">
        <f>(Kickstarter[[#This Row],[launched_at]]/86400) + 25569 + (-6/24)</f>
        <v>42152.656851851847</v>
      </c>
      <c r="T1733" s="10">
        <f>(Kickstarter[[#This Row],[deadline]]/86400) + 25569 + (-6/24)</f>
        <v>42166.375</v>
      </c>
      <c r="U1733" s="6">
        <f>YEAR(Kickstarter[[#This Row],[Date Created Conversion]])</f>
        <v>2015</v>
      </c>
      <c r="V1733" s="6" t="str">
        <f>TEXT(Kickstarter[[#This Row],[Date Created Conversion]], "mmm")</f>
        <v>May</v>
      </c>
      <c r="W1733" s="6">
        <f>DATEDIF(Kickstarter[[#This Row],[Date Created Conversion]],Kickstarter[[#This Row],[Date Ended Conversion]],"m")</f>
        <v>0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Kickstarter[[#This Row],[pledged]]/Kickstarter[[#This Row],[goal]]</f>
        <v>0</v>
      </c>
      <c r="P1734" s="13">
        <f>IF(Kickstarter[[#This Row],[backers_count]], Kickstarter[[#This Row],[pledged]]/Kickstarter[[#This Row],[backers_count]], 0)</f>
        <v>0</v>
      </c>
      <c r="Q1734" t="str">
        <f>LEFT(Kickstarter[[#This Row],[Category and Sub-Category]], SEARCH("/", Kickstarter[[#This Row],[Category and Sub-Category]])-1)</f>
        <v>music</v>
      </c>
      <c r="R1734" t="str">
        <f>RIGHT(Kickstarter[[#This Row],[Category and Sub-Category]], LEN(Kickstarter[[#This Row],[Category and Sub-Category]])-SEARCH("/",Kickstarter[[#This Row],[Category and Sub-Category]]))</f>
        <v>faith</v>
      </c>
      <c r="S1734" s="10">
        <f>(Kickstarter[[#This Row],[launched_at]]/86400) + 25569 + (-6/24)</f>
        <v>42325.433807870373</v>
      </c>
      <c r="T1734" s="10">
        <f>(Kickstarter[[#This Row],[deadline]]/86400) + 25569 + (-6/24)</f>
        <v>42384.958333333328</v>
      </c>
      <c r="U1734" s="6">
        <f>YEAR(Kickstarter[[#This Row],[Date Created Conversion]])</f>
        <v>2015</v>
      </c>
      <c r="V1734" s="6" t="str">
        <f>TEXT(Kickstarter[[#This Row],[Date Created Conversion]], "mmm")</f>
        <v>Nov</v>
      </c>
      <c r="W1734" s="6">
        <f>DATEDIF(Kickstarter[[#This Row],[Date Created Conversion]],Kickstarter[[#This Row],[Date Ended Conversion]],"m")</f>
        <v>1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Kickstarter[[#This Row],[pledged]]/Kickstarter[[#This Row],[goal]]</f>
        <v>0</v>
      </c>
      <c r="P1735" s="13">
        <f>IF(Kickstarter[[#This Row],[backers_count]], Kickstarter[[#This Row],[pledged]]/Kickstarter[[#This Row],[backers_count]], 0)</f>
        <v>0</v>
      </c>
      <c r="Q1735" t="str">
        <f>LEFT(Kickstarter[[#This Row],[Category and Sub-Category]], SEARCH("/", Kickstarter[[#This Row],[Category and Sub-Category]])-1)</f>
        <v>music</v>
      </c>
      <c r="R1735" t="str">
        <f>RIGHT(Kickstarter[[#This Row],[Category and Sub-Category]], LEN(Kickstarter[[#This Row],[Category and Sub-Category]])-SEARCH("/",Kickstarter[[#This Row],[Category and Sub-Category]]))</f>
        <v>faith</v>
      </c>
      <c r="S1735" s="10">
        <f>(Kickstarter[[#This Row],[launched_at]]/86400) + 25569 + (-6/24)</f>
        <v>42614.425625000003</v>
      </c>
      <c r="T1735" s="10">
        <f>(Kickstarter[[#This Row],[deadline]]/86400) + 25569 + (-6/24)</f>
        <v>42626.645833333328</v>
      </c>
      <c r="U1735" s="6">
        <f>YEAR(Kickstarter[[#This Row],[Date Created Conversion]])</f>
        <v>2016</v>
      </c>
      <c r="V1735" s="6" t="str">
        <f>TEXT(Kickstarter[[#This Row],[Date Created Conversion]], "mmm")</f>
        <v>Sep</v>
      </c>
      <c r="W1735" s="6">
        <f>DATEDIF(Kickstarter[[#This Row],[Date Created Conversion]],Kickstarter[[#This Row],[Date Ended Conversion]],"m")</f>
        <v>0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Kickstarter[[#This Row],[pledged]]/Kickstarter[[#This Row],[goal]]</f>
        <v>2.2222222222222223E-4</v>
      </c>
      <c r="P1736" s="13">
        <f>IF(Kickstarter[[#This Row],[backers_count]], Kickstarter[[#This Row],[pledged]]/Kickstarter[[#This Row],[backers_count]], 0)</f>
        <v>1</v>
      </c>
      <c r="Q1736" t="str">
        <f>LEFT(Kickstarter[[#This Row],[Category and Sub-Category]], SEARCH("/", Kickstarter[[#This Row],[Category and Sub-Category]])-1)</f>
        <v>music</v>
      </c>
      <c r="R1736" t="str">
        <f>RIGHT(Kickstarter[[#This Row],[Category and Sub-Category]], LEN(Kickstarter[[#This Row],[Category and Sub-Category]])-SEARCH("/",Kickstarter[[#This Row],[Category and Sub-Category]]))</f>
        <v>faith</v>
      </c>
      <c r="S1736" s="10">
        <f>(Kickstarter[[#This Row],[launched_at]]/86400) + 25569 + (-6/24)</f>
        <v>42101.786527777775</v>
      </c>
      <c r="T1736" s="10">
        <f>(Kickstarter[[#This Row],[deadline]]/86400) + 25569 + (-6/24)</f>
        <v>42131.786527777775</v>
      </c>
      <c r="U1736" s="6">
        <f>YEAR(Kickstarter[[#This Row],[Date Created Conversion]])</f>
        <v>2015</v>
      </c>
      <c r="V1736" s="6" t="str">
        <f>TEXT(Kickstarter[[#This Row],[Date Created Conversion]], "mmm")</f>
        <v>Apr</v>
      </c>
      <c r="W1736" s="6">
        <f>DATEDIF(Kickstarter[[#This Row],[Date Created Conversion]],Kickstarter[[#This Row],[Date Ended Conversion]],"m")</f>
        <v>1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Kickstarter[[#This Row],[pledged]]/Kickstarter[[#This Row],[goal]]</f>
        <v>0.11</v>
      </c>
      <c r="P1737" s="13">
        <f>IF(Kickstarter[[#This Row],[backers_count]], Kickstarter[[#This Row],[pledged]]/Kickstarter[[#This Row],[backers_count]], 0)</f>
        <v>55</v>
      </c>
      <c r="Q1737" t="str">
        <f>LEFT(Kickstarter[[#This Row],[Category and Sub-Category]], SEARCH("/", Kickstarter[[#This Row],[Category and Sub-Category]])-1)</f>
        <v>music</v>
      </c>
      <c r="R1737" t="str">
        <f>RIGHT(Kickstarter[[#This Row],[Category and Sub-Category]], LEN(Kickstarter[[#This Row],[Category and Sub-Category]])-SEARCH("/",Kickstarter[[#This Row],[Category and Sub-Category]]))</f>
        <v>faith</v>
      </c>
      <c r="S1737" s="10">
        <f>(Kickstarter[[#This Row],[launched_at]]/86400) + 25569 + (-6/24)</f>
        <v>42559.56417824074</v>
      </c>
      <c r="T1737" s="10">
        <f>(Kickstarter[[#This Row],[deadline]]/86400) + 25569 + (-6/24)</f>
        <v>42589.56417824074</v>
      </c>
      <c r="U1737" s="6">
        <f>YEAR(Kickstarter[[#This Row],[Date Created Conversion]])</f>
        <v>2016</v>
      </c>
      <c r="V1737" s="6" t="str">
        <f>TEXT(Kickstarter[[#This Row],[Date Created Conversion]], "mmm")</f>
        <v>Jul</v>
      </c>
      <c r="W1737" s="6">
        <f>DATEDIF(Kickstarter[[#This Row],[Date Created Conversion]],Kickstarter[[#This Row],[Date Ended Conversion]],"m")</f>
        <v>0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Kickstarter[[#This Row],[pledged]]/Kickstarter[[#This Row],[goal]]</f>
        <v>7.3333333333333332E-3</v>
      </c>
      <c r="P1738" s="13">
        <f>IF(Kickstarter[[#This Row],[backers_count]], Kickstarter[[#This Row],[pledged]]/Kickstarter[[#This Row],[backers_count]], 0)</f>
        <v>22</v>
      </c>
      <c r="Q1738" t="str">
        <f>LEFT(Kickstarter[[#This Row],[Category and Sub-Category]], SEARCH("/", Kickstarter[[#This Row],[Category and Sub-Category]])-1)</f>
        <v>music</v>
      </c>
      <c r="R1738" t="str">
        <f>RIGHT(Kickstarter[[#This Row],[Category and Sub-Category]], LEN(Kickstarter[[#This Row],[Category and Sub-Category]])-SEARCH("/",Kickstarter[[#This Row],[Category and Sub-Category]]))</f>
        <v>faith</v>
      </c>
      <c r="S1738" s="10">
        <f>(Kickstarter[[#This Row],[launched_at]]/86400) + 25569 + (-6/24)</f>
        <v>42286.611493055556</v>
      </c>
      <c r="T1738" s="10">
        <f>(Kickstarter[[#This Row],[deadline]]/86400) + 25569 + (-6/24)</f>
        <v>42316.65315972222</v>
      </c>
      <c r="U1738" s="6">
        <f>YEAR(Kickstarter[[#This Row],[Date Created Conversion]])</f>
        <v>2015</v>
      </c>
      <c r="V1738" s="6" t="str">
        <f>TEXT(Kickstarter[[#This Row],[Date Created Conversion]], "mmm")</f>
        <v>Oct</v>
      </c>
      <c r="W1738" s="6">
        <f>DATEDIF(Kickstarter[[#This Row],[Date Created Conversion]],Kickstarter[[#This Row],[Date Ended Conversion]],"m")</f>
        <v>0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Kickstarter[[#This Row],[pledged]]/Kickstarter[[#This Row],[goal]]</f>
        <v>0.21249999999999999</v>
      </c>
      <c r="P1739" s="13">
        <f>IF(Kickstarter[[#This Row],[backers_count]], Kickstarter[[#This Row],[pledged]]/Kickstarter[[#This Row],[backers_count]], 0)</f>
        <v>56.666666666666664</v>
      </c>
      <c r="Q1739" t="str">
        <f>LEFT(Kickstarter[[#This Row],[Category and Sub-Category]], SEARCH("/", Kickstarter[[#This Row],[Category and Sub-Category]])-1)</f>
        <v>music</v>
      </c>
      <c r="R1739" t="str">
        <f>RIGHT(Kickstarter[[#This Row],[Category and Sub-Category]], LEN(Kickstarter[[#This Row],[Category and Sub-Category]])-SEARCH("/",Kickstarter[[#This Row],[Category and Sub-Category]]))</f>
        <v>faith</v>
      </c>
      <c r="S1739" s="10">
        <f>(Kickstarter[[#This Row],[launched_at]]/86400) + 25569 + (-6/24)</f>
        <v>42175.698981481481</v>
      </c>
      <c r="T1739" s="10">
        <f>(Kickstarter[[#This Row],[deadline]]/86400) + 25569 + (-6/24)</f>
        <v>42205.698981481481</v>
      </c>
      <c r="U1739" s="6">
        <f>YEAR(Kickstarter[[#This Row],[Date Created Conversion]])</f>
        <v>2015</v>
      </c>
      <c r="V1739" s="6" t="str">
        <f>TEXT(Kickstarter[[#This Row],[Date Created Conversion]], "mmm")</f>
        <v>Jun</v>
      </c>
      <c r="W1739" s="6">
        <f>DATEDIF(Kickstarter[[#This Row],[Date Created Conversion]],Kickstarter[[#This Row],[Date Ended Conversion]],"m")</f>
        <v>1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Kickstarter[[#This Row],[pledged]]/Kickstarter[[#This Row],[goal]]</f>
        <v>4.0000000000000001E-3</v>
      </c>
      <c r="P1740" s="13">
        <f>IF(Kickstarter[[#This Row],[backers_count]], Kickstarter[[#This Row],[pledged]]/Kickstarter[[#This Row],[backers_count]], 0)</f>
        <v>20</v>
      </c>
      <c r="Q1740" t="str">
        <f>LEFT(Kickstarter[[#This Row],[Category and Sub-Category]], SEARCH("/", Kickstarter[[#This Row],[Category and Sub-Category]])-1)</f>
        <v>music</v>
      </c>
      <c r="R1740" t="str">
        <f>RIGHT(Kickstarter[[#This Row],[Category and Sub-Category]], LEN(Kickstarter[[#This Row],[Category and Sub-Category]])-SEARCH("/",Kickstarter[[#This Row],[Category and Sub-Category]]))</f>
        <v>faith</v>
      </c>
      <c r="S1740" s="10">
        <f>(Kickstarter[[#This Row],[launched_at]]/86400) + 25569 + (-6/24)</f>
        <v>41884.624328703707</v>
      </c>
      <c r="T1740" s="10">
        <f>(Kickstarter[[#This Row],[deadline]]/86400) + 25569 + (-6/24)</f>
        <v>41914.624328703707</v>
      </c>
      <c r="U1740" s="6">
        <f>YEAR(Kickstarter[[#This Row],[Date Created Conversion]])</f>
        <v>2014</v>
      </c>
      <c r="V1740" s="6" t="str">
        <f>TEXT(Kickstarter[[#This Row],[Date Created Conversion]], "mmm")</f>
        <v>Sep</v>
      </c>
      <c r="W1740" s="6">
        <f>DATEDIF(Kickstarter[[#This Row],[Date Created Conversion]],Kickstarter[[#This Row],[Date Ended Conversion]],"m")</f>
        <v>1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Kickstarter[[#This Row],[pledged]]/Kickstarter[[#This Row],[goal]]</f>
        <v>1E-3</v>
      </c>
      <c r="P1741" s="13">
        <f>IF(Kickstarter[[#This Row],[backers_count]], Kickstarter[[#This Row],[pledged]]/Kickstarter[[#This Row],[backers_count]], 0)</f>
        <v>1</v>
      </c>
      <c r="Q1741" t="str">
        <f>LEFT(Kickstarter[[#This Row],[Category and Sub-Category]], SEARCH("/", Kickstarter[[#This Row],[Category and Sub-Category]])-1)</f>
        <v>music</v>
      </c>
      <c r="R1741" t="str">
        <f>RIGHT(Kickstarter[[#This Row],[Category and Sub-Category]], LEN(Kickstarter[[#This Row],[Category and Sub-Category]])-SEARCH("/",Kickstarter[[#This Row],[Category and Sub-Category]]))</f>
        <v>faith</v>
      </c>
      <c r="S1741" s="10">
        <f>(Kickstarter[[#This Row],[launched_at]]/86400) + 25569 + (-6/24)</f>
        <v>42435.624212962968</v>
      </c>
      <c r="T1741" s="10">
        <f>(Kickstarter[[#This Row],[deadline]]/86400) + 25569 + (-6/24)</f>
        <v>42494.582546296297</v>
      </c>
      <c r="U1741" s="6">
        <f>YEAR(Kickstarter[[#This Row],[Date Created Conversion]])</f>
        <v>2016</v>
      </c>
      <c r="V1741" s="6" t="str">
        <f>TEXT(Kickstarter[[#This Row],[Date Created Conversion]], "mmm")</f>
        <v>Mar</v>
      </c>
      <c r="W1741" s="6">
        <f>DATEDIF(Kickstarter[[#This Row],[Date Created Conversion]],Kickstarter[[#This Row],[Date Ended Conversion]],"m")</f>
        <v>1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Kickstarter[[#This Row],[pledged]]/Kickstarter[[#This Row],[goal]]</f>
        <v>0</v>
      </c>
      <c r="P1742" s="13">
        <f>IF(Kickstarter[[#This Row],[backers_count]], Kickstarter[[#This Row],[pledged]]/Kickstarter[[#This Row],[backers_count]], 0)</f>
        <v>0</v>
      </c>
      <c r="Q1742" t="str">
        <f>LEFT(Kickstarter[[#This Row],[Category and Sub-Category]], SEARCH("/", Kickstarter[[#This Row],[Category and Sub-Category]])-1)</f>
        <v>music</v>
      </c>
      <c r="R1742" t="str">
        <f>RIGHT(Kickstarter[[#This Row],[Category and Sub-Category]], LEN(Kickstarter[[#This Row],[Category and Sub-Category]])-SEARCH("/",Kickstarter[[#This Row],[Category and Sub-Category]]))</f>
        <v>faith</v>
      </c>
      <c r="S1742" s="10">
        <f>(Kickstarter[[#This Row],[launched_at]]/86400) + 25569 + (-6/24)</f>
        <v>42171.567384259259</v>
      </c>
      <c r="T1742" s="10">
        <f>(Kickstarter[[#This Row],[deadline]]/86400) + 25569 + (-6/24)</f>
        <v>42201.567384259259</v>
      </c>
      <c r="U1742" s="6">
        <f>YEAR(Kickstarter[[#This Row],[Date Created Conversion]])</f>
        <v>2015</v>
      </c>
      <c r="V1742" s="6" t="str">
        <f>TEXT(Kickstarter[[#This Row],[Date Created Conversion]], "mmm")</f>
        <v>Jun</v>
      </c>
      <c r="W1742" s="6">
        <f>DATEDIF(Kickstarter[[#This Row],[Date Created Conversion]],Kickstarter[[#This Row],[Date Ended Conversion]],"m")</f>
        <v>1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Kickstarter[[#This Row],[pledged]]/Kickstarter[[#This Row],[goal]]</f>
        <v>1.1083333333333334</v>
      </c>
      <c r="P1743" s="13">
        <f>IF(Kickstarter[[#This Row],[backers_count]], Kickstarter[[#This Row],[pledged]]/Kickstarter[[#This Row],[backers_count]], 0)</f>
        <v>25.576923076923077</v>
      </c>
      <c r="Q1743" t="str">
        <f>LEFT(Kickstarter[[#This Row],[Category and Sub-Category]], SEARCH("/", Kickstarter[[#This Row],[Category and Sub-Category]])-1)</f>
        <v>photography</v>
      </c>
      <c r="R1743" t="str">
        <f>RIGHT(Kickstarter[[#This Row],[Category and Sub-Category]], LEN(Kickstarter[[#This Row],[Category and Sub-Category]])-SEARCH("/",Kickstarter[[#This Row],[Category and Sub-Category]]))</f>
        <v>photobooks</v>
      </c>
      <c r="S1743" s="10">
        <f>(Kickstarter[[#This Row],[launched_at]]/86400) + 25569 + (-6/24)</f>
        <v>42120.378136574072</v>
      </c>
      <c r="T1743" s="10">
        <f>(Kickstarter[[#This Row],[deadline]]/86400) + 25569 + (-6/24)</f>
        <v>42165.378136574072</v>
      </c>
      <c r="U1743" s="6">
        <f>YEAR(Kickstarter[[#This Row],[Date Created Conversion]])</f>
        <v>2015</v>
      </c>
      <c r="V1743" s="6" t="str">
        <f>TEXT(Kickstarter[[#This Row],[Date Created Conversion]], "mmm")</f>
        <v>Apr</v>
      </c>
      <c r="W1743" s="6">
        <f>DATEDIF(Kickstarter[[#This Row],[Date Created Conversion]],Kickstarter[[#This Row],[Date Ended Conversion]],"m")</f>
        <v>1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Kickstarter[[#This Row],[pledged]]/Kickstarter[[#This Row],[goal]]</f>
        <v>1.0874999999999999</v>
      </c>
      <c r="P1744" s="13">
        <f>IF(Kickstarter[[#This Row],[backers_count]], Kickstarter[[#This Row],[pledged]]/Kickstarter[[#This Row],[backers_count]], 0)</f>
        <v>63.970588235294116</v>
      </c>
      <c r="Q1744" t="str">
        <f>LEFT(Kickstarter[[#This Row],[Category and Sub-Category]], SEARCH("/", Kickstarter[[#This Row],[Category and Sub-Category]])-1)</f>
        <v>photography</v>
      </c>
      <c r="R1744" t="str">
        <f>RIGHT(Kickstarter[[#This Row],[Category and Sub-Category]], LEN(Kickstarter[[#This Row],[Category and Sub-Category]])-SEARCH("/",Kickstarter[[#This Row],[Category and Sub-Category]]))</f>
        <v>photobooks</v>
      </c>
      <c r="S1744" s="10">
        <f>(Kickstarter[[#This Row],[launched_at]]/86400) + 25569 + (-6/24)</f>
        <v>42710.626967592594</v>
      </c>
      <c r="T1744" s="10">
        <f>(Kickstarter[[#This Row],[deadline]]/86400) + 25569 + (-6/24)</f>
        <v>42742.625</v>
      </c>
      <c r="U1744" s="6">
        <f>YEAR(Kickstarter[[#This Row],[Date Created Conversion]])</f>
        <v>2016</v>
      </c>
      <c r="V1744" s="6" t="str">
        <f>TEXT(Kickstarter[[#This Row],[Date Created Conversion]], "mmm")</f>
        <v>Dec</v>
      </c>
      <c r="W1744" s="6">
        <f>DATEDIF(Kickstarter[[#This Row],[Date Created Conversion]],Kickstarter[[#This Row],[Date Ended Conversion]],"m")</f>
        <v>1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Kickstarter[[#This Row],[pledged]]/Kickstarter[[#This Row],[goal]]</f>
        <v>1.0041666666666667</v>
      </c>
      <c r="P1745" s="13">
        <f>IF(Kickstarter[[#This Row],[backers_count]], Kickstarter[[#This Row],[pledged]]/Kickstarter[[#This Row],[backers_count]], 0)</f>
        <v>89.925373134328353</v>
      </c>
      <c r="Q1745" t="str">
        <f>LEFT(Kickstarter[[#This Row],[Category and Sub-Category]], SEARCH("/", Kickstarter[[#This Row],[Category and Sub-Category]])-1)</f>
        <v>photography</v>
      </c>
      <c r="R1745" t="str">
        <f>RIGHT(Kickstarter[[#This Row],[Category and Sub-Category]], LEN(Kickstarter[[#This Row],[Category and Sub-Category]])-SEARCH("/",Kickstarter[[#This Row],[Category and Sub-Category]]))</f>
        <v>photobooks</v>
      </c>
      <c r="S1745" s="10">
        <f>(Kickstarter[[#This Row],[launched_at]]/86400) + 25569 + (-6/24)</f>
        <v>42586.675636574073</v>
      </c>
      <c r="T1745" s="10">
        <f>(Kickstarter[[#This Row],[deadline]]/86400) + 25569 + (-6/24)</f>
        <v>42608.915972222225</v>
      </c>
      <c r="U1745" s="6">
        <f>YEAR(Kickstarter[[#This Row],[Date Created Conversion]])</f>
        <v>2016</v>
      </c>
      <c r="V1745" s="6" t="str">
        <f>TEXT(Kickstarter[[#This Row],[Date Created Conversion]], "mmm")</f>
        <v>Aug</v>
      </c>
      <c r="W1745" s="6">
        <f>DATEDIF(Kickstarter[[#This Row],[Date Created Conversion]],Kickstarter[[#This Row],[Date Ended Conversion]],"m")</f>
        <v>0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Kickstarter[[#This Row],[pledged]]/Kickstarter[[#This Row],[goal]]</f>
        <v>1.1845454545454546</v>
      </c>
      <c r="P1746" s="13">
        <f>IF(Kickstarter[[#This Row],[backers_count]], Kickstarter[[#This Row],[pledged]]/Kickstarter[[#This Row],[backers_count]], 0)</f>
        <v>93.071428571428569</v>
      </c>
      <c r="Q1746" t="str">
        <f>LEFT(Kickstarter[[#This Row],[Category and Sub-Category]], SEARCH("/", Kickstarter[[#This Row],[Category and Sub-Category]])-1)</f>
        <v>photography</v>
      </c>
      <c r="R1746" t="str">
        <f>RIGHT(Kickstarter[[#This Row],[Category and Sub-Category]], LEN(Kickstarter[[#This Row],[Category and Sub-Category]])-SEARCH("/",Kickstarter[[#This Row],[Category and Sub-Category]]))</f>
        <v>photobooks</v>
      </c>
      <c r="S1746" s="10">
        <f>(Kickstarter[[#This Row],[launched_at]]/86400) + 25569 + (-6/24)</f>
        <v>42026.355057870373</v>
      </c>
      <c r="T1746" s="10">
        <f>(Kickstarter[[#This Row],[deadline]]/86400) + 25569 + (-6/24)</f>
        <v>42071.313391203701</v>
      </c>
      <c r="U1746" s="6">
        <f>YEAR(Kickstarter[[#This Row],[Date Created Conversion]])</f>
        <v>2015</v>
      </c>
      <c r="V1746" s="6" t="str">
        <f>TEXT(Kickstarter[[#This Row],[Date Created Conversion]], "mmm")</f>
        <v>Jan</v>
      </c>
      <c r="W1746" s="6">
        <f>DATEDIF(Kickstarter[[#This Row],[Date Created Conversion]],Kickstarter[[#This Row],[Date Ended Conversion]],"m")</f>
        <v>1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Kickstarter[[#This Row],[pledged]]/Kickstarter[[#This Row],[goal]]</f>
        <v>1.1401428571428571</v>
      </c>
      <c r="P1747" s="13">
        <f>IF(Kickstarter[[#This Row],[backers_count]], Kickstarter[[#This Row],[pledged]]/Kickstarter[[#This Row],[backers_count]], 0)</f>
        <v>89.674157303370791</v>
      </c>
      <c r="Q1747" t="str">
        <f>LEFT(Kickstarter[[#This Row],[Category and Sub-Category]], SEARCH("/", Kickstarter[[#This Row],[Category and Sub-Category]])-1)</f>
        <v>photography</v>
      </c>
      <c r="R1747" t="str">
        <f>RIGHT(Kickstarter[[#This Row],[Category and Sub-Category]], LEN(Kickstarter[[#This Row],[Category and Sub-Category]])-SEARCH("/",Kickstarter[[#This Row],[Category and Sub-Category]]))</f>
        <v>photobooks</v>
      </c>
      <c r="S1747" s="10">
        <f>(Kickstarter[[#This Row],[launched_at]]/86400) + 25569 + (-6/24)</f>
        <v>42690.009699074071</v>
      </c>
      <c r="T1747" s="10">
        <f>(Kickstarter[[#This Row],[deadline]]/86400) + 25569 + (-6/24)</f>
        <v>42725.833333333328</v>
      </c>
      <c r="U1747" s="6">
        <f>YEAR(Kickstarter[[#This Row],[Date Created Conversion]])</f>
        <v>2016</v>
      </c>
      <c r="V1747" s="6" t="str">
        <f>TEXT(Kickstarter[[#This Row],[Date Created Conversion]], "mmm")</f>
        <v>Nov</v>
      </c>
      <c r="W1747" s="6">
        <f>DATEDIF(Kickstarter[[#This Row],[Date Created Conversion]],Kickstarter[[#This Row],[Date Ended Conversion]],"m")</f>
        <v>1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Kickstarter[[#This Row],[pledged]]/Kickstarter[[#This Row],[goal]]</f>
        <v>1.4810000000000001</v>
      </c>
      <c r="P1748" s="13">
        <f>IF(Kickstarter[[#This Row],[backers_count]], Kickstarter[[#This Row],[pledged]]/Kickstarter[[#This Row],[backers_count]], 0)</f>
        <v>207.61682242990653</v>
      </c>
      <c r="Q1748" t="str">
        <f>LEFT(Kickstarter[[#This Row],[Category and Sub-Category]], SEARCH("/", Kickstarter[[#This Row],[Category and Sub-Category]])-1)</f>
        <v>photography</v>
      </c>
      <c r="R1748" t="str">
        <f>RIGHT(Kickstarter[[#This Row],[Category and Sub-Category]], LEN(Kickstarter[[#This Row],[Category and Sub-Category]])-SEARCH("/",Kickstarter[[#This Row],[Category and Sub-Category]]))</f>
        <v>photobooks</v>
      </c>
      <c r="S1748" s="10">
        <f>(Kickstarter[[#This Row],[launched_at]]/86400) + 25569 + (-6/24)</f>
        <v>42667.926701388889</v>
      </c>
      <c r="T1748" s="10">
        <f>(Kickstarter[[#This Row],[deadline]]/86400) + 25569 + (-6/24)</f>
        <v>42697.833333333328</v>
      </c>
      <c r="U1748" s="6">
        <f>YEAR(Kickstarter[[#This Row],[Date Created Conversion]])</f>
        <v>2016</v>
      </c>
      <c r="V1748" s="6" t="str">
        <f>TEXT(Kickstarter[[#This Row],[Date Created Conversion]], "mmm")</f>
        <v>Oct</v>
      </c>
      <c r="W1748" s="6">
        <f>DATEDIF(Kickstarter[[#This Row],[Date Created Conversion]],Kickstarter[[#This Row],[Date Ended Conversion]],"m")</f>
        <v>0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Kickstarter[[#This Row],[pledged]]/Kickstarter[[#This Row],[goal]]</f>
        <v>1.0495555555555556</v>
      </c>
      <c r="P1749" s="13">
        <f>IF(Kickstarter[[#This Row],[backers_count]], Kickstarter[[#This Row],[pledged]]/Kickstarter[[#This Row],[backers_count]], 0)</f>
        <v>59.408805031446541</v>
      </c>
      <c r="Q1749" t="str">
        <f>LEFT(Kickstarter[[#This Row],[Category and Sub-Category]], SEARCH("/", Kickstarter[[#This Row],[Category and Sub-Category]])-1)</f>
        <v>photography</v>
      </c>
      <c r="R1749" t="str">
        <f>RIGHT(Kickstarter[[#This Row],[Category and Sub-Category]], LEN(Kickstarter[[#This Row],[Category and Sub-Category]])-SEARCH("/",Kickstarter[[#This Row],[Category and Sub-Category]]))</f>
        <v>photobooks</v>
      </c>
      <c r="S1749" s="10">
        <f>(Kickstarter[[#This Row],[launched_at]]/86400) + 25569 + (-6/24)</f>
        <v>42292.185532407406</v>
      </c>
      <c r="T1749" s="10">
        <f>(Kickstarter[[#This Row],[deadline]]/86400) + 25569 + (-6/24)</f>
        <v>42321.375</v>
      </c>
      <c r="U1749" s="6">
        <f>YEAR(Kickstarter[[#This Row],[Date Created Conversion]])</f>
        <v>2015</v>
      </c>
      <c r="V1749" s="6" t="str">
        <f>TEXT(Kickstarter[[#This Row],[Date Created Conversion]], "mmm")</f>
        <v>Oct</v>
      </c>
      <c r="W1749" s="6">
        <f>DATEDIF(Kickstarter[[#This Row],[Date Created Conversion]],Kickstarter[[#This Row],[Date Ended Conversion]],"m")</f>
        <v>0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Kickstarter[[#This Row],[pledged]]/Kickstarter[[#This Row],[goal]]</f>
        <v>1.29948</v>
      </c>
      <c r="P1750" s="13">
        <f>IF(Kickstarter[[#This Row],[backers_count]], Kickstarter[[#This Row],[pledged]]/Kickstarter[[#This Row],[backers_count]], 0)</f>
        <v>358.97237569060775</v>
      </c>
      <c r="Q1750" t="str">
        <f>LEFT(Kickstarter[[#This Row],[Category and Sub-Category]], SEARCH("/", Kickstarter[[#This Row],[Category and Sub-Category]])-1)</f>
        <v>photography</v>
      </c>
      <c r="R1750" t="str">
        <f>RIGHT(Kickstarter[[#This Row],[Category and Sub-Category]], LEN(Kickstarter[[#This Row],[Category and Sub-Category]])-SEARCH("/",Kickstarter[[#This Row],[Category and Sub-Category]]))</f>
        <v>photobooks</v>
      </c>
      <c r="S1750" s="10">
        <f>(Kickstarter[[#This Row],[launched_at]]/86400) + 25569 + (-6/24)</f>
        <v>42219.700729166667</v>
      </c>
      <c r="T1750" s="10">
        <f>(Kickstarter[[#This Row],[deadline]]/86400) + 25569 + (-6/24)</f>
        <v>42249.700729166667</v>
      </c>
      <c r="U1750" s="6">
        <f>YEAR(Kickstarter[[#This Row],[Date Created Conversion]])</f>
        <v>2015</v>
      </c>
      <c r="V1750" s="6" t="str">
        <f>TEXT(Kickstarter[[#This Row],[Date Created Conversion]], "mmm")</f>
        <v>Aug</v>
      </c>
      <c r="W1750" s="6">
        <f>DATEDIF(Kickstarter[[#This Row],[Date Created Conversion]],Kickstarter[[#This Row],[Date Ended Conversion]],"m")</f>
        <v>0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Kickstarter[[#This Row],[pledged]]/Kickstarter[[#This Row],[goal]]</f>
        <v>1.2348756218905472</v>
      </c>
      <c r="P1751" s="13">
        <f>IF(Kickstarter[[#This Row],[backers_count]], Kickstarter[[#This Row],[pledged]]/Kickstarter[[#This Row],[backers_count]], 0)</f>
        <v>94.736641221374043</v>
      </c>
      <c r="Q1751" t="str">
        <f>LEFT(Kickstarter[[#This Row],[Category and Sub-Category]], SEARCH("/", Kickstarter[[#This Row],[Category and Sub-Category]])-1)</f>
        <v>photography</v>
      </c>
      <c r="R1751" t="str">
        <f>RIGHT(Kickstarter[[#This Row],[Category and Sub-Category]], LEN(Kickstarter[[#This Row],[Category and Sub-Category]])-SEARCH("/",Kickstarter[[#This Row],[Category and Sub-Category]]))</f>
        <v>photobooks</v>
      </c>
      <c r="S1751" s="10">
        <f>(Kickstarter[[#This Row],[launched_at]]/86400) + 25569 + (-6/24)</f>
        <v>42758.725937499999</v>
      </c>
      <c r="T1751" s="10">
        <f>(Kickstarter[[#This Row],[deadline]]/86400) + 25569 + (-6/24)</f>
        <v>42795.541666666672</v>
      </c>
      <c r="U1751" s="6">
        <f>YEAR(Kickstarter[[#This Row],[Date Created Conversion]])</f>
        <v>2017</v>
      </c>
      <c r="V1751" s="6" t="str">
        <f>TEXT(Kickstarter[[#This Row],[Date Created Conversion]], "mmm")</f>
        <v>Jan</v>
      </c>
      <c r="W1751" s="6">
        <f>DATEDIF(Kickstarter[[#This Row],[Date Created Conversion]],Kickstarter[[#This Row],[Date Ended Conversion]],"m")</f>
        <v>1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Kickstarter[[#This Row],[pledged]]/Kickstarter[[#This Row],[goal]]</f>
        <v>2.0162</v>
      </c>
      <c r="P1752" s="13">
        <f>IF(Kickstarter[[#This Row],[backers_count]], Kickstarter[[#This Row],[pledged]]/Kickstarter[[#This Row],[backers_count]], 0)</f>
        <v>80.647999999999996</v>
      </c>
      <c r="Q1752" t="str">
        <f>LEFT(Kickstarter[[#This Row],[Category and Sub-Category]], SEARCH("/", Kickstarter[[#This Row],[Category and Sub-Category]])-1)</f>
        <v>photography</v>
      </c>
      <c r="R1752" t="str">
        <f>RIGHT(Kickstarter[[#This Row],[Category and Sub-Category]], LEN(Kickstarter[[#This Row],[Category and Sub-Category]])-SEARCH("/",Kickstarter[[#This Row],[Category and Sub-Category]]))</f>
        <v>photobooks</v>
      </c>
      <c r="S1752" s="10">
        <f>(Kickstarter[[#This Row],[launched_at]]/86400) + 25569 + (-6/24)</f>
        <v>42454.586851851855</v>
      </c>
      <c r="T1752" s="10">
        <f>(Kickstarter[[#This Row],[deadline]]/86400) + 25569 + (-6/24)</f>
        <v>42479.586851851855</v>
      </c>
      <c r="U1752" s="6">
        <f>YEAR(Kickstarter[[#This Row],[Date Created Conversion]])</f>
        <v>2016</v>
      </c>
      <c r="V1752" s="6" t="str">
        <f>TEXT(Kickstarter[[#This Row],[Date Created Conversion]], "mmm")</f>
        <v>Mar</v>
      </c>
      <c r="W1752" s="6">
        <f>DATEDIF(Kickstarter[[#This Row],[Date Created Conversion]],Kickstarter[[#This Row],[Date Ended Conversion]],"m")</f>
        <v>0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Kickstarter[[#This Row],[pledged]]/Kickstarter[[#This Row],[goal]]</f>
        <v>1.0289999999999999</v>
      </c>
      <c r="P1753" s="13">
        <f>IF(Kickstarter[[#This Row],[backers_count]], Kickstarter[[#This Row],[pledged]]/Kickstarter[[#This Row],[backers_count]], 0)</f>
        <v>168.68852459016392</v>
      </c>
      <c r="Q1753" t="str">
        <f>LEFT(Kickstarter[[#This Row],[Category and Sub-Category]], SEARCH("/", Kickstarter[[#This Row],[Category and Sub-Category]])-1)</f>
        <v>photography</v>
      </c>
      <c r="R1753" t="str">
        <f>RIGHT(Kickstarter[[#This Row],[Category and Sub-Category]], LEN(Kickstarter[[#This Row],[Category and Sub-Category]])-SEARCH("/",Kickstarter[[#This Row],[Category and Sub-Category]]))</f>
        <v>photobooks</v>
      </c>
      <c r="S1753" s="10">
        <f>(Kickstarter[[#This Row],[launched_at]]/86400) + 25569 + (-6/24)</f>
        <v>42052.5315162037</v>
      </c>
      <c r="T1753" s="10">
        <f>(Kickstarter[[#This Row],[deadline]]/86400) + 25569 + (-6/24)</f>
        <v>42082.489849537036</v>
      </c>
      <c r="U1753" s="6">
        <f>YEAR(Kickstarter[[#This Row],[Date Created Conversion]])</f>
        <v>2015</v>
      </c>
      <c r="V1753" s="6" t="str">
        <f>TEXT(Kickstarter[[#This Row],[Date Created Conversion]], "mmm")</f>
        <v>Feb</v>
      </c>
      <c r="W1753" s="6">
        <f>DATEDIF(Kickstarter[[#This Row],[Date Created Conversion]],Kickstarter[[#This Row],[Date Ended Conversion]],"m")</f>
        <v>1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Kickstarter[[#This Row],[pledged]]/Kickstarter[[#This Row],[goal]]</f>
        <v>2.6016666666666666</v>
      </c>
      <c r="P1754" s="13">
        <f>IF(Kickstarter[[#This Row],[backers_count]], Kickstarter[[#This Row],[pledged]]/Kickstarter[[#This Row],[backers_count]], 0)</f>
        <v>34.68888888888889</v>
      </c>
      <c r="Q1754" t="str">
        <f>LEFT(Kickstarter[[#This Row],[Category and Sub-Category]], SEARCH("/", Kickstarter[[#This Row],[Category and Sub-Category]])-1)</f>
        <v>photography</v>
      </c>
      <c r="R1754" t="str">
        <f>RIGHT(Kickstarter[[#This Row],[Category and Sub-Category]], LEN(Kickstarter[[#This Row],[Category and Sub-Category]])-SEARCH("/",Kickstarter[[#This Row],[Category and Sub-Category]]))</f>
        <v>photobooks</v>
      </c>
      <c r="S1754" s="10">
        <f>(Kickstarter[[#This Row],[launched_at]]/86400) + 25569 + (-6/24)</f>
        <v>42627.003263888888</v>
      </c>
      <c r="T1754" s="10">
        <f>(Kickstarter[[#This Row],[deadline]]/86400) + 25569 + (-6/24)</f>
        <v>42657.003263888888</v>
      </c>
      <c r="U1754" s="6">
        <f>YEAR(Kickstarter[[#This Row],[Date Created Conversion]])</f>
        <v>2016</v>
      </c>
      <c r="V1754" s="6" t="str">
        <f>TEXT(Kickstarter[[#This Row],[Date Created Conversion]], "mmm")</f>
        <v>Sep</v>
      </c>
      <c r="W1754" s="6">
        <f>DATEDIF(Kickstarter[[#This Row],[Date Created Conversion]],Kickstarter[[#This Row],[Date Ended Conversion]],"m")</f>
        <v>1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Kickstarter[[#This Row],[pledged]]/Kickstarter[[#This Row],[goal]]</f>
        <v>1.08</v>
      </c>
      <c r="P1755" s="13">
        <f>IF(Kickstarter[[#This Row],[backers_count]], Kickstarter[[#This Row],[pledged]]/Kickstarter[[#This Row],[backers_count]], 0)</f>
        <v>462.85714285714283</v>
      </c>
      <c r="Q1755" t="str">
        <f>LEFT(Kickstarter[[#This Row],[Category and Sub-Category]], SEARCH("/", Kickstarter[[#This Row],[Category and Sub-Category]])-1)</f>
        <v>photography</v>
      </c>
      <c r="R1755" t="str">
        <f>RIGHT(Kickstarter[[#This Row],[Category and Sub-Category]], LEN(Kickstarter[[#This Row],[Category and Sub-Category]])-SEARCH("/",Kickstarter[[#This Row],[Category and Sub-Category]]))</f>
        <v>photobooks</v>
      </c>
      <c r="S1755" s="10">
        <f>(Kickstarter[[#This Row],[launched_at]]/86400) + 25569 + (-6/24)</f>
        <v>42420.49962962963</v>
      </c>
      <c r="T1755" s="10">
        <f>(Kickstarter[[#This Row],[deadline]]/86400) + 25569 + (-6/24)</f>
        <v>42450.457962962959</v>
      </c>
      <c r="U1755" s="6">
        <f>YEAR(Kickstarter[[#This Row],[Date Created Conversion]])</f>
        <v>2016</v>
      </c>
      <c r="V1755" s="6" t="str">
        <f>TEXT(Kickstarter[[#This Row],[Date Created Conversion]], "mmm")</f>
        <v>Feb</v>
      </c>
      <c r="W1755" s="6">
        <f>DATEDIF(Kickstarter[[#This Row],[Date Created Conversion]],Kickstarter[[#This Row],[Date Ended Conversion]],"m")</f>
        <v>1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Kickstarter[[#This Row],[pledged]]/Kickstarter[[#This Row],[goal]]</f>
        <v>1.1052941176470588</v>
      </c>
      <c r="P1756" s="13">
        <f>IF(Kickstarter[[#This Row],[backers_count]], Kickstarter[[#This Row],[pledged]]/Kickstarter[[#This Row],[backers_count]], 0)</f>
        <v>104.38888888888889</v>
      </c>
      <c r="Q1756" t="str">
        <f>LEFT(Kickstarter[[#This Row],[Category and Sub-Category]], SEARCH("/", Kickstarter[[#This Row],[Category and Sub-Category]])-1)</f>
        <v>photography</v>
      </c>
      <c r="R1756" t="str">
        <f>RIGHT(Kickstarter[[#This Row],[Category and Sub-Category]], LEN(Kickstarter[[#This Row],[Category and Sub-Category]])-SEARCH("/",Kickstarter[[#This Row],[Category and Sub-Category]]))</f>
        <v>photobooks</v>
      </c>
      <c r="S1756" s="10">
        <f>(Kickstarter[[#This Row],[launched_at]]/86400) + 25569 + (-6/24)</f>
        <v>42067.626770833333</v>
      </c>
      <c r="T1756" s="10">
        <f>(Kickstarter[[#This Row],[deadline]]/86400) + 25569 + (-6/24)</f>
        <v>42097.585104166668</v>
      </c>
      <c r="U1756" s="6">
        <f>YEAR(Kickstarter[[#This Row],[Date Created Conversion]])</f>
        <v>2015</v>
      </c>
      <c r="V1756" s="6" t="str">
        <f>TEXT(Kickstarter[[#This Row],[Date Created Conversion]], "mmm")</f>
        <v>Mar</v>
      </c>
      <c r="W1756" s="6">
        <f>DATEDIF(Kickstarter[[#This Row],[Date Created Conversion]],Kickstarter[[#This Row],[Date Ended Conversion]],"m")</f>
        <v>0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Kickstarter[[#This Row],[pledged]]/Kickstarter[[#This Row],[goal]]</f>
        <v>1.2</v>
      </c>
      <c r="P1757" s="13">
        <f>IF(Kickstarter[[#This Row],[backers_count]], Kickstarter[[#This Row],[pledged]]/Kickstarter[[#This Row],[backers_count]], 0)</f>
        <v>7.5</v>
      </c>
      <c r="Q1757" t="str">
        <f>LEFT(Kickstarter[[#This Row],[Category and Sub-Category]], SEARCH("/", Kickstarter[[#This Row],[Category and Sub-Category]])-1)</f>
        <v>photography</v>
      </c>
      <c r="R1757" t="str">
        <f>RIGHT(Kickstarter[[#This Row],[Category and Sub-Category]], LEN(Kickstarter[[#This Row],[Category and Sub-Category]])-SEARCH("/",Kickstarter[[#This Row],[Category and Sub-Category]]))</f>
        <v>photobooks</v>
      </c>
      <c r="S1757" s="10">
        <f>(Kickstarter[[#This Row],[launched_at]]/86400) + 25569 + (-6/24)</f>
        <v>42252.538900462961</v>
      </c>
      <c r="T1757" s="10">
        <f>(Kickstarter[[#This Row],[deadline]]/86400) + 25569 + (-6/24)</f>
        <v>42282.538900462961</v>
      </c>
      <c r="U1757" s="6">
        <f>YEAR(Kickstarter[[#This Row],[Date Created Conversion]])</f>
        <v>2015</v>
      </c>
      <c r="V1757" s="6" t="str">
        <f>TEXT(Kickstarter[[#This Row],[Date Created Conversion]], "mmm")</f>
        <v>Sep</v>
      </c>
      <c r="W1757" s="6">
        <f>DATEDIF(Kickstarter[[#This Row],[Date Created Conversion]],Kickstarter[[#This Row],[Date Ended Conversion]],"m")</f>
        <v>1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Kickstarter[[#This Row],[pledged]]/Kickstarter[[#This Row],[goal]]</f>
        <v>1.0282909090909091</v>
      </c>
      <c r="P1758" s="13">
        <f>IF(Kickstarter[[#This Row],[backers_count]], Kickstarter[[#This Row],[pledged]]/Kickstarter[[#This Row],[backers_count]], 0)</f>
        <v>47.13</v>
      </c>
      <c r="Q1758" t="str">
        <f>LEFT(Kickstarter[[#This Row],[Category and Sub-Category]], SEARCH("/", Kickstarter[[#This Row],[Category and Sub-Category]])-1)</f>
        <v>photography</v>
      </c>
      <c r="R1758" t="str">
        <f>RIGHT(Kickstarter[[#This Row],[Category and Sub-Category]], LEN(Kickstarter[[#This Row],[Category and Sub-Category]])-SEARCH("/",Kickstarter[[#This Row],[Category and Sub-Category]]))</f>
        <v>photobooks</v>
      </c>
      <c r="S1758" s="10">
        <f>(Kickstarter[[#This Row],[launched_at]]/86400) + 25569 + (-6/24)</f>
        <v>42570.917465277773</v>
      </c>
      <c r="T1758" s="10">
        <f>(Kickstarter[[#This Row],[deadline]]/86400) + 25569 + (-6/24)</f>
        <v>42610.917465277773</v>
      </c>
      <c r="U1758" s="6">
        <f>YEAR(Kickstarter[[#This Row],[Date Created Conversion]])</f>
        <v>2016</v>
      </c>
      <c r="V1758" s="6" t="str">
        <f>TEXT(Kickstarter[[#This Row],[Date Created Conversion]], "mmm")</f>
        <v>Jul</v>
      </c>
      <c r="W1758" s="6">
        <f>DATEDIF(Kickstarter[[#This Row],[Date Created Conversion]],Kickstarter[[#This Row],[Date Ended Conversion]],"m")</f>
        <v>1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Kickstarter[[#This Row],[pledged]]/Kickstarter[[#This Row],[goal]]</f>
        <v>1.1599999999999999</v>
      </c>
      <c r="P1759" s="13">
        <f>IF(Kickstarter[[#This Row],[backers_count]], Kickstarter[[#This Row],[pledged]]/Kickstarter[[#This Row],[backers_count]], 0)</f>
        <v>414.28571428571428</v>
      </c>
      <c r="Q1759" t="str">
        <f>LEFT(Kickstarter[[#This Row],[Category and Sub-Category]], SEARCH("/", Kickstarter[[#This Row],[Category and Sub-Category]])-1)</f>
        <v>photography</v>
      </c>
      <c r="R1759" t="str">
        <f>RIGHT(Kickstarter[[#This Row],[Category and Sub-Category]], LEN(Kickstarter[[#This Row],[Category and Sub-Category]])-SEARCH("/",Kickstarter[[#This Row],[Category and Sub-Category]]))</f>
        <v>photobooks</v>
      </c>
      <c r="S1759" s="10">
        <f>(Kickstarter[[#This Row],[launched_at]]/86400) + 25569 + (-6/24)</f>
        <v>42733.577349537038</v>
      </c>
      <c r="T1759" s="10">
        <f>(Kickstarter[[#This Row],[deadline]]/86400) + 25569 + (-6/24)</f>
        <v>42763.561805555553</v>
      </c>
      <c r="U1759" s="6">
        <f>YEAR(Kickstarter[[#This Row],[Date Created Conversion]])</f>
        <v>2016</v>
      </c>
      <c r="V1759" s="6" t="str">
        <f>TEXT(Kickstarter[[#This Row],[Date Created Conversion]], "mmm")</f>
        <v>Dec</v>
      </c>
      <c r="W1759" s="6">
        <f>DATEDIF(Kickstarter[[#This Row],[Date Created Conversion]],Kickstarter[[#This Row],[Date Ended Conversion]],"m")</f>
        <v>0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Kickstarter[[#This Row],[pledged]]/Kickstarter[[#This Row],[goal]]</f>
        <v>1.147</v>
      </c>
      <c r="P1760" s="13">
        <f>IF(Kickstarter[[#This Row],[backers_count]], Kickstarter[[#This Row],[pledged]]/Kickstarter[[#This Row],[backers_count]], 0)</f>
        <v>42.481481481481481</v>
      </c>
      <c r="Q1760" t="str">
        <f>LEFT(Kickstarter[[#This Row],[Category and Sub-Category]], SEARCH("/", Kickstarter[[#This Row],[Category and Sub-Category]])-1)</f>
        <v>photography</v>
      </c>
      <c r="R1760" t="str">
        <f>RIGHT(Kickstarter[[#This Row],[Category and Sub-Category]], LEN(Kickstarter[[#This Row],[Category and Sub-Category]])-SEARCH("/",Kickstarter[[#This Row],[Category and Sub-Category]]))</f>
        <v>photobooks</v>
      </c>
      <c r="S1760" s="10">
        <f>(Kickstarter[[#This Row],[launched_at]]/86400) + 25569 + (-6/24)</f>
        <v>42505.705925925926</v>
      </c>
      <c r="T1760" s="10">
        <f>(Kickstarter[[#This Row],[deadline]]/86400) + 25569 + (-6/24)</f>
        <v>42565.705925925926</v>
      </c>
      <c r="U1760" s="6">
        <f>YEAR(Kickstarter[[#This Row],[Date Created Conversion]])</f>
        <v>2016</v>
      </c>
      <c r="V1760" s="6" t="str">
        <f>TEXT(Kickstarter[[#This Row],[Date Created Conversion]], "mmm")</f>
        <v>May</v>
      </c>
      <c r="W1760" s="6">
        <f>DATEDIF(Kickstarter[[#This Row],[Date Created Conversion]],Kickstarter[[#This Row],[Date Ended Conversion]],"m")</f>
        <v>1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Kickstarter[[#This Row],[pledged]]/Kickstarter[[#This Row],[goal]]</f>
        <v>1.0660000000000001</v>
      </c>
      <c r="P1761" s="13">
        <f>IF(Kickstarter[[#This Row],[backers_count]], Kickstarter[[#This Row],[pledged]]/Kickstarter[[#This Row],[backers_count]], 0)</f>
        <v>108.77551020408163</v>
      </c>
      <c r="Q1761" t="str">
        <f>LEFT(Kickstarter[[#This Row],[Category and Sub-Category]], SEARCH("/", Kickstarter[[#This Row],[Category and Sub-Category]])-1)</f>
        <v>photography</v>
      </c>
      <c r="R1761" t="str">
        <f>RIGHT(Kickstarter[[#This Row],[Category and Sub-Category]], LEN(Kickstarter[[#This Row],[Category and Sub-Category]])-SEARCH("/",Kickstarter[[#This Row],[Category and Sub-Category]]))</f>
        <v>photobooks</v>
      </c>
      <c r="S1761" s="10">
        <f>(Kickstarter[[#This Row],[launched_at]]/86400) + 25569 + (-6/24)</f>
        <v>42068.579039351855</v>
      </c>
      <c r="T1761" s="10">
        <f>(Kickstarter[[#This Row],[deadline]]/86400) + 25569 + (-6/24)</f>
        <v>42088.537372685183</v>
      </c>
      <c r="U1761" s="6">
        <f>YEAR(Kickstarter[[#This Row],[Date Created Conversion]])</f>
        <v>2015</v>
      </c>
      <c r="V1761" s="6" t="str">
        <f>TEXT(Kickstarter[[#This Row],[Date Created Conversion]], "mmm")</f>
        <v>Mar</v>
      </c>
      <c r="W1761" s="6">
        <f>DATEDIF(Kickstarter[[#This Row],[Date Created Conversion]],Kickstarter[[#This Row],[Date Ended Conversion]],"m")</f>
        <v>0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Kickstarter[[#This Row],[pledged]]/Kickstarter[[#This Row],[goal]]</f>
        <v>1.6544000000000001</v>
      </c>
      <c r="P1762" s="13">
        <f>IF(Kickstarter[[#This Row],[backers_count]], Kickstarter[[#This Row],[pledged]]/Kickstarter[[#This Row],[backers_count]], 0)</f>
        <v>81.098039215686271</v>
      </c>
      <c r="Q1762" t="str">
        <f>LEFT(Kickstarter[[#This Row],[Category and Sub-Category]], SEARCH("/", Kickstarter[[#This Row],[Category and Sub-Category]])-1)</f>
        <v>photography</v>
      </c>
      <c r="R1762" t="str">
        <f>RIGHT(Kickstarter[[#This Row],[Category and Sub-Category]], LEN(Kickstarter[[#This Row],[Category and Sub-Category]])-SEARCH("/",Kickstarter[[#This Row],[Category and Sub-Category]]))</f>
        <v>photobooks</v>
      </c>
      <c r="S1762" s="10">
        <f>(Kickstarter[[#This Row],[launched_at]]/86400) + 25569 + (-6/24)</f>
        <v>42405.42260416667</v>
      </c>
      <c r="T1762" s="10">
        <f>(Kickstarter[[#This Row],[deadline]]/86400) + 25569 + (-6/24)</f>
        <v>42425.42260416667</v>
      </c>
      <c r="U1762" s="6">
        <f>YEAR(Kickstarter[[#This Row],[Date Created Conversion]])</f>
        <v>2016</v>
      </c>
      <c r="V1762" s="6" t="str">
        <f>TEXT(Kickstarter[[#This Row],[Date Created Conversion]], "mmm")</f>
        <v>Feb</v>
      </c>
      <c r="W1762" s="6">
        <f>DATEDIF(Kickstarter[[#This Row],[Date Created Conversion]],Kickstarter[[#This Row],[Date Ended Conversion]],"m")</f>
        <v>0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Kickstarter[[#This Row],[pledged]]/Kickstarter[[#This Row],[goal]]</f>
        <v>1.55</v>
      </c>
      <c r="P1763" s="13">
        <f>IF(Kickstarter[[#This Row],[backers_count]], Kickstarter[[#This Row],[pledged]]/Kickstarter[[#This Row],[backers_count]], 0)</f>
        <v>51.666666666666664</v>
      </c>
      <c r="Q1763" t="str">
        <f>LEFT(Kickstarter[[#This Row],[Category and Sub-Category]], SEARCH("/", Kickstarter[[#This Row],[Category and Sub-Category]])-1)</f>
        <v>photography</v>
      </c>
      <c r="R1763" t="str">
        <f>RIGHT(Kickstarter[[#This Row],[Category and Sub-Category]], LEN(Kickstarter[[#This Row],[Category and Sub-Category]])-SEARCH("/",Kickstarter[[#This Row],[Category and Sub-Category]]))</f>
        <v>photobooks</v>
      </c>
      <c r="S1763" s="10">
        <f>(Kickstarter[[#This Row],[launched_at]]/86400) + 25569 + (-6/24)</f>
        <v>42209.317824074074</v>
      </c>
      <c r="T1763" s="10">
        <f>(Kickstarter[[#This Row],[deadline]]/86400) + 25569 + (-6/24)</f>
        <v>42259.317824074074</v>
      </c>
      <c r="U1763" s="6">
        <f>YEAR(Kickstarter[[#This Row],[Date Created Conversion]])</f>
        <v>2015</v>
      </c>
      <c r="V1763" s="6" t="str">
        <f>TEXT(Kickstarter[[#This Row],[Date Created Conversion]], "mmm")</f>
        <v>Jul</v>
      </c>
      <c r="W1763" s="6">
        <f>DATEDIF(Kickstarter[[#This Row],[Date Created Conversion]],Kickstarter[[#This Row],[Date Ended Conversion]],"m")</f>
        <v>1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Kickstarter[[#This Row],[pledged]]/Kickstarter[[#This Row],[goal]]</f>
        <v>8.85</v>
      </c>
      <c r="P1764" s="13">
        <f>IF(Kickstarter[[#This Row],[backers_count]], Kickstarter[[#This Row],[pledged]]/Kickstarter[[#This Row],[backers_count]], 0)</f>
        <v>35.4</v>
      </c>
      <c r="Q1764" t="str">
        <f>LEFT(Kickstarter[[#This Row],[Category and Sub-Category]], SEARCH("/", Kickstarter[[#This Row],[Category and Sub-Category]])-1)</f>
        <v>photography</v>
      </c>
      <c r="R1764" t="str">
        <f>RIGHT(Kickstarter[[#This Row],[Category and Sub-Category]], LEN(Kickstarter[[#This Row],[Category and Sub-Category]])-SEARCH("/",Kickstarter[[#This Row],[Category and Sub-Category]]))</f>
        <v>photobooks</v>
      </c>
      <c r="S1764" s="10">
        <f>(Kickstarter[[#This Row],[launched_at]]/86400) + 25569 + (-6/24)</f>
        <v>42410.732002314813</v>
      </c>
      <c r="T1764" s="10">
        <f>(Kickstarter[[#This Row],[deadline]]/86400) + 25569 + (-6/24)</f>
        <v>42440.732002314813</v>
      </c>
      <c r="U1764" s="6">
        <f>YEAR(Kickstarter[[#This Row],[Date Created Conversion]])</f>
        <v>2016</v>
      </c>
      <c r="V1764" s="6" t="str">
        <f>TEXT(Kickstarter[[#This Row],[Date Created Conversion]], "mmm")</f>
        <v>Feb</v>
      </c>
      <c r="W1764" s="6">
        <f>DATEDIF(Kickstarter[[#This Row],[Date Created Conversion]],Kickstarter[[#This Row],[Date Ended Conversion]],"m")</f>
        <v>1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Kickstarter[[#This Row],[pledged]]/Kickstarter[[#This Row],[goal]]</f>
        <v>1.0190833333333333</v>
      </c>
      <c r="P1765" s="13">
        <f>IF(Kickstarter[[#This Row],[backers_count]], Kickstarter[[#This Row],[pledged]]/Kickstarter[[#This Row],[backers_count]], 0)</f>
        <v>103.63559322033899</v>
      </c>
      <c r="Q1765" t="str">
        <f>LEFT(Kickstarter[[#This Row],[Category and Sub-Category]], SEARCH("/", Kickstarter[[#This Row],[Category and Sub-Category]])-1)</f>
        <v>photography</v>
      </c>
      <c r="R1765" t="str">
        <f>RIGHT(Kickstarter[[#This Row],[Category and Sub-Category]], LEN(Kickstarter[[#This Row],[Category and Sub-Category]])-SEARCH("/",Kickstarter[[#This Row],[Category and Sub-Category]]))</f>
        <v>photobooks</v>
      </c>
      <c r="S1765" s="10">
        <f>(Kickstarter[[#This Row],[launched_at]]/86400) + 25569 + (-6/24)</f>
        <v>42636.618518518517</v>
      </c>
      <c r="T1765" s="10">
        <f>(Kickstarter[[#This Row],[deadline]]/86400) + 25569 + (-6/24)</f>
        <v>42666.618518518517</v>
      </c>
      <c r="U1765" s="6">
        <f>YEAR(Kickstarter[[#This Row],[Date Created Conversion]])</f>
        <v>2016</v>
      </c>
      <c r="V1765" s="6" t="str">
        <f>TEXT(Kickstarter[[#This Row],[Date Created Conversion]], "mmm")</f>
        <v>Sep</v>
      </c>
      <c r="W1765" s="6">
        <f>DATEDIF(Kickstarter[[#This Row],[Date Created Conversion]],Kickstarter[[#This Row],[Date Ended Conversion]],"m")</f>
        <v>1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Kickstarter[[#This Row],[pledged]]/Kickstarter[[#This Row],[goal]]</f>
        <v>0.19600000000000001</v>
      </c>
      <c r="P1766" s="13">
        <f>IF(Kickstarter[[#This Row],[backers_count]], Kickstarter[[#This Row],[pledged]]/Kickstarter[[#This Row],[backers_count]], 0)</f>
        <v>55.282051282051285</v>
      </c>
      <c r="Q1766" t="str">
        <f>LEFT(Kickstarter[[#This Row],[Category and Sub-Category]], SEARCH("/", Kickstarter[[#This Row],[Category and Sub-Category]])-1)</f>
        <v>photography</v>
      </c>
      <c r="R1766" t="str">
        <f>RIGHT(Kickstarter[[#This Row],[Category and Sub-Category]], LEN(Kickstarter[[#This Row],[Category and Sub-Category]])-SEARCH("/",Kickstarter[[#This Row],[Category and Sub-Category]]))</f>
        <v>photobooks</v>
      </c>
      <c r="S1766" s="10">
        <f>(Kickstarter[[#This Row],[launched_at]]/86400) + 25569 + (-6/24)</f>
        <v>41825.235868055555</v>
      </c>
      <c r="T1766" s="10">
        <f>(Kickstarter[[#This Row],[deadline]]/86400) + 25569 + (-6/24)</f>
        <v>41854.235868055555</v>
      </c>
      <c r="U1766" s="6">
        <f>YEAR(Kickstarter[[#This Row],[Date Created Conversion]])</f>
        <v>2014</v>
      </c>
      <c r="V1766" s="6" t="str">
        <f>TEXT(Kickstarter[[#This Row],[Date Created Conversion]], "mmm")</f>
        <v>Jul</v>
      </c>
      <c r="W1766" s="6">
        <f>DATEDIF(Kickstarter[[#This Row],[Date Created Conversion]],Kickstarter[[#This Row],[Date Ended Conversion]],"m")</f>
        <v>0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Kickstarter[[#This Row],[pledged]]/Kickstarter[[#This Row],[goal]]</f>
        <v>0.59467839999999994</v>
      </c>
      <c r="P1767" s="13">
        <f>IF(Kickstarter[[#This Row],[backers_count]], Kickstarter[[#This Row],[pledged]]/Kickstarter[[#This Row],[backers_count]], 0)</f>
        <v>72.16970873786407</v>
      </c>
      <c r="Q1767" t="str">
        <f>LEFT(Kickstarter[[#This Row],[Category and Sub-Category]], SEARCH("/", Kickstarter[[#This Row],[Category and Sub-Category]])-1)</f>
        <v>photography</v>
      </c>
      <c r="R1767" t="str">
        <f>RIGHT(Kickstarter[[#This Row],[Category and Sub-Category]], LEN(Kickstarter[[#This Row],[Category and Sub-Category]])-SEARCH("/",Kickstarter[[#This Row],[Category and Sub-Category]]))</f>
        <v>photobooks</v>
      </c>
      <c r="S1767" s="10">
        <f>(Kickstarter[[#This Row],[launched_at]]/86400) + 25569 + (-6/24)</f>
        <v>41834.730462962965</v>
      </c>
      <c r="T1767" s="10">
        <f>(Kickstarter[[#This Row],[deadline]]/86400) + 25569 + (-6/24)</f>
        <v>41864.730462962965</v>
      </c>
      <c r="U1767" s="6">
        <f>YEAR(Kickstarter[[#This Row],[Date Created Conversion]])</f>
        <v>2014</v>
      </c>
      <c r="V1767" s="6" t="str">
        <f>TEXT(Kickstarter[[#This Row],[Date Created Conversion]], "mmm")</f>
        <v>Jul</v>
      </c>
      <c r="W1767" s="6">
        <f>DATEDIF(Kickstarter[[#This Row],[Date Created Conversion]],Kickstarter[[#This Row],[Date Ended Conversion]],"m")</f>
        <v>0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Kickstarter[[#This Row],[pledged]]/Kickstarter[[#This Row],[goal]]</f>
        <v>0</v>
      </c>
      <c r="P1768" s="13">
        <f>IF(Kickstarter[[#This Row],[backers_count]], Kickstarter[[#This Row],[pledged]]/Kickstarter[[#This Row],[backers_count]], 0)</f>
        <v>0</v>
      </c>
      <c r="Q1768" t="str">
        <f>LEFT(Kickstarter[[#This Row],[Category and Sub-Category]], SEARCH("/", Kickstarter[[#This Row],[Category and Sub-Category]])-1)</f>
        <v>photography</v>
      </c>
      <c r="R1768" t="str">
        <f>RIGHT(Kickstarter[[#This Row],[Category and Sub-Category]], LEN(Kickstarter[[#This Row],[Category and Sub-Category]])-SEARCH("/",Kickstarter[[#This Row],[Category and Sub-Category]]))</f>
        <v>photobooks</v>
      </c>
      <c r="S1768" s="10">
        <f>(Kickstarter[[#This Row],[launched_at]]/86400) + 25569 + (-6/24)</f>
        <v>41855.609814814816</v>
      </c>
      <c r="T1768" s="10">
        <f>(Kickstarter[[#This Row],[deadline]]/86400) + 25569 + (-6/24)</f>
        <v>41876.609814814816</v>
      </c>
      <c r="U1768" s="6">
        <f>YEAR(Kickstarter[[#This Row],[Date Created Conversion]])</f>
        <v>2014</v>
      </c>
      <c r="V1768" s="6" t="str">
        <f>TEXT(Kickstarter[[#This Row],[Date Created Conversion]], "mmm")</f>
        <v>Aug</v>
      </c>
      <c r="W1768" s="6">
        <f>DATEDIF(Kickstarter[[#This Row],[Date Created Conversion]],Kickstarter[[#This Row],[Date Ended Conversion]],"m")</f>
        <v>0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Kickstarter[[#This Row],[pledged]]/Kickstarter[[#This Row],[goal]]</f>
        <v>0.4572</v>
      </c>
      <c r="P1769" s="13">
        <f>IF(Kickstarter[[#This Row],[backers_count]], Kickstarter[[#This Row],[pledged]]/Kickstarter[[#This Row],[backers_count]], 0)</f>
        <v>58.615384615384613</v>
      </c>
      <c r="Q1769" t="str">
        <f>LEFT(Kickstarter[[#This Row],[Category and Sub-Category]], SEARCH("/", Kickstarter[[#This Row],[Category and Sub-Category]])-1)</f>
        <v>photography</v>
      </c>
      <c r="R1769" t="str">
        <f>RIGHT(Kickstarter[[#This Row],[Category and Sub-Category]], LEN(Kickstarter[[#This Row],[Category and Sub-Category]])-SEARCH("/",Kickstarter[[#This Row],[Category and Sub-Category]]))</f>
        <v>photobooks</v>
      </c>
      <c r="S1769" s="10">
        <f>(Kickstarter[[#This Row],[launched_at]]/86400) + 25569 + (-6/24)</f>
        <v>41824.408379629633</v>
      </c>
      <c r="T1769" s="10">
        <f>(Kickstarter[[#This Row],[deadline]]/86400) + 25569 + (-6/24)</f>
        <v>41854.408379629633</v>
      </c>
      <c r="U1769" s="6">
        <f>YEAR(Kickstarter[[#This Row],[Date Created Conversion]])</f>
        <v>2014</v>
      </c>
      <c r="V1769" s="6" t="str">
        <f>TEXT(Kickstarter[[#This Row],[Date Created Conversion]], "mmm")</f>
        <v>Jul</v>
      </c>
      <c r="W1769" s="6">
        <f>DATEDIF(Kickstarter[[#This Row],[Date Created Conversion]],Kickstarter[[#This Row],[Date Ended Conversion]],"m")</f>
        <v>0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Kickstarter[[#This Row],[pledged]]/Kickstarter[[#This Row],[goal]]</f>
        <v>3.7400000000000003E-2</v>
      </c>
      <c r="P1770" s="13">
        <f>IF(Kickstarter[[#This Row],[backers_count]], Kickstarter[[#This Row],[pledged]]/Kickstarter[[#This Row],[backers_count]], 0)</f>
        <v>12.466666666666667</v>
      </c>
      <c r="Q1770" t="str">
        <f>LEFT(Kickstarter[[#This Row],[Category and Sub-Category]], SEARCH("/", Kickstarter[[#This Row],[Category and Sub-Category]])-1)</f>
        <v>photography</v>
      </c>
      <c r="R1770" t="str">
        <f>RIGHT(Kickstarter[[#This Row],[Category and Sub-Category]], LEN(Kickstarter[[#This Row],[Category and Sub-Category]])-SEARCH("/",Kickstarter[[#This Row],[Category and Sub-Category]]))</f>
        <v>photobooks</v>
      </c>
      <c r="S1770" s="10">
        <f>(Kickstarter[[#This Row],[launched_at]]/86400) + 25569 + (-6/24)</f>
        <v>41849.310694444444</v>
      </c>
      <c r="T1770" s="10">
        <f>(Kickstarter[[#This Row],[deadline]]/86400) + 25569 + (-6/24)</f>
        <v>41909.310694444444</v>
      </c>
      <c r="U1770" s="6">
        <f>YEAR(Kickstarter[[#This Row],[Date Created Conversion]])</f>
        <v>2014</v>
      </c>
      <c r="V1770" s="6" t="str">
        <f>TEXT(Kickstarter[[#This Row],[Date Created Conversion]], "mmm")</f>
        <v>Jul</v>
      </c>
      <c r="W1770" s="6">
        <f>DATEDIF(Kickstarter[[#This Row],[Date Created Conversion]],Kickstarter[[#This Row],[Date Ended Conversion]],"m")</f>
        <v>1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Kickstarter[[#This Row],[pledged]]/Kickstarter[[#This Row],[goal]]</f>
        <v>2.7025E-2</v>
      </c>
      <c r="P1771" s="13">
        <f>IF(Kickstarter[[#This Row],[backers_count]], Kickstarter[[#This Row],[pledged]]/Kickstarter[[#This Row],[backers_count]], 0)</f>
        <v>49.136363636363633</v>
      </c>
      <c r="Q1771" t="str">
        <f>LEFT(Kickstarter[[#This Row],[Category and Sub-Category]], SEARCH("/", Kickstarter[[#This Row],[Category and Sub-Category]])-1)</f>
        <v>photography</v>
      </c>
      <c r="R1771" t="str">
        <f>RIGHT(Kickstarter[[#This Row],[Category and Sub-Category]], LEN(Kickstarter[[#This Row],[Category and Sub-Category]])-SEARCH("/",Kickstarter[[#This Row],[Category and Sub-Category]]))</f>
        <v>photobooks</v>
      </c>
      <c r="S1771" s="10">
        <f>(Kickstarter[[#This Row],[launched_at]]/86400) + 25569 + (-6/24)</f>
        <v>41987.568969907406</v>
      </c>
      <c r="T1771" s="10">
        <f>(Kickstarter[[#This Row],[deadline]]/86400) + 25569 + (-6/24)</f>
        <v>42017.568969907406</v>
      </c>
      <c r="U1771" s="6">
        <f>YEAR(Kickstarter[[#This Row],[Date Created Conversion]])</f>
        <v>2014</v>
      </c>
      <c r="V1771" s="6" t="str">
        <f>TEXT(Kickstarter[[#This Row],[Date Created Conversion]], "mmm")</f>
        <v>Dec</v>
      </c>
      <c r="W1771" s="6">
        <f>DATEDIF(Kickstarter[[#This Row],[Date Created Conversion]],Kickstarter[[#This Row],[Date Ended Conversion]],"m")</f>
        <v>0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Kickstarter[[#This Row],[pledged]]/Kickstarter[[#This Row],[goal]]</f>
        <v>0.56514285714285717</v>
      </c>
      <c r="P1772" s="13">
        <f>IF(Kickstarter[[#This Row],[backers_count]], Kickstarter[[#This Row],[pledged]]/Kickstarter[[#This Row],[backers_count]], 0)</f>
        <v>150.5</v>
      </c>
      <c r="Q1772" t="str">
        <f>LEFT(Kickstarter[[#This Row],[Category and Sub-Category]], SEARCH("/", Kickstarter[[#This Row],[Category and Sub-Category]])-1)</f>
        <v>photography</v>
      </c>
      <c r="R1772" t="str">
        <f>RIGHT(Kickstarter[[#This Row],[Category and Sub-Category]], LEN(Kickstarter[[#This Row],[Category and Sub-Category]])-SEARCH("/",Kickstarter[[#This Row],[Category and Sub-Category]]))</f>
        <v>photobooks</v>
      </c>
      <c r="S1772" s="10">
        <f>(Kickstarter[[#This Row],[launched_at]]/86400) + 25569 + (-6/24)</f>
        <v>41891.530023148152</v>
      </c>
      <c r="T1772" s="10">
        <f>(Kickstarter[[#This Row],[deadline]]/86400) + 25569 + (-6/24)</f>
        <v>41926.530023148152</v>
      </c>
      <c r="U1772" s="6">
        <f>YEAR(Kickstarter[[#This Row],[Date Created Conversion]])</f>
        <v>2014</v>
      </c>
      <c r="V1772" s="6" t="str">
        <f>TEXT(Kickstarter[[#This Row],[Date Created Conversion]], "mmm")</f>
        <v>Sep</v>
      </c>
      <c r="W1772" s="6">
        <f>DATEDIF(Kickstarter[[#This Row],[Date Created Conversion]],Kickstarter[[#This Row],[Date Ended Conversion]],"m")</f>
        <v>1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Kickstarter[[#This Row],[pledged]]/Kickstarter[[#This Row],[goal]]</f>
        <v>0.21309523809523809</v>
      </c>
      <c r="P1773" s="13">
        <f>IF(Kickstarter[[#This Row],[backers_count]], Kickstarter[[#This Row],[pledged]]/Kickstarter[[#This Row],[backers_count]], 0)</f>
        <v>35.799999999999997</v>
      </c>
      <c r="Q1773" t="str">
        <f>LEFT(Kickstarter[[#This Row],[Category and Sub-Category]], SEARCH("/", Kickstarter[[#This Row],[Category and Sub-Category]])-1)</f>
        <v>photography</v>
      </c>
      <c r="R1773" t="str">
        <f>RIGHT(Kickstarter[[#This Row],[Category and Sub-Category]], LEN(Kickstarter[[#This Row],[Category and Sub-Category]])-SEARCH("/",Kickstarter[[#This Row],[Category and Sub-Category]]))</f>
        <v>photobooks</v>
      </c>
      <c r="S1773" s="10">
        <f>(Kickstarter[[#This Row],[launched_at]]/86400) + 25569 + (-6/24)</f>
        <v>41905.729629629626</v>
      </c>
      <c r="T1773" s="10">
        <f>(Kickstarter[[#This Row],[deadline]]/86400) + 25569 + (-6/24)</f>
        <v>41935.729629629626</v>
      </c>
      <c r="U1773" s="6">
        <f>YEAR(Kickstarter[[#This Row],[Date Created Conversion]])</f>
        <v>2014</v>
      </c>
      <c r="V1773" s="6" t="str">
        <f>TEXT(Kickstarter[[#This Row],[Date Created Conversion]], "mmm")</f>
        <v>Sep</v>
      </c>
      <c r="W1773" s="6">
        <f>DATEDIF(Kickstarter[[#This Row],[Date Created Conversion]],Kickstarter[[#This Row],[Date Ended Conversion]],"m")</f>
        <v>1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Kickstarter[[#This Row],[pledged]]/Kickstarter[[#This Row],[goal]]</f>
        <v>0.156</v>
      </c>
      <c r="P1774" s="13">
        <f>IF(Kickstarter[[#This Row],[backers_count]], Kickstarter[[#This Row],[pledged]]/Kickstarter[[#This Row],[backers_count]], 0)</f>
        <v>45.157894736842103</v>
      </c>
      <c r="Q1774" t="str">
        <f>LEFT(Kickstarter[[#This Row],[Category and Sub-Category]], SEARCH("/", Kickstarter[[#This Row],[Category and Sub-Category]])-1)</f>
        <v>photography</v>
      </c>
      <c r="R1774" t="str">
        <f>RIGHT(Kickstarter[[#This Row],[Category and Sub-Category]], LEN(Kickstarter[[#This Row],[Category and Sub-Category]])-SEARCH("/",Kickstarter[[#This Row],[Category and Sub-Category]]))</f>
        <v>photobooks</v>
      </c>
      <c r="S1774" s="10">
        <f>(Kickstarter[[#This Row],[launched_at]]/86400) + 25569 + (-6/24)</f>
        <v>41766.468009259261</v>
      </c>
      <c r="T1774" s="10">
        <f>(Kickstarter[[#This Row],[deadline]]/86400) + 25569 + (-6/24)</f>
        <v>41826.468009259261</v>
      </c>
      <c r="U1774" s="6">
        <f>YEAR(Kickstarter[[#This Row],[Date Created Conversion]])</f>
        <v>2014</v>
      </c>
      <c r="V1774" s="6" t="str">
        <f>TEXT(Kickstarter[[#This Row],[Date Created Conversion]], "mmm")</f>
        <v>May</v>
      </c>
      <c r="W1774" s="6">
        <f>DATEDIF(Kickstarter[[#This Row],[Date Created Conversion]],Kickstarter[[#This Row],[Date Ended Conversion]],"m")</f>
        <v>1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Kickstarter[[#This Row],[pledged]]/Kickstarter[[#This Row],[goal]]</f>
        <v>6.2566666666666673E-2</v>
      </c>
      <c r="P1775" s="13">
        <f>IF(Kickstarter[[#This Row],[backers_count]], Kickstarter[[#This Row],[pledged]]/Kickstarter[[#This Row],[backers_count]], 0)</f>
        <v>98.78947368421052</v>
      </c>
      <c r="Q1775" t="str">
        <f>LEFT(Kickstarter[[#This Row],[Category and Sub-Category]], SEARCH("/", Kickstarter[[#This Row],[Category and Sub-Category]])-1)</f>
        <v>photography</v>
      </c>
      <c r="R1775" t="str">
        <f>RIGHT(Kickstarter[[#This Row],[Category and Sub-Category]], LEN(Kickstarter[[#This Row],[Category and Sub-Category]])-SEARCH("/",Kickstarter[[#This Row],[Category and Sub-Category]]))</f>
        <v>photobooks</v>
      </c>
      <c r="S1775" s="10">
        <f>(Kickstarter[[#This Row],[launched_at]]/86400) + 25569 + (-6/24)</f>
        <v>41978.510393518518</v>
      </c>
      <c r="T1775" s="10">
        <f>(Kickstarter[[#This Row],[deadline]]/86400) + 25569 + (-6/24)</f>
        <v>42023.510393518518</v>
      </c>
      <c r="U1775" s="6">
        <f>YEAR(Kickstarter[[#This Row],[Date Created Conversion]])</f>
        <v>2014</v>
      </c>
      <c r="V1775" s="6" t="str">
        <f>TEXT(Kickstarter[[#This Row],[Date Created Conversion]], "mmm")</f>
        <v>Dec</v>
      </c>
      <c r="W1775" s="6">
        <f>DATEDIF(Kickstarter[[#This Row],[Date Created Conversion]],Kickstarter[[#This Row],[Date Ended Conversion]],"m")</f>
        <v>1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Kickstarter[[#This Row],[pledged]]/Kickstarter[[#This Row],[goal]]</f>
        <v>0.4592</v>
      </c>
      <c r="P1776" s="13">
        <f>IF(Kickstarter[[#This Row],[backers_count]], Kickstarter[[#This Row],[pledged]]/Kickstarter[[#This Row],[backers_count]], 0)</f>
        <v>88.307692307692307</v>
      </c>
      <c r="Q1776" t="str">
        <f>LEFT(Kickstarter[[#This Row],[Category and Sub-Category]], SEARCH("/", Kickstarter[[#This Row],[Category and Sub-Category]])-1)</f>
        <v>photography</v>
      </c>
      <c r="R1776" t="str">
        <f>RIGHT(Kickstarter[[#This Row],[Category and Sub-Category]], LEN(Kickstarter[[#This Row],[Category and Sub-Category]])-SEARCH("/",Kickstarter[[#This Row],[Category and Sub-Category]]))</f>
        <v>photobooks</v>
      </c>
      <c r="S1776" s="10">
        <f>(Kickstarter[[#This Row],[launched_at]]/86400) + 25569 + (-6/24)</f>
        <v>41929.968657407408</v>
      </c>
      <c r="T1776" s="10">
        <f>(Kickstarter[[#This Row],[deadline]]/86400) + 25569 + (-6/24)</f>
        <v>41972.374305555553</v>
      </c>
      <c r="U1776" s="6">
        <f>YEAR(Kickstarter[[#This Row],[Date Created Conversion]])</f>
        <v>2014</v>
      </c>
      <c r="V1776" s="6" t="str">
        <f>TEXT(Kickstarter[[#This Row],[Date Created Conversion]], "mmm")</f>
        <v>Oct</v>
      </c>
      <c r="W1776" s="6">
        <f>DATEDIF(Kickstarter[[#This Row],[Date Created Conversion]],Kickstarter[[#This Row],[Date Ended Conversion]],"m")</f>
        <v>1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Kickstarter[[#This Row],[pledged]]/Kickstarter[[#This Row],[goal]]</f>
        <v>0.65101538461538466</v>
      </c>
      <c r="P1777" s="13">
        <f>IF(Kickstarter[[#This Row],[backers_count]], Kickstarter[[#This Row],[pledged]]/Kickstarter[[#This Row],[backers_count]], 0)</f>
        <v>170.62903225806451</v>
      </c>
      <c r="Q1777" t="str">
        <f>LEFT(Kickstarter[[#This Row],[Category and Sub-Category]], SEARCH("/", Kickstarter[[#This Row],[Category and Sub-Category]])-1)</f>
        <v>photography</v>
      </c>
      <c r="R1777" t="str">
        <f>RIGHT(Kickstarter[[#This Row],[Category and Sub-Category]], LEN(Kickstarter[[#This Row],[Category and Sub-Category]])-SEARCH("/",Kickstarter[[#This Row],[Category and Sub-Category]]))</f>
        <v>photobooks</v>
      </c>
      <c r="S1777" s="10">
        <f>(Kickstarter[[#This Row],[launched_at]]/86400) + 25569 + (-6/24)</f>
        <v>41891.726388888885</v>
      </c>
      <c r="T1777" s="10">
        <f>(Kickstarter[[#This Row],[deadline]]/86400) + 25569 + (-6/24)</f>
        <v>41936.726388888885</v>
      </c>
      <c r="U1777" s="6">
        <f>YEAR(Kickstarter[[#This Row],[Date Created Conversion]])</f>
        <v>2014</v>
      </c>
      <c r="V1777" s="6" t="str">
        <f>TEXT(Kickstarter[[#This Row],[Date Created Conversion]], "mmm")</f>
        <v>Sep</v>
      </c>
      <c r="W1777" s="6">
        <f>DATEDIF(Kickstarter[[#This Row],[Date Created Conversion]],Kickstarter[[#This Row],[Date Ended Conversion]],"m")</f>
        <v>1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Kickstarter[[#This Row],[pledged]]/Kickstarter[[#This Row],[goal]]</f>
        <v>6.7000000000000004E-2</v>
      </c>
      <c r="P1778" s="13">
        <f>IF(Kickstarter[[#This Row],[backers_count]], Kickstarter[[#This Row],[pledged]]/Kickstarter[[#This Row],[backers_count]], 0)</f>
        <v>83.75</v>
      </c>
      <c r="Q1778" t="str">
        <f>LEFT(Kickstarter[[#This Row],[Category and Sub-Category]], SEARCH("/", Kickstarter[[#This Row],[Category and Sub-Category]])-1)</f>
        <v>photography</v>
      </c>
      <c r="R1778" t="str">
        <f>RIGHT(Kickstarter[[#This Row],[Category and Sub-Category]], LEN(Kickstarter[[#This Row],[Category and Sub-Category]])-SEARCH("/",Kickstarter[[#This Row],[Category and Sub-Category]]))</f>
        <v>photobooks</v>
      </c>
      <c r="S1778" s="10">
        <f>(Kickstarter[[#This Row],[launched_at]]/86400) + 25569 + (-6/24)</f>
        <v>41905.70684027778</v>
      </c>
      <c r="T1778" s="10">
        <f>(Kickstarter[[#This Row],[deadline]]/86400) + 25569 + (-6/24)</f>
        <v>41941.70684027778</v>
      </c>
      <c r="U1778" s="6">
        <f>YEAR(Kickstarter[[#This Row],[Date Created Conversion]])</f>
        <v>2014</v>
      </c>
      <c r="V1778" s="6" t="str">
        <f>TEXT(Kickstarter[[#This Row],[Date Created Conversion]], "mmm")</f>
        <v>Sep</v>
      </c>
      <c r="W1778" s="6">
        <f>DATEDIF(Kickstarter[[#This Row],[Date Created Conversion]],Kickstarter[[#This Row],[Date Ended Conversion]],"m")</f>
        <v>1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Kickstarter[[#This Row],[pledged]]/Kickstarter[[#This Row],[goal]]</f>
        <v>0.135625</v>
      </c>
      <c r="P1779" s="13">
        <f>IF(Kickstarter[[#This Row],[backers_count]], Kickstarter[[#This Row],[pledged]]/Kickstarter[[#This Row],[backers_count]], 0)</f>
        <v>65.099999999999994</v>
      </c>
      <c r="Q1779" t="str">
        <f>LEFT(Kickstarter[[#This Row],[Category and Sub-Category]], SEARCH("/", Kickstarter[[#This Row],[Category and Sub-Category]])-1)</f>
        <v>photography</v>
      </c>
      <c r="R1779" t="str">
        <f>RIGHT(Kickstarter[[#This Row],[Category and Sub-Category]], LEN(Kickstarter[[#This Row],[Category and Sub-Category]])-SEARCH("/",Kickstarter[[#This Row],[Category and Sub-Category]]))</f>
        <v>photobooks</v>
      </c>
      <c r="S1779" s="10">
        <f>(Kickstarter[[#This Row],[launched_at]]/86400) + 25569 + (-6/24)</f>
        <v>42025.107094907406</v>
      </c>
      <c r="T1779" s="10">
        <f>(Kickstarter[[#This Row],[deadline]]/86400) + 25569 + (-6/24)</f>
        <v>42055.107094907406</v>
      </c>
      <c r="U1779" s="6">
        <f>YEAR(Kickstarter[[#This Row],[Date Created Conversion]])</f>
        <v>2015</v>
      </c>
      <c r="V1779" s="6" t="str">
        <f>TEXT(Kickstarter[[#This Row],[Date Created Conversion]], "mmm")</f>
        <v>Jan</v>
      </c>
      <c r="W1779" s="6">
        <f>DATEDIF(Kickstarter[[#This Row],[Date Created Conversion]],Kickstarter[[#This Row],[Date Ended Conversion]],"m")</f>
        <v>0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Kickstarter[[#This Row],[pledged]]/Kickstarter[[#This Row],[goal]]</f>
        <v>1.9900000000000001E-2</v>
      </c>
      <c r="P1780" s="13">
        <f>IF(Kickstarter[[#This Row],[backers_count]], Kickstarter[[#This Row],[pledged]]/Kickstarter[[#This Row],[backers_count]], 0)</f>
        <v>66.333333333333329</v>
      </c>
      <c r="Q1780" t="str">
        <f>LEFT(Kickstarter[[#This Row],[Category and Sub-Category]], SEARCH("/", Kickstarter[[#This Row],[Category and Sub-Category]])-1)</f>
        <v>photography</v>
      </c>
      <c r="R1780" t="str">
        <f>RIGHT(Kickstarter[[#This Row],[Category and Sub-Category]], LEN(Kickstarter[[#This Row],[Category and Sub-Category]])-SEARCH("/",Kickstarter[[#This Row],[Category and Sub-Category]]))</f>
        <v>photobooks</v>
      </c>
      <c r="S1780" s="10">
        <f>(Kickstarter[[#This Row],[launched_at]]/86400) + 25569 + (-6/24)</f>
        <v>42045.61336805555</v>
      </c>
      <c r="T1780" s="10">
        <f>(Kickstarter[[#This Row],[deadline]]/86400) + 25569 + (-6/24)</f>
        <v>42090.571701388893</v>
      </c>
      <c r="U1780" s="6">
        <f>YEAR(Kickstarter[[#This Row],[Date Created Conversion]])</f>
        <v>2015</v>
      </c>
      <c r="V1780" s="6" t="str">
        <f>TEXT(Kickstarter[[#This Row],[Date Created Conversion]], "mmm")</f>
        <v>Feb</v>
      </c>
      <c r="W1780" s="6">
        <f>DATEDIF(Kickstarter[[#This Row],[Date Created Conversion]],Kickstarter[[#This Row],[Date Ended Conversion]],"m")</f>
        <v>1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Kickstarter[[#This Row],[pledged]]/Kickstarter[[#This Row],[goal]]</f>
        <v>0.36236363636363639</v>
      </c>
      <c r="P1781" s="13">
        <f>IF(Kickstarter[[#This Row],[backers_count]], Kickstarter[[#This Row],[pledged]]/Kickstarter[[#This Row],[backers_count]], 0)</f>
        <v>104.89473684210526</v>
      </c>
      <c r="Q1781" t="str">
        <f>LEFT(Kickstarter[[#This Row],[Category and Sub-Category]], SEARCH("/", Kickstarter[[#This Row],[Category and Sub-Category]])-1)</f>
        <v>photography</v>
      </c>
      <c r="R1781" t="str">
        <f>RIGHT(Kickstarter[[#This Row],[Category and Sub-Category]], LEN(Kickstarter[[#This Row],[Category and Sub-Category]])-SEARCH("/",Kickstarter[[#This Row],[Category and Sub-Category]]))</f>
        <v>photobooks</v>
      </c>
      <c r="S1781" s="10">
        <f>(Kickstarter[[#This Row],[launched_at]]/86400) + 25569 + (-6/24)</f>
        <v>42585.441898148143</v>
      </c>
      <c r="T1781" s="10">
        <f>(Kickstarter[[#This Row],[deadline]]/86400) + 25569 + (-6/24)</f>
        <v>42615.441898148143</v>
      </c>
      <c r="U1781" s="6">
        <f>YEAR(Kickstarter[[#This Row],[Date Created Conversion]])</f>
        <v>2016</v>
      </c>
      <c r="V1781" s="6" t="str">
        <f>TEXT(Kickstarter[[#This Row],[Date Created Conversion]], "mmm")</f>
        <v>Aug</v>
      </c>
      <c r="W1781" s="6">
        <f>DATEDIF(Kickstarter[[#This Row],[Date Created Conversion]],Kickstarter[[#This Row],[Date Ended Conversion]],"m")</f>
        <v>0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Kickstarter[[#This Row],[pledged]]/Kickstarter[[#This Row],[goal]]</f>
        <v>0.39743333333333336</v>
      </c>
      <c r="P1782" s="13">
        <f>IF(Kickstarter[[#This Row],[backers_count]], Kickstarter[[#This Row],[pledged]]/Kickstarter[[#This Row],[backers_count]], 0)</f>
        <v>78.440789473684205</v>
      </c>
      <c r="Q1782" t="str">
        <f>LEFT(Kickstarter[[#This Row],[Category and Sub-Category]], SEARCH("/", Kickstarter[[#This Row],[Category and Sub-Category]])-1)</f>
        <v>photography</v>
      </c>
      <c r="R1782" t="str">
        <f>RIGHT(Kickstarter[[#This Row],[Category and Sub-Category]], LEN(Kickstarter[[#This Row],[Category and Sub-Category]])-SEARCH("/",Kickstarter[[#This Row],[Category and Sub-Category]]))</f>
        <v>photobooks</v>
      </c>
      <c r="S1782" s="10">
        <f>(Kickstarter[[#This Row],[launched_at]]/86400) + 25569 + (-6/24)</f>
        <v>42493.350810185184</v>
      </c>
      <c r="T1782" s="10">
        <f>(Kickstarter[[#This Row],[deadline]]/86400) + 25569 + (-6/24)</f>
        <v>42553.350810185184</v>
      </c>
      <c r="U1782" s="6">
        <f>YEAR(Kickstarter[[#This Row],[Date Created Conversion]])</f>
        <v>2016</v>
      </c>
      <c r="V1782" s="6" t="str">
        <f>TEXT(Kickstarter[[#This Row],[Date Created Conversion]], "mmm")</f>
        <v>May</v>
      </c>
      <c r="W1782" s="6">
        <f>DATEDIF(Kickstarter[[#This Row],[Date Created Conversion]],Kickstarter[[#This Row],[Date Ended Conversion]],"m")</f>
        <v>1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Kickstarter[[#This Row],[pledged]]/Kickstarter[[#This Row],[goal]]</f>
        <v>0.25763636363636366</v>
      </c>
      <c r="P1783" s="13">
        <f>IF(Kickstarter[[#This Row],[backers_count]], Kickstarter[[#This Row],[pledged]]/Kickstarter[[#This Row],[backers_count]], 0)</f>
        <v>59.041666666666664</v>
      </c>
      <c r="Q1783" t="str">
        <f>LEFT(Kickstarter[[#This Row],[Category and Sub-Category]], SEARCH("/", Kickstarter[[#This Row],[Category and Sub-Category]])-1)</f>
        <v>photography</v>
      </c>
      <c r="R1783" t="str">
        <f>RIGHT(Kickstarter[[#This Row],[Category and Sub-Category]], LEN(Kickstarter[[#This Row],[Category and Sub-Category]])-SEARCH("/",Kickstarter[[#This Row],[Category and Sub-Category]]))</f>
        <v>photobooks</v>
      </c>
      <c r="S1783" s="10">
        <f>(Kickstarter[[#This Row],[launched_at]]/86400) + 25569 + (-6/24)</f>
        <v>42597.367418981477</v>
      </c>
      <c r="T1783" s="10">
        <f>(Kickstarter[[#This Row],[deadline]]/86400) + 25569 + (-6/24)</f>
        <v>42628.367418981477</v>
      </c>
      <c r="U1783" s="6">
        <f>YEAR(Kickstarter[[#This Row],[Date Created Conversion]])</f>
        <v>2016</v>
      </c>
      <c r="V1783" s="6" t="str">
        <f>TEXT(Kickstarter[[#This Row],[Date Created Conversion]], "mmm")</f>
        <v>Aug</v>
      </c>
      <c r="W1783" s="6">
        <f>DATEDIF(Kickstarter[[#This Row],[Date Created Conversion]],Kickstarter[[#This Row],[Date Ended Conversion]],"m")</f>
        <v>1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Kickstarter[[#This Row],[pledged]]/Kickstarter[[#This Row],[goal]]</f>
        <v>0.15491428571428573</v>
      </c>
      <c r="P1784" s="13">
        <f>IF(Kickstarter[[#This Row],[backers_count]], Kickstarter[[#This Row],[pledged]]/Kickstarter[[#This Row],[backers_count]], 0)</f>
        <v>71.34210526315789</v>
      </c>
      <c r="Q1784" t="str">
        <f>LEFT(Kickstarter[[#This Row],[Category and Sub-Category]], SEARCH("/", Kickstarter[[#This Row],[Category and Sub-Category]])-1)</f>
        <v>photography</v>
      </c>
      <c r="R1784" t="str">
        <f>RIGHT(Kickstarter[[#This Row],[Category and Sub-Category]], LEN(Kickstarter[[#This Row],[Category and Sub-Category]])-SEARCH("/",Kickstarter[[#This Row],[Category and Sub-Category]]))</f>
        <v>photobooks</v>
      </c>
      <c r="S1784" s="10">
        <f>(Kickstarter[[#This Row],[launched_at]]/86400) + 25569 + (-6/24)</f>
        <v>42388.325104166666</v>
      </c>
      <c r="T1784" s="10">
        <f>(Kickstarter[[#This Row],[deadline]]/86400) + 25569 + (-6/24)</f>
        <v>42421.325104166666</v>
      </c>
      <c r="U1784" s="6">
        <f>YEAR(Kickstarter[[#This Row],[Date Created Conversion]])</f>
        <v>2016</v>
      </c>
      <c r="V1784" s="6" t="str">
        <f>TEXT(Kickstarter[[#This Row],[Date Created Conversion]], "mmm")</f>
        <v>Jan</v>
      </c>
      <c r="W1784" s="6">
        <f>DATEDIF(Kickstarter[[#This Row],[Date Created Conversion]],Kickstarter[[#This Row],[Date Ended Conversion]],"m")</f>
        <v>1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Kickstarter[[#This Row],[pledged]]/Kickstarter[[#This Row],[goal]]</f>
        <v>0.236925</v>
      </c>
      <c r="P1785" s="13">
        <f>IF(Kickstarter[[#This Row],[backers_count]], Kickstarter[[#This Row],[pledged]]/Kickstarter[[#This Row],[backers_count]], 0)</f>
        <v>51.227027027027027</v>
      </c>
      <c r="Q1785" t="str">
        <f>LEFT(Kickstarter[[#This Row],[Category and Sub-Category]], SEARCH("/", Kickstarter[[#This Row],[Category and Sub-Category]])-1)</f>
        <v>photography</v>
      </c>
      <c r="R1785" t="str">
        <f>RIGHT(Kickstarter[[#This Row],[Category and Sub-Category]], LEN(Kickstarter[[#This Row],[Category and Sub-Category]])-SEARCH("/",Kickstarter[[#This Row],[Category and Sub-Category]]))</f>
        <v>photobooks</v>
      </c>
      <c r="S1785" s="10">
        <f>(Kickstarter[[#This Row],[launched_at]]/86400) + 25569 + (-6/24)</f>
        <v>42115.699976851851</v>
      </c>
      <c r="T1785" s="10">
        <f>(Kickstarter[[#This Row],[deadline]]/86400) + 25569 + (-6/24)</f>
        <v>42145.699976851851</v>
      </c>
      <c r="U1785" s="6">
        <f>YEAR(Kickstarter[[#This Row],[Date Created Conversion]])</f>
        <v>2015</v>
      </c>
      <c r="V1785" s="6" t="str">
        <f>TEXT(Kickstarter[[#This Row],[Date Created Conversion]], "mmm")</f>
        <v>Apr</v>
      </c>
      <c r="W1785" s="6">
        <f>DATEDIF(Kickstarter[[#This Row],[Date Created Conversion]],Kickstarter[[#This Row],[Date Ended Conversion]],"m")</f>
        <v>1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Kickstarter[[#This Row],[pledged]]/Kickstarter[[#This Row],[goal]]</f>
        <v>0.39760000000000001</v>
      </c>
      <c r="P1786" s="13">
        <f>IF(Kickstarter[[#This Row],[backers_count]], Kickstarter[[#This Row],[pledged]]/Kickstarter[[#This Row],[backers_count]], 0)</f>
        <v>60.242424242424242</v>
      </c>
      <c r="Q1786" t="str">
        <f>LEFT(Kickstarter[[#This Row],[Category and Sub-Category]], SEARCH("/", Kickstarter[[#This Row],[Category and Sub-Category]])-1)</f>
        <v>photography</v>
      </c>
      <c r="R1786" t="str">
        <f>RIGHT(Kickstarter[[#This Row],[Category and Sub-Category]], LEN(Kickstarter[[#This Row],[Category and Sub-Category]])-SEARCH("/",Kickstarter[[#This Row],[Category and Sub-Category]]))</f>
        <v>photobooks</v>
      </c>
      <c r="S1786" s="10">
        <f>(Kickstarter[[#This Row],[launched_at]]/86400) + 25569 + (-6/24)</f>
        <v>42003.405555555553</v>
      </c>
      <c r="T1786" s="10">
        <f>(Kickstarter[[#This Row],[deadline]]/86400) + 25569 + (-6/24)</f>
        <v>42034.892361111109</v>
      </c>
      <c r="U1786" s="6">
        <f>YEAR(Kickstarter[[#This Row],[Date Created Conversion]])</f>
        <v>2014</v>
      </c>
      <c r="V1786" s="6" t="str">
        <f>TEXT(Kickstarter[[#This Row],[Date Created Conversion]], "mmm")</f>
        <v>Dec</v>
      </c>
      <c r="W1786" s="6">
        <f>DATEDIF(Kickstarter[[#This Row],[Date Created Conversion]],Kickstarter[[#This Row],[Date Ended Conversion]],"m")</f>
        <v>1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Kickstarter[[#This Row],[pledged]]/Kickstarter[[#This Row],[goal]]</f>
        <v>0.20220833333333332</v>
      </c>
      <c r="P1787" s="13">
        <f>IF(Kickstarter[[#This Row],[backers_count]], Kickstarter[[#This Row],[pledged]]/Kickstarter[[#This Row],[backers_count]], 0)</f>
        <v>44.935185185185183</v>
      </c>
      <c r="Q1787" t="str">
        <f>LEFT(Kickstarter[[#This Row],[Category and Sub-Category]], SEARCH("/", Kickstarter[[#This Row],[Category and Sub-Category]])-1)</f>
        <v>photography</v>
      </c>
      <c r="R1787" t="str">
        <f>RIGHT(Kickstarter[[#This Row],[Category and Sub-Category]], LEN(Kickstarter[[#This Row],[Category and Sub-Category]])-SEARCH("/",Kickstarter[[#This Row],[Category and Sub-Category]]))</f>
        <v>photobooks</v>
      </c>
      <c r="S1787" s="10">
        <f>(Kickstarter[[#This Row],[launched_at]]/86400) + 25569 + (-6/24)</f>
        <v>41896.884895833333</v>
      </c>
      <c r="T1787" s="10">
        <f>(Kickstarter[[#This Row],[deadline]]/86400) + 25569 + (-6/24)</f>
        <v>41927.75</v>
      </c>
      <c r="U1787" s="6">
        <f>YEAR(Kickstarter[[#This Row],[Date Created Conversion]])</f>
        <v>2014</v>
      </c>
      <c r="V1787" s="6" t="str">
        <f>TEXT(Kickstarter[[#This Row],[Date Created Conversion]], "mmm")</f>
        <v>Sep</v>
      </c>
      <c r="W1787" s="6">
        <f>DATEDIF(Kickstarter[[#This Row],[Date Created Conversion]],Kickstarter[[#This Row],[Date Ended Conversion]],"m")</f>
        <v>1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Kickstarter[[#This Row],[pledged]]/Kickstarter[[#This Row],[goal]]</f>
        <v>0.47631578947368419</v>
      </c>
      <c r="P1788" s="13">
        <f>IF(Kickstarter[[#This Row],[backers_count]], Kickstarter[[#This Row],[pledged]]/Kickstarter[[#This Row],[backers_count]], 0)</f>
        <v>31.206896551724139</v>
      </c>
      <c r="Q1788" t="str">
        <f>LEFT(Kickstarter[[#This Row],[Category and Sub-Category]], SEARCH("/", Kickstarter[[#This Row],[Category and Sub-Category]])-1)</f>
        <v>photography</v>
      </c>
      <c r="R1788" t="str">
        <f>RIGHT(Kickstarter[[#This Row],[Category and Sub-Category]], LEN(Kickstarter[[#This Row],[Category and Sub-Category]])-SEARCH("/",Kickstarter[[#This Row],[Category and Sub-Category]]))</f>
        <v>photobooks</v>
      </c>
      <c r="S1788" s="10">
        <f>(Kickstarter[[#This Row],[launched_at]]/86400) + 25569 + (-6/24)</f>
        <v>41958.300659722227</v>
      </c>
      <c r="T1788" s="10">
        <f>(Kickstarter[[#This Row],[deadline]]/86400) + 25569 + (-6/24)</f>
        <v>41988.300659722227</v>
      </c>
      <c r="U1788" s="6">
        <f>YEAR(Kickstarter[[#This Row],[Date Created Conversion]])</f>
        <v>2014</v>
      </c>
      <c r="V1788" s="6" t="str">
        <f>TEXT(Kickstarter[[#This Row],[Date Created Conversion]], "mmm")</f>
        <v>Nov</v>
      </c>
      <c r="W1788" s="6">
        <f>DATEDIF(Kickstarter[[#This Row],[Date Created Conversion]],Kickstarter[[#This Row],[Date Ended Conversion]],"m")</f>
        <v>1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Kickstarter[[#This Row],[pledged]]/Kickstarter[[#This Row],[goal]]</f>
        <v>0.15329999999999999</v>
      </c>
      <c r="P1789" s="13">
        <f>IF(Kickstarter[[#This Row],[backers_count]], Kickstarter[[#This Row],[pledged]]/Kickstarter[[#This Row],[backers_count]], 0)</f>
        <v>63.875</v>
      </c>
      <c r="Q1789" t="str">
        <f>LEFT(Kickstarter[[#This Row],[Category and Sub-Category]], SEARCH("/", Kickstarter[[#This Row],[Category and Sub-Category]])-1)</f>
        <v>photography</v>
      </c>
      <c r="R1789" t="str">
        <f>RIGHT(Kickstarter[[#This Row],[Category and Sub-Category]], LEN(Kickstarter[[#This Row],[Category and Sub-Category]])-SEARCH("/",Kickstarter[[#This Row],[Category and Sub-Category]]))</f>
        <v>photobooks</v>
      </c>
      <c r="S1789" s="10">
        <f>(Kickstarter[[#This Row],[launched_at]]/86400) + 25569 + (-6/24)</f>
        <v>42068.40552083333</v>
      </c>
      <c r="T1789" s="10">
        <f>(Kickstarter[[#This Row],[deadline]]/86400) + 25569 + (-6/24)</f>
        <v>42098.363854166666</v>
      </c>
      <c r="U1789" s="6">
        <f>YEAR(Kickstarter[[#This Row],[Date Created Conversion]])</f>
        <v>2015</v>
      </c>
      <c r="V1789" s="6" t="str">
        <f>TEXT(Kickstarter[[#This Row],[Date Created Conversion]], "mmm")</f>
        <v>Mar</v>
      </c>
      <c r="W1789" s="6">
        <f>DATEDIF(Kickstarter[[#This Row],[Date Created Conversion]],Kickstarter[[#This Row],[Date Ended Conversion]],"m")</f>
        <v>0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Kickstarter[[#This Row],[pledged]]/Kickstarter[[#This Row],[goal]]</f>
        <v>1.3818181818181818E-2</v>
      </c>
      <c r="P1790" s="13">
        <f>IF(Kickstarter[[#This Row],[backers_count]], Kickstarter[[#This Row],[pledged]]/Kickstarter[[#This Row],[backers_count]], 0)</f>
        <v>19</v>
      </c>
      <c r="Q1790" t="str">
        <f>LEFT(Kickstarter[[#This Row],[Category and Sub-Category]], SEARCH("/", Kickstarter[[#This Row],[Category and Sub-Category]])-1)</f>
        <v>photography</v>
      </c>
      <c r="R1790" t="str">
        <f>RIGHT(Kickstarter[[#This Row],[Category and Sub-Category]], LEN(Kickstarter[[#This Row],[Category and Sub-Category]])-SEARCH("/",Kickstarter[[#This Row],[Category and Sub-Category]]))</f>
        <v>photobooks</v>
      </c>
      <c r="S1790" s="10">
        <f>(Kickstarter[[#This Row],[launched_at]]/86400) + 25569 + (-6/24)</f>
        <v>41913.69840277778</v>
      </c>
      <c r="T1790" s="10">
        <f>(Kickstarter[[#This Row],[deadline]]/86400) + 25569 + (-6/24)</f>
        <v>41943.69840277778</v>
      </c>
      <c r="U1790" s="6">
        <f>YEAR(Kickstarter[[#This Row],[Date Created Conversion]])</f>
        <v>2014</v>
      </c>
      <c r="V1790" s="6" t="str">
        <f>TEXT(Kickstarter[[#This Row],[Date Created Conversion]], "mmm")</f>
        <v>Oct</v>
      </c>
      <c r="W1790" s="6">
        <f>DATEDIF(Kickstarter[[#This Row],[Date Created Conversion]],Kickstarter[[#This Row],[Date Ended Conversion]],"m")</f>
        <v>0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Kickstarter[[#This Row],[pledged]]/Kickstarter[[#This Row],[goal]]</f>
        <v>5.0000000000000001E-3</v>
      </c>
      <c r="P1791" s="13">
        <f>IF(Kickstarter[[#This Row],[backers_count]], Kickstarter[[#This Row],[pledged]]/Kickstarter[[#This Row],[backers_count]], 0)</f>
        <v>10</v>
      </c>
      <c r="Q1791" t="str">
        <f>LEFT(Kickstarter[[#This Row],[Category and Sub-Category]], SEARCH("/", Kickstarter[[#This Row],[Category and Sub-Category]])-1)</f>
        <v>photography</v>
      </c>
      <c r="R1791" t="str">
        <f>RIGHT(Kickstarter[[#This Row],[Category and Sub-Category]], LEN(Kickstarter[[#This Row],[Category and Sub-Category]])-SEARCH("/",Kickstarter[[#This Row],[Category and Sub-Category]]))</f>
        <v>photobooks</v>
      </c>
      <c r="S1791" s="10">
        <f>(Kickstarter[[#This Row],[launched_at]]/86400) + 25569 + (-6/24)</f>
        <v>41956.000034722223</v>
      </c>
      <c r="T1791" s="10">
        <f>(Kickstarter[[#This Row],[deadline]]/86400) + 25569 + (-6/24)</f>
        <v>42016.000034722223</v>
      </c>
      <c r="U1791" s="6">
        <f>YEAR(Kickstarter[[#This Row],[Date Created Conversion]])</f>
        <v>2014</v>
      </c>
      <c r="V1791" s="6" t="str">
        <f>TEXT(Kickstarter[[#This Row],[Date Created Conversion]], "mmm")</f>
        <v>Nov</v>
      </c>
      <c r="W1791" s="6">
        <f>DATEDIF(Kickstarter[[#This Row],[Date Created Conversion]],Kickstarter[[#This Row],[Date Ended Conversion]],"m")</f>
        <v>1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Kickstarter[[#This Row],[pledged]]/Kickstarter[[#This Row],[goal]]</f>
        <v>4.9575757575757579E-2</v>
      </c>
      <c r="P1792" s="13">
        <f>IF(Kickstarter[[#This Row],[backers_count]], Kickstarter[[#This Row],[pledged]]/Kickstarter[[#This Row],[backers_count]], 0)</f>
        <v>109.06666666666666</v>
      </c>
      <c r="Q1792" t="str">
        <f>LEFT(Kickstarter[[#This Row],[Category and Sub-Category]], SEARCH("/", Kickstarter[[#This Row],[Category and Sub-Category]])-1)</f>
        <v>photography</v>
      </c>
      <c r="R1792" t="str">
        <f>RIGHT(Kickstarter[[#This Row],[Category and Sub-Category]], LEN(Kickstarter[[#This Row],[Category and Sub-Category]])-SEARCH("/",Kickstarter[[#This Row],[Category and Sub-Category]]))</f>
        <v>photobooks</v>
      </c>
      <c r="S1792" s="10">
        <f>(Kickstarter[[#This Row],[launched_at]]/86400) + 25569 + (-6/24)</f>
        <v>42010.424513888887</v>
      </c>
      <c r="T1792" s="10">
        <f>(Kickstarter[[#This Row],[deadline]]/86400) + 25569 + (-6/24)</f>
        <v>42040.424513888887</v>
      </c>
      <c r="U1792" s="6">
        <f>YEAR(Kickstarter[[#This Row],[Date Created Conversion]])</f>
        <v>2015</v>
      </c>
      <c r="V1792" s="6" t="str">
        <f>TEXT(Kickstarter[[#This Row],[Date Created Conversion]], "mmm")</f>
        <v>Jan</v>
      </c>
      <c r="W1792" s="6">
        <f>DATEDIF(Kickstarter[[#This Row],[Date Created Conversion]],Kickstarter[[#This Row],[Date Ended Conversion]],"m")</f>
        <v>0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Kickstarter[[#This Row],[pledged]]/Kickstarter[[#This Row],[goal]]</f>
        <v>3.5666666666666666E-2</v>
      </c>
      <c r="P1793" s="13">
        <f>IF(Kickstarter[[#This Row],[backers_count]], Kickstarter[[#This Row],[pledged]]/Kickstarter[[#This Row],[backers_count]], 0)</f>
        <v>26.75</v>
      </c>
      <c r="Q1793" t="str">
        <f>LEFT(Kickstarter[[#This Row],[Category and Sub-Category]], SEARCH("/", Kickstarter[[#This Row],[Category and Sub-Category]])-1)</f>
        <v>photography</v>
      </c>
      <c r="R1793" t="str">
        <f>RIGHT(Kickstarter[[#This Row],[Category and Sub-Category]], LEN(Kickstarter[[#This Row],[Category and Sub-Category]])-SEARCH("/",Kickstarter[[#This Row],[Category and Sub-Category]]))</f>
        <v>photobooks</v>
      </c>
      <c r="S1793" s="10">
        <f>(Kickstarter[[#This Row],[launched_at]]/86400) + 25569 + (-6/24)</f>
        <v>41973.490335648152</v>
      </c>
      <c r="T1793" s="10">
        <f>(Kickstarter[[#This Row],[deadline]]/86400) + 25569 + (-6/24)</f>
        <v>42033.490335648152</v>
      </c>
      <c r="U1793" s="6">
        <f>YEAR(Kickstarter[[#This Row],[Date Created Conversion]])</f>
        <v>2014</v>
      </c>
      <c r="V1793" s="6" t="str">
        <f>TEXT(Kickstarter[[#This Row],[Date Created Conversion]], "mmm")</f>
        <v>Nov</v>
      </c>
      <c r="W1793" s="6">
        <f>DATEDIF(Kickstarter[[#This Row],[Date Created Conversion]],Kickstarter[[#This Row],[Date Ended Conversion]],"m")</f>
        <v>1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Kickstarter[[#This Row],[pledged]]/Kickstarter[[#This Row],[goal]]</f>
        <v>0.61124000000000001</v>
      </c>
      <c r="P1794" s="13">
        <f>IF(Kickstarter[[#This Row],[backers_count]], Kickstarter[[#This Row],[pledged]]/Kickstarter[[#This Row],[backers_count]], 0)</f>
        <v>109.93525179856115</v>
      </c>
      <c r="Q1794" t="str">
        <f>LEFT(Kickstarter[[#This Row],[Category and Sub-Category]], SEARCH("/", Kickstarter[[#This Row],[Category and Sub-Category]])-1)</f>
        <v>photography</v>
      </c>
      <c r="R1794" t="str">
        <f>RIGHT(Kickstarter[[#This Row],[Category and Sub-Category]], LEN(Kickstarter[[#This Row],[Category and Sub-Category]])-SEARCH("/",Kickstarter[[#This Row],[Category and Sub-Category]]))</f>
        <v>photobooks</v>
      </c>
      <c r="S1794" s="10">
        <f>(Kickstarter[[#This Row],[launched_at]]/86400) + 25569 + (-6/24)</f>
        <v>42188.781041666662</v>
      </c>
      <c r="T1794" s="10">
        <f>(Kickstarter[[#This Row],[deadline]]/86400) + 25569 + (-6/24)</f>
        <v>42226.040972222225</v>
      </c>
      <c r="U1794" s="6">
        <f>YEAR(Kickstarter[[#This Row],[Date Created Conversion]])</f>
        <v>2015</v>
      </c>
      <c r="V1794" s="6" t="str">
        <f>TEXT(Kickstarter[[#This Row],[Date Created Conversion]], "mmm")</f>
        <v>Jul</v>
      </c>
      <c r="W1794" s="6">
        <f>DATEDIF(Kickstarter[[#This Row],[Date Created Conversion]],Kickstarter[[#This Row],[Date Ended Conversion]],"m")</f>
        <v>1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Kickstarter[[#This Row],[pledged]]/Kickstarter[[#This Row],[goal]]</f>
        <v>1.3333333333333334E-2</v>
      </c>
      <c r="P1795" s="13">
        <f>IF(Kickstarter[[#This Row],[backers_count]], Kickstarter[[#This Row],[pledged]]/Kickstarter[[#This Row],[backers_count]], 0)</f>
        <v>20</v>
      </c>
      <c r="Q1795" t="str">
        <f>LEFT(Kickstarter[[#This Row],[Category and Sub-Category]], SEARCH("/", Kickstarter[[#This Row],[Category and Sub-Category]])-1)</f>
        <v>photography</v>
      </c>
      <c r="R1795" t="str">
        <f>RIGHT(Kickstarter[[#This Row],[Category and Sub-Category]], LEN(Kickstarter[[#This Row],[Category and Sub-Category]])-SEARCH("/",Kickstarter[[#This Row],[Category and Sub-Category]]))</f>
        <v>photobooks</v>
      </c>
      <c r="S1795" s="10">
        <f>(Kickstarter[[#This Row],[launched_at]]/86400) + 25569 + (-6/24)</f>
        <v>41940.641666666663</v>
      </c>
      <c r="T1795" s="10">
        <f>(Kickstarter[[#This Row],[deadline]]/86400) + 25569 + (-6/24)</f>
        <v>41970.683333333334</v>
      </c>
      <c r="U1795" s="6">
        <f>YEAR(Kickstarter[[#This Row],[Date Created Conversion]])</f>
        <v>2014</v>
      </c>
      <c r="V1795" s="6" t="str">
        <f>TEXT(Kickstarter[[#This Row],[Date Created Conversion]], "mmm")</f>
        <v>Oct</v>
      </c>
      <c r="W1795" s="6">
        <f>DATEDIF(Kickstarter[[#This Row],[Date Created Conversion]],Kickstarter[[#This Row],[Date Ended Conversion]],"m")</f>
        <v>0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Kickstarter[[#This Row],[pledged]]/Kickstarter[[#This Row],[goal]]</f>
        <v>0.11077777777777778</v>
      </c>
      <c r="P1796" s="13">
        <f>IF(Kickstarter[[#This Row],[backers_count]], Kickstarter[[#This Row],[pledged]]/Kickstarter[[#This Row],[backers_count]], 0)</f>
        <v>55.388888888888886</v>
      </c>
      <c r="Q1796" t="str">
        <f>LEFT(Kickstarter[[#This Row],[Category and Sub-Category]], SEARCH("/", Kickstarter[[#This Row],[Category and Sub-Category]])-1)</f>
        <v>photography</v>
      </c>
      <c r="R1796" t="str">
        <f>RIGHT(Kickstarter[[#This Row],[Category and Sub-Category]], LEN(Kickstarter[[#This Row],[Category and Sub-Category]])-SEARCH("/",Kickstarter[[#This Row],[Category and Sub-Category]]))</f>
        <v>photobooks</v>
      </c>
      <c r="S1796" s="10">
        <f>(Kickstarter[[#This Row],[launched_at]]/86400) + 25569 + (-6/24)</f>
        <v>42011.301180555558</v>
      </c>
      <c r="T1796" s="10">
        <f>(Kickstarter[[#This Row],[deadline]]/86400) + 25569 + (-6/24)</f>
        <v>42046.301180555558</v>
      </c>
      <c r="U1796" s="6">
        <f>YEAR(Kickstarter[[#This Row],[Date Created Conversion]])</f>
        <v>2015</v>
      </c>
      <c r="V1796" s="6" t="str">
        <f>TEXT(Kickstarter[[#This Row],[Date Created Conversion]], "mmm")</f>
        <v>Jan</v>
      </c>
      <c r="W1796" s="6">
        <f>DATEDIF(Kickstarter[[#This Row],[Date Created Conversion]],Kickstarter[[#This Row],[Date Ended Conversion]],"m")</f>
        <v>1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Kickstarter[[#This Row],[pledged]]/Kickstarter[[#This Row],[goal]]</f>
        <v>0.38735714285714284</v>
      </c>
      <c r="P1797" s="13">
        <f>IF(Kickstarter[[#This Row],[backers_count]], Kickstarter[[#This Row],[pledged]]/Kickstarter[[#This Row],[backers_count]], 0)</f>
        <v>133.90123456790124</v>
      </c>
      <c r="Q1797" t="str">
        <f>LEFT(Kickstarter[[#This Row],[Category and Sub-Category]], SEARCH("/", Kickstarter[[#This Row],[Category and Sub-Category]])-1)</f>
        <v>photography</v>
      </c>
      <c r="R1797" t="str">
        <f>RIGHT(Kickstarter[[#This Row],[Category and Sub-Category]], LEN(Kickstarter[[#This Row],[Category and Sub-Category]])-SEARCH("/",Kickstarter[[#This Row],[Category and Sub-Category]]))</f>
        <v>photobooks</v>
      </c>
      <c r="S1797" s="10">
        <f>(Kickstarter[[#This Row],[launched_at]]/86400) + 25569 + (-6/24)</f>
        <v>42628.038668981477</v>
      </c>
      <c r="T1797" s="10">
        <f>(Kickstarter[[#This Row],[deadline]]/86400) + 25569 + (-6/24)</f>
        <v>42657.416666666672</v>
      </c>
      <c r="U1797" s="6">
        <f>YEAR(Kickstarter[[#This Row],[Date Created Conversion]])</f>
        <v>2016</v>
      </c>
      <c r="V1797" s="6" t="str">
        <f>TEXT(Kickstarter[[#This Row],[Date Created Conversion]], "mmm")</f>
        <v>Sep</v>
      </c>
      <c r="W1797" s="6">
        <f>DATEDIF(Kickstarter[[#This Row],[Date Created Conversion]],Kickstarter[[#This Row],[Date Ended Conversion]],"m")</f>
        <v>0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Kickstarter[[#This Row],[pledged]]/Kickstarter[[#This Row],[goal]]</f>
        <v>0.22052631578947368</v>
      </c>
      <c r="P1798" s="13">
        <f>IF(Kickstarter[[#This Row],[backers_count]], Kickstarter[[#This Row],[pledged]]/Kickstarter[[#This Row],[backers_count]], 0)</f>
        <v>48.720930232558139</v>
      </c>
      <c r="Q1798" t="str">
        <f>LEFT(Kickstarter[[#This Row],[Category and Sub-Category]], SEARCH("/", Kickstarter[[#This Row],[Category and Sub-Category]])-1)</f>
        <v>photography</v>
      </c>
      <c r="R1798" t="str">
        <f>RIGHT(Kickstarter[[#This Row],[Category and Sub-Category]], LEN(Kickstarter[[#This Row],[Category and Sub-Category]])-SEARCH("/",Kickstarter[[#This Row],[Category and Sub-Category]]))</f>
        <v>photobooks</v>
      </c>
      <c r="S1798" s="10">
        <f>(Kickstarter[[#This Row],[launched_at]]/86400) + 25569 + (-6/24)</f>
        <v>42515.189421296294</v>
      </c>
      <c r="T1798" s="10">
        <f>(Kickstarter[[#This Row],[deadline]]/86400) + 25569 + (-6/24)</f>
        <v>42575.189421296294</v>
      </c>
      <c r="U1798" s="6">
        <f>YEAR(Kickstarter[[#This Row],[Date Created Conversion]])</f>
        <v>2016</v>
      </c>
      <c r="V1798" s="6" t="str">
        <f>TEXT(Kickstarter[[#This Row],[Date Created Conversion]], "mmm")</f>
        <v>May</v>
      </c>
      <c r="W1798" s="6">
        <f>DATEDIF(Kickstarter[[#This Row],[Date Created Conversion]],Kickstarter[[#This Row],[Date Ended Conversion]],"m")</f>
        <v>1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Kickstarter[[#This Row],[pledged]]/Kickstarter[[#This Row],[goal]]</f>
        <v>0.67549999999999999</v>
      </c>
      <c r="P1799" s="13">
        <f>IF(Kickstarter[[#This Row],[backers_count]], Kickstarter[[#This Row],[pledged]]/Kickstarter[[#This Row],[backers_count]], 0)</f>
        <v>48.25</v>
      </c>
      <c r="Q1799" t="str">
        <f>LEFT(Kickstarter[[#This Row],[Category and Sub-Category]], SEARCH("/", Kickstarter[[#This Row],[Category and Sub-Category]])-1)</f>
        <v>photography</v>
      </c>
      <c r="R1799" t="str">
        <f>RIGHT(Kickstarter[[#This Row],[Category and Sub-Category]], LEN(Kickstarter[[#This Row],[Category and Sub-Category]])-SEARCH("/",Kickstarter[[#This Row],[Category and Sub-Category]]))</f>
        <v>photobooks</v>
      </c>
      <c r="S1799" s="10">
        <f>(Kickstarter[[#This Row],[launched_at]]/86400) + 25569 + (-6/24)</f>
        <v>42689.31931712963</v>
      </c>
      <c r="T1799" s="10">
        <f>(Kickstarter[[#This Row],[deadline]]/86400) + 25569 + (-6/24)</f>
        <v>42719.31931712963</v>
      </c>
      <c r="U1799" s="6">
        <f>YEAR(Kickstarter[[#This Row],[Date Created Conversion]])</f>
        <v>2016</v>
      </c>
      <c r="V1799" s="6" t="str">
        <f>TEXT(Kickstarter[[#This Row],[Date Created Conversion]], "mmm")</f>
        <v>Nov</v>
      </c>
      <c r="W1799" s="6">
        <f>DATEDIF(Kickstarter[[#This Row],[Date Created Conversion]],Kickstarter[[#This Row],[Date Ended Conversion]],"m")</f>
        <v>1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Kickstarter[[#This Row],[pledged]]/Kickstarter[[#This Row],[goal]]</f>
        <v>0.136375</v>
      </c>
      <c r="P1800" s="13">
        <f>IF(Kickstarter[[#This Row],[backers_count]], Kickstarter[[#This Row],[pledged]]/Kickstarter[[#This Row],[backers_count]], 0)</f>
        <v>58.972972972972975</v>
      </c>
      <c r="Q1800" t="str">
        <f>LEFT(Kickstarter[[#This Row],[Category and Sub-Category]], SEARCH("/", Kickstarter[[#This Row],[Category and Sub-Category]])-1)</f>
        <v>photography</v>
      </c>
      <c r="R1800" t="str">
        <f>RIGHT(Kickstarter[[#This Row],[Category and Sub-Category]], LEN(Kickstarter[[#This Row],[Category and Sub-Category]])-SEARCH("/",Kickstarter[[#This Row],[Category and Sub-Category]]))</f>
        <v>photobooks</v>
      </c>
      <c r="S1800" s="10">
        <f>(Kickstarter[[#This Row],[launched_at]]/86400) + 25569 + (-6/24)</f>
        <v>42344.07677083333</v>
      </c>
      <c r="T1800" s="10">
        <f>(Kickstarter[[#This Row],[deadline]]/86400) + 25569 + (-6/24)</f>
        <v>42404.07677083333</v>
      </c>
      <c r="U1800" s="6">
        <f>YEAR(Kickstarter[[#This Row],[Date Created Conversion]])</f>
        <v>2015</v>
      </c>
      <c r="V1800" s="6" t="str">
        <f>TEXT(Kickstarter[[#This Row],[Date Created Conversion]], "mmm")</f>
        <v>Dec</v>
      </c>
      <c r="W1800" s="6">
        <f>DATEDIF(Kickstarter[[#This Row],[Date Created Conversion]],Kickstarter[[#This Row],[Date Ended Conversion]],"m")</f>
        <v>1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Kickstarter[[#This Row],[pledged]]/Kickstarter[[#This Row],[goal]]</f>
        <v>1.7457500000000001E-2</v>
      </c>
      <c r="P1801" s="13">
        <f>IF(Kickstarter[[#This Row],[backers_count]], Kickstarter[[#This Row],[pledged]]/Kickstarter[[#This Row],[backers_count]], 0)</f>
        <v>11.638333333333334</v>
      </c>
      <c r="Q1801" t="str">
        <f>LEFT(Kickstarter[[#This Row],[Category and Sub-Category]], SEARCH("/", Kickstarter[[#This Row],[Category and Sub-Category]])-1)</f>
        <v>photography</v>
      </c>
      <c r="R1801" t="str">
        <f>RIGHT(Kickstarter[[#This Row],[Category and Sub-Category]], LEN(Kickstarter[[#This Row],[Category and Sub-Category]])-SEARCH("/",Kickstarter[[#This Row],[Category and Sub-Category]]))</f>
        <v>photobooks</v>
      </c>
      <c r="S1801" s="10">
        <f>(Kickstarter[[#This Row],[launched_at]]/86400) + 25569 + (-6/24)</f>
        <v>41934.592685185184</v>
      </c>
      <c r="T1801" s="10">
        <f>(Kickstarter[[#This Row],[deadline]]/86400) + 25569 + (-6/24)</f>
        <v>41954.634351851855</v>
      </c>
      <c r="U1801" s="6">
        <f>YEAR(Kickstarter[[#This Row],[Date Created Conversion]])</f>
        <v>2014</v>
      </c>
      <c r="V1801" s="6" t="str">
        <f>TEXT(Kickstarter[[#This Row],[Date Created Conversion]], "mmm")</f>
        <v>Oct</v>
      </c>
      <c r="W1801" s="6">
        <f>DATEDIF(Kickstarter[[#This Row],[Date Created Conversion]],Kickstarter[[#This Row],[Date Ended Conversion]],"m")</f>
        <v>0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Kickstarter[[#This Row],[pledged]]/Kickstarter[[#This Row],[goal]]</f>
        <v>0.20449632511889321</v>
      </c>
      <c r="P1802" s="13">
        <f>IF(Kickstarter[[#This Row],[backers_count]], Kickstarter[[#This Row],[pledged]]/Kickstarter[[#This Row],[backers_count]], 0)</f>
        <v>83.716814159292042</v>
      </c>
      <c r="Q1802" t="str">
        <f>LEFT(Kickstarter[[#This Row],[Category and Sub-Category]], SEARCH("/", Kickstarter[[#This Row],[Category and Sub-Category]])-1)</f>
        <v>photography</v>
      </c>
      <c r="R1802" t="str">
        <f>RIGHT(Kickstarter[[#This Row],[Category and Sub-Category]], LEN(Kickstarter[[#This Row],[Category and Sub-Category]])-SEARCH("/",Kickstarter[[#This Row],[Category and Sub-Category]]))</f>
        <v>photobooks</v>
      </c>
      <c r="S1802" s="10">
        <f>(Kickstarter[[#This Row],[launched_at]]/86400) + 25569 + (-6/24)</f>
        <v>42623.356134259258</v>
      </c>
      <c r="T1802" s="10">
        <f>(Kickstarter[[#This Row],[deadline]]/86400) + 25569 + (-6/24)</f>
        <v>42653.356134259258</v>
      </c>
      <c r="U1802" s="6">
        <f>YEAR(Kickstarter[[#This Row],[Date Created Conversion]])</f>
        <v>2016</v>
      </c>
      <c r="V1802" s="6" t="str">
        <f>TEXT(Kickstarter[[#This Row],[Date Created Conversion]], "mmm")</f>
        <v>Sep</v>
      </c>
      <c r="W1802" s="6">
        <f>DATEDIF(Kickstarter[[#This Row],[Date Created Conversion]],Kickstarter[[#This Row],[Date Ended Conversion]],"m")</f>
        <v>1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Kickstarter[[#This Row],[pledged]]/Kickstarter[[#This Row],[goal]]</f>
        <v>0.13852941176470587</v>
      </c>
      <c r="P1803" s="13">
        <f>IF(Kickstarter[[#This Row],[backers_count]], Kickstarter[[#This Row],[pledged]]/Kickstarter[[#This Row],[backers_count]], 0)</f>
        <v>63.648648648648646</v>
      </c>
      <c r="Q1803" t="str">
        <f>LEFT(Kickstarter[[#This Row],[Category and Sub-Category]], SEARCH("/", Kickstarter[[#This Row],[Category and Sub-Category]])-1)</f>
        <v>photography</v>
      </c>
      <c r="R1803" t="str">
        <f>RIGHT(Kickstarter[[#This Row],[Category and Sub-Category]], LEN(Kickstarter[[#This Row],[Category and Sub-Category]])-SEARCH("/",Kickstarter[[#This Row],[Category and Sub-Category]]))</f>
        <v>photobooks</v>
      </c>
      <c r="S1803" s="10">
        <f>(Kickstarter[[#This Row],[launched_at]]/86400) + 25569 + (-6/24)</f>
        <v>42321.410509259258</v>
      </c>
      <c r="T1803" s="10">
        <f>(Kickstarter[[#This Row],[deadline]]/86400) + 25569 + (-6/24)</f>
        <v>42353.256944444445</v>
      </c>
      <c r="U1803" s="6">
        <f>YEAR(Kickstarter[[#This Row],[Date Created Conversion]])</f>
        <v>2015</v>
      </c>
      <c r="V1803" s="6" t="str">
        <f>TEXT(Kickstarter[[#This Row],[Date Created Conversion]], "mmm")</f>
        <v>Nov</v>
      </c>
      <c r="W1803" s="6">
        <f>DATEDIF(Kickstarter[[#This Row],[Date Created Conversion]],Kickstarter[[#This Row],[Date Ended Conversion]],"m")</f>
        <v>1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Kickstarter[[#This Row],[pledged]]/Kickstarter[[#This Row],[goal]]</f>
        <v>0.48485714285714288</v>
      </c>
      <c r="P1804" s="13">
        <f>IF(Kickstarter[[#This Row],[backers_count]], Kickstarter[[#This Row],[pledged]]/Kickstarter[[#This Row],[backers_count]], 0)</f>
        <v>94.277777777777771</v>
      </c>
      <c r="Q1804" t="str">
        <f>LEFT(Kickstarter[[#This Row],[Category and Sub-Category]], SEARCH("/", Kickstarter[[#This Row],[Category and Sub-Category]])-1)</f>
        <v>photography</v>
      </c>
      <c r="R1804" t="str">
        <f>RIGHT(Kickstarter[[#This Row],[Category and Sub-Category]], LEN(Kickstarter[[#This Row],[Category and Sub-Category]])-SEARCH("/",Kickstarter[[#This Row],[Category and Sub-Category]]))</f>
        <v>photobooks</v>
      </c>
      <c r="S1804" s="10">
        <f>(Kickstarter[[#This Row],[launched_at]]/86400) + 25569 + (-6/24)</f>
        <v>42159.22256944445</v>
      </c>
      <c r="T1804" s="10">
        <f>(Kickstarter[[#This Row],[deadline]]/86400) + 25569 + (-6/24)</f>
        <v>42182.665972222225</v>
      </c>
      <c r="U1804" s="6">
        <f>YEAR(Kickstarter[[#This Row],[Date Created Conversion]])</f>
        <v>2015</v>
      </c>
      <c r="V1804" s="6" t="str">
        <f>TEXT(Kickstarter[[#This Row],[Date Created Conversion]], "mmm")</f>
        <v>Jun</v>
      </c>
      <c r="W1804" s="6">
        <f>DATEDIF(Kickstarter[[#This Row],[Date Created Conversion]],Kickstarter[[#This Row],[Date Ended Conversion]],"m")</f>
        <v>0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Kickstarter[[#This Row],[pledged]]/Kickstarter[[#This Row],[goal]]</f>
        <v>0.308</v>
      </c>
      <c r="P1805" s="13">
        <f>IF(Kickstarter[[#This Row],[backers_count]], Kickstarter[[#This Row],[pledged]]/Kickstarter[[#This Row],[backers_count]], 0)</f>
        <v>71.86666666666666</v>
      </c>
      <c r="Q1805" t="str">
        <f>LEFT(Kickstarter[[#This Row],[Category and Sub-Category]], SEARCH("/", Kickstarter[[#This Row],[Category and Sub-Category]])-1)</f>
        <v>photography</v>
      </c>
      <c r="R1805" t="str">
        <f>RIGHT(Kickstarter[[#This Row],[Category and Sub-Category]], LEN(Kickstarter[[#This Row],[Category and Sub-Category]])-SEARCH("/",Kickstarter[[#This Row],[Category and Sub-Category]]))</f>
        <v>photobooks</v>
      </c>
      <c r="S1805" s="10">
        <f>(Kickstarter[[#This Row],[launched_at]]/86400) + 25569 + (-6/24)</f>
        <v>42017.821550925924</v>
      </c>
      <c r="T1805" s="10">
        <f>(Kickstarter[[#This Row],[deadline]]/86400) + 25569 + (-6/24)</f>
        <v>42048.821550925924</v>
      </c>
      <c r="U1805" s="6">
        <f>YEAR(Kickstarter[[#This Row],[Date Created Conversion]])</f>
        <v>2015</v>
      </c>
      <c r="V1805" s="6" t="str">
        <f>TEXT(Kickstarter[[#This Row],[Date Created Conversion]], "mmm")</f>
        <v>Jan</v>
      </c>
      <c r="W1805" s="6">
        <f>DATEDIF(Kickstarter[[#This Row],[Date Created Conversion]],Kickstarter[[#This Row],[Date Ended Conversion]],"m")</f>
        <v>1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Kickstarter[[#This Row],[pledged]]/Kickstarter[[#This Row],[goal]]</f>
        <v>0.35174193548387095</v>
      </c>
      <c r="P1806" s="13">
        <f>IF(Kickstarter[[#This Row],[backers_count]], Kickstarter[[#This Row],[pledged]]/Kickstarter[[#This Row],[backers_count]], 0)</f>
        <v>104.84615384615384</v>
      </c>
      <c r="Q1806" t="str">
        <f>LEFT(Kickstarter[[#This Row],[Category and Sub-Category]], SEARCH("/", Kickstarter[[#This Row],[Category and Sub-Category]])-1)</f>
        <v>photography</v>
      </c>
      <c r="R1806" t="str">
        <f>RIGHT(Kickstarter[[#This Row],[Category and Sub-Category]], LEN(Kickstarter[[#This Row],[Category and Sub-Category]])-SEARCH("/",Kickstarter[[#This Row],[Category and Sub-Category]]))</f>
        <v>photobooks</v>
      </c>
      <c r="S1806" s="10">
        <f>(Kickstarter[[#This Row],[launched_at]]/86400) + 25569 + (-6/24)</f>
        <v>42282.428287037037</v>
      </c>
      <c r="T1806" s="10">
        <f>(Kickstarter[[#This Row],[deadline]]/86400) + 25569 + (-6/24)</f>
        <v>42322.469953703709</v>
      </c>
      <c r="U1806" s="6">
        <f>YEAR(Kickstarter[[#This Row],[Date Created Conversion]])</f>
        <v>2015</v>
      </c>
      <c r="V1806" s="6" t="str">
        <f>TEXT(Kickstarter[[#This Row],[Date Created Conversion]], "mmm")</f>
        <v>Oct</v>
      </c>
      <c r="W1806" s="6">
        <f>DATEDIF(Kickstarter[[#This Row],[Date Created Conversion]],Kickstarter[[#This Row],[Date Ended Conversion]],"m")</f>
        <v>1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Kickstarter[[#This Row],[pledged]]/Kickstarter[[#This Row],[goal]]</f>
        <v>0.36404444444444445</v>
      </c>
      <c r="P1807" s="13">
        <f>IF(Kickstarter[[#This Row],[backers_count]], Kickstarter[[#This Row],[pledged]]/Kickstarter[[#This Row],[backers_count]], 0)</f>
        <v>67.139344262295083</v>
      </c>
      <c r="Q1807" t="str">
        <f>LEFT(Kickstarter[[#This Row],[Category and Sub-Category]], SEARCH("/", Kickstarter[[#This Row],[Category and Sub-Category]])-1)</f>
        <v>photography</v>
      </c>
      <c r="R1807" t="str">
        <f>RIGHT(Kickstarter[[#This Row],[Category and Sub-Category]], LEN(Kickstarter[[#This Row],[Category and Sub-Category]])-SEARCH("/",Kickstarter[[#This Row],[Category and Sub-Category]]))</f>
        <v>photobooks</v>
      </c>
      <c r="S1807" s="10">
        <f>(Kickstarter[[#This Row],[launched_at]]/86400) + 25569 + (-6/24)</f>
        <v>42247.553912037038</v>
      </c>
      <c r="T1807" s="10">
        <f>(Kickstarter[[#This Row],[deadline]]/86400) + 25569 + (-6/24)</f>
        <v>42279.5</v>
      </c>
      <c r="U1807" s="6">
        <f>YEAR(Kickstarter[[#This Row],[Date Created Conversion]])</f>
        <v>2015</v>
      </c>
      <c r="V1807" s="6" t="str">
        <f>TEXT(Kickstarter[[#This Row],[Date Created Conversion]], "mmm")</f>
        <v>Aug</v>
      </c>
      <c r="W1807" s="6">
        <f>DATEDIF(Kickstarter[[#This Row],[Date Created Conversion]],Kickstarter[[#This Row],[Date Ended Conversion]],"m")</f>
        <v>1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Kickstarter[[#This Row],[pledged]]/Kickstarter[[#This Row],[goal]]</f>
        <v>2.955E-2</v>
      </c>
      <c r="P1808" s="13">
        <f>IF(Kickstarter[[#This Row],[backers_count]], Kickstarter[[#This Row],[pledged]]/Kickstarter[[#This Row],[backers_count]], 0)</f>
        <v>73.875</v>
      </c>
      <c r="Q1808" t="str">
        <f>LEFT(Kickstarter[[#This Row],[Category and Sub-Category]], SEARCH("/", Kickstarter[[#This Row],[Category and Sub-Category]])-1)</f>
        <v>photography</v>
      </c>
      <c r="R1808" t="str">
        <f>RIGHT(Kickstarter[[#This Row],[Category and Sub-Category]], LEN(Kickstarter[[#This Row],[Category and Sub-Category]])-SEARCH("/",Kickstarter[[#This Row],[Category and Sub-Category]]))</f>
        <v>photobooks</v>
      </c>
      <c r="S1808" s="10">
        <f>(Kickstarter[[#This Row],[launched_at]]/86400) + 25569 + (-6/24)</f>
        <v>41877.388298611113</v>
      </c>
      <c r="T1808" s="10">
        <f>(Kickstarter[[#This Row],[deadline]]/86400) + 25569 + (-6/24)</f>
        <v>41912.388298611113</v>
      </c>
      <c r="U1808" s="6">
        <f>YEAR(Kickstarter[[#This Row],[Date Created Conversion]])</f>
        <v>2014</v>
      </c>
      <c r="V1808" s="6" t="str">
        <f>TEXT(Kickstarter[[#This Row],[Date Created Conversion]], "mmm")</f>
        <v>Aug</v>
      </c>
      <c r="W1808" s="6">
        <f>DATEDIF(Kickstarter[[#This Row],[Date Created Conversion]],Kickstarter[[#This Row],[Date Ended Conversion]],"m")</f>
        <v>1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Kickstarter[[#This Row],[pledged]]/Kickstarter[[#This Row],[goal]]</f>
        <v>0.1106</v>
      </c>
      <c r="P1809" s="13">
        <f>IF(Kickstarter[[#This Row],[backers_count]], Kickstarter[[#This Row],[pledged]]/Kickstarter[[#This Row],[backers_count]], 0)</f>
        <v>69.125</v>
      </c>
      <c r="Q1809" t="str">
        <f>LEFT(Kickstarter[[#This Row],[Category and Sub-Category]], SEARCH("/", Kickstarter[[#This Row],[Category and Sub-Category]])-1)</f>
        <v>photography</v>
      </c>
      <c r="R1809" t="str">
        <f>RIGHT(Kickstarter[[#This Row],[Category and Sub-Category]], LEN(Kickstarter[[#This Row],[Category and Sub-Category]])-SEARCH("/",Kickstarter[[#This Row],[Category and Sub-Category]]))</f>
        <v>photobooks</v>
      </c>
      <c r="S1809" s="10">
        <f>(Kickstarter[[#This Row],[launched_at]]/86400) + 25569 + (-6/24)</f>
        <v>41879.818437499998</v>
      </c>
      <c r="T1809" s="10">
        <f>(Kickstarter[[#This Row],[deadline]]/86400) + 25569 + (-6/24)</f>
        <v>41909.818437499998</v>
      </c>
      <c r="U1809" s="6">
        <f>YEAR(Kickstarter[[#This Row],[Date Created Conversion]])</f>
        <v>2014</v>
      </c>
      <c r="V1809" s="6" t="str">
        <f>TEXT(Kickstarter[[#This Row],[Date Created Conversion]], "mmm")</f>
        <v>Aug</v>
      </c>
      <c r="W1809" s="6">
        <f>DATEDIF(Kickstarter[[#This Row],[Date Created Conversion]],Kickstarter[[#This Row],[Date Ended Conversion]],"m")</f>
        <v>0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Kickstarter[[#This Row],[pledged]]/Kickstarter[[#This Row],[goal]]</f>
        <v>0.41407142857142859</v>
      </c>
      <c r="P1810" s="13">
        <f>IF(Kickstarter[[#This Row],[backers_count]], Kickstarter[[#This Row],[pledged]]/Kickstarter[[#This Row],[backers_count]], 0)</f>
        <v>120.77083333333333</v>
      </c>
      <c r="Q1810" t="str">
        <f>LEFT(Kickstarter[[#This Row],[Category and Sub-Category]], SEARCH("/", Kickstarter[[#This Row],[Category and Sub-Category]])-1)</f>
        <v>photography</v>
      </c>
      <c r="R1810" t="str">
        <f>RIGHT(Kickstarter[[#This Row],[Category and Sub-Category]], LEN(Kickstarter[[#This Row],[Category and Sub-Category]])-SEARCH("/",Kickstarter[[#This Row],[Category and Sub-Category]]))</f>
        <v>photobooks</v>
      </c>
      <c r="S1810" s="10">
        <f>(Kickstarter[[#This Row],[launched_at]]/86400) + 25569 + (-6/24)</f>
        <v>42742.430902777778</v>
      </c>
      <c r="T1810" s="10">
        <f>(Kickstarter[[#This Row],[deadline]]/86400) + 25569 + (-6/24)</f>
        <v>42777.430902777778</v>
      </c>
      <c r="U1810" s="6">
        <f>YEAR(Kickstarter[[#This Row],[Date Created Conversion]])</f>
        <v>2017</v>
      </c>
      <c r="V1810" s="6" t="str">
        <f>TEXT(Kickstarter[[#This Row],[Date Created Conversion]], "mmm")</f>
        <v>Jan</v>
      </c>
      <c r="W1810" s="6">
        <f>DATEDIF(Kickstarter[[#This Row],[Date Created Conversion]],Kickstarter[[#This Row],[Date Ended Conversion]],"m")</f>
        <v>1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Kickstarter[[#This Row],[pledged]]/Kickstarter[[#This Row],[goal]]</f>
        <v>0.10857142857142857</v>
      </c>
      <c r="P1811" s="13">
        <f>IF(Kickstarter[[#This Row],[backers_count]], Kickstarter[[#This Row],[pledged]]/Kickstarter[[#This Row],[backers_count]], 0)</f>
        <v>42.222222222222221</v>
      </c>
      <c r="Q1811" t="str">
        <f>LEFT(Kickstarter[[#This Row],[Category and Sub-Category]], SEARCH("/", Kickstarter[[#This Row],[Category and Sub-Category]])-1)</f>
        <v>photography</v>
      </c>
      <c r="R1811" t="str">
        <f>RIGHT(Kickstarter[[#This Row],[Category and Sub-Category]], LEN(Kickstarter[[#This Row],[Category and Sub-Category]])-SEARCH("/",Kickstarter[[#This Row],[Category and Sub-Category]]))</f>
        <v>photobooks</v>
      </c>
      <c r="S1811" s="10">
        <f>(Kickstarter[[#This Row],[launched_at]]/86400) + 25569 + (-6/24)</f>
        <v>42029.657858796301</v>
      </c>
      <c r="T1811" s="10">
        <f>(Kickstarter[[#This Row],[deadline]]/86400) + 25569 + (-6/24)</f>
        <v>42064.657858796301</v>
      </c>
      <c r="U1811" s="6">
        <f>YEAR(Kickstarter[[#This Row],[Date Created Conversion]])</f>
        <v>2015</v>
      </c>
      <c r="V1811" s="6" t="str">
        <f>TEXT(Kickstarter[[#This Row],[Date Created Conversion]], "mmm")</f>
        <v>Jan</v>
      </c>
      <c r="W1811" s="6">
        <f>DATEDIF(Kickstarter[[#This Row],[Date Created Conversion]],Kickstarter[[#This Row],[Date Ended Conversion]],"m")</f>
        <v>1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Kickstarter[[#This Row],[pledged]]/Kickstarter[[#This Row],[goal]]</f>
        <v>3.3333333333333333E-2</v>
      </c>
      <c r="P1812" s="13">
        <f>IF(Kickstarter[[#This Row],[backers_count]], Kickstarter[[#This Row],[pledged]]/Kickstarter[[#This Row],[backers_count]], 0)</f>
        <v>7.5</v>
      </c>
      <c r="Q1812" t="str">
        <f>LEFT(Kickstarter[[#This Row],[Category and Sub-Category]], SEARCH("/", Kickstarter[[#This Row],[Category and Sub-Category]])-1)</f>
        <v>photography</v>
      </c>
      <c r="R1812" t="str">
        <f>RIGHT(Kickstarter[[#This Row],[Category and Sub-Category]], LEN(Kickstarter[[#This Row],[Category and Sub-Category]])-SEARCH("/",Kickstarter[[#This Row],[Category and Sub-Category]]))</f>
        <v>photobooks</v>
      </c>
      <c r="S1812" s="10">
        <f>(Kickstarter[[#This Row],[launched_at]]/86400) + 25569 + (-6/24)</f>
        <v>41860.66002314815</v>
      </c>
      <c r="T1812" s="10">
        <f>(Kickstarter[[#This Row],[deadline]]/86400) + 25569 + (-6/24)</f>
        <v>41872.66002314815</v>
      </c>
      <c r="U1812" s="6">
        <f>YEAR(Kickstarter[[#This Row],[Date Created Conversion]])</f>
        <v>2014</v>
      </c>
      <c r="V1812" s="6" t="str">
        <f>TEXT(Kickstarter[[#This Row],[Date Created Conversion]], "mmm")</f>
        <v>Aug</v>
      </c>
      <c r="W1812" s="6">
        <f>DATEDIF(Kickstarter[[#This Row],[Date Created Conversion]],Kickstarter[[#This Row],[Date Ended Conversion]],"m")</f>
        <v>0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Kickstarter[[#This Row],[pledged]]/Kickstarter[[#This Row],[goal]]</f>
        <v>7.407407407407407E-4</v>
      </c>
      <c r="P1813" s="13">
        <f>IF(Kickstarter[[#This Row],[backers_count]], Kickstarter[[#This Row],[pledged]]/Kickstarter[[#This Row],[backers_count]], 0)</f>
        <v>1.5384615384615385</v>
      </c>
      <c r="Q1813" t="str">
        <f>LEFT(Kickstarter[[#This Row],[Category and Sub-Category]], SEARCH("/", Kickstarter[[#This Row],[Category and Sub-Category]])-1)</f>
        <v>photography</v>
      </c>
      <c r="R1813" t="str">
        <f>RIGHT(Kickstarter[[#This Row],[Category and Sub-Category]], LEN(Kickstarter[[#This Row],[Category and Sub-Category]])-SEARCH("/",Kickstarter[[#This Row],[Category and Sub-Category]]))</f>
        <v>photobooks</v>
      </c>
      <c r="S1813" s="10">
        <f>(Kickstarter[[#This Row],[launched_at]]/86400) + 25569 + (-6/24)</f>
        <v>41876.183680555558</v>
      </c>
      <c r="T1813" s="10">
        <f>(Kickstarter[[#This Row],[deadline]]/86400) + 25569 + (-6/24)</f>
        <v>41935.916666666664</v>
      </c>
      <c r="U1813" s="6">
        <f>YEAR(Kickstarter[[#This Row],[Date Created Conversion]])</f>
        <v>2014</v>
      </c>
      <c r="V1813" s="6" t="str">
        <f>TEXT(Kickstarter[[#This Row],[Date Created Conversion]], "mmm")</f>
        <v>Aug</v>
      </c>
      <c r="W1813" s="6">
        <f>DATEDIF(Kickstarter[[#This Row],[Date Created Conversion]],Kickstarter[[#This Row],[Date Ended Conversion]],"m")</f>
        <v>1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Kickstarter[[#This Row],[pledged]]/Kickstarter[[#This Row],[goal]]</f>
        <v>0.13307692307692306</v>
      </c>
      <c r="P1814" s="13">
        <f>IF(Kickstarter[[#This Row],[backers_count]], Kickstarter[[#This Row],[pledged]]/Kickstarter[[#This Row],[backers_count]], 0)</f>
        <v>37.608695652173914</v>
      </c>
      <c r="Q1814" t="str">
        <f>LEFT(Kickstarter[[#This Row],[Category and Sub-Category]], SEARCH("/", Kickstarter[[#This Row],[Category and Sub-Category]])-1)</f>
        <v>photography</v>
      </c>
      <c r="R1814" t="str">
        <f>RIGHT(Kickstarter[[#This Row],[Category and Sub-Category]], LEN(Kickstarter[[#This Row],[Category and Sub-Category]])-SEARCH("/",Kickstarter[[#This Row],[Category and Sub-Category]]))</f>
        <v>photobooks</v>
      </c>
      <c r="S1814" s="10">
        <f>(Kickstarter[[#This Row],[launched_at]]/86400) + 25569 + (-6/24)</f>
        <v>42524.068703703699</v>
      </c>
      <c r="T1814" s="10">
        <f>(Kickstarter[[#This Row],[deadline]]/86400) + 25569 + (-6/24)</f>
        <v>42554.068703703699</v>
      </c>
      <c r="U1814" s="6">
        <f>YEAR(Kickstarter[[#This Row],[Date Created Conversion]])</f>
        <v>2016</v>
      </c>
      <c r="V1814" s="6" t="str">
        <f>TEXT(Kickstarter[[#This Row],[Date Created Conversion]], "mmm")</f>
        <v>Jun</v>
      </c>
      <c r="W1814" s="6">
        <f>DATEDIF(Kickstarter[[#This Row],[Date Created Conversion]],Kickstarter[[#This Row],[Date Ended Conversion]],"m")</f>
        <v>1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Kickstarter[[#This Row],[pledged]]/Kickstarter[[#This Row],[goal]]</f>
        <v>0</v>
      </c>
      <c r="P1815" s="13">
        <f>IF(Kickstarter[[#This Row],[backers_count]], Kickstarter[[#This Row],[pledged]]/Kickstarter[[#This Row],[backers_count]], 0)</f>
        <v>0</v>
      </c>
      <c r="Q1815" t="str">
        <f>LEFT(Kickstarter[[#This Row],[Category and Sub-Category]], SEARCH("/", Kickstarter[[#This Row],[Category and Sub-Category]])-1)</f>
        <v>photography</v>
      </c>
      <c r="R1815" t="str">
        <f>RIGHT(Kickstarter[[#This Row],[Category and Sub-Category]], LEN(Kickstarter[[#This Row],[Category and Sub-Category]])-SEARCH("/",Kickstarter[[#This Row],[Category and Sub-Category]]))</f>
        <v>photobooks</v>
      </c>
      <c r="S1815" s="10">
        <f>(Kickstarter[[#This Row],[launched_at]]/86400) + 25569 + (-6/24)</f>
        <v>41829.639027777775</v>
      </c>
      <c r="T1815" s="10">
        <f>(Kickstarter[[#This Row],[deadline]]/86400) + 25569 + (-6/24)</f>
        <v>41859.639027777775</v>
      </c>
      <c r="U1815" s="6">
        <f>YEAR(Kickstarter[[#This Row],[Date Created Conversion]])</f>
        <v>2014</v>
      </c>
      <c r="V1815" s="6" t="str">
        <f>TEXT(Kickstarter[[#This Row],[Date Created Conversion]], "mmm")</f>
        <v>Jul</v>
      </c>
      <c r="W1815" s="6">
        <f>DATEDIF(Kickstarter[[#This Row],[Date Created Conversion]],Kickstarter[[#This Row],[Date Ended Conversion]],"m")</f>
        <v>0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Kickstarter[[#This Row],[pledged]]/Kickstarter[[#This Row],[goal]]</f>
        <v>0.49183333333333334</v>
      </c>
      <c r="P1816" s="13">
        <f>IF(Kickstarter[[#This Row],[backers_count]], Kickstarter[[#This Row],[pledged]]/Kickstarter[[#This Row],[backers_count]], 0)</f>
        <v>42.157142857142858</v>
      </c>
      <c r="Q1816" t="str">
        <f>LEFT(Kickstarter[[#This Row],[Category and Sub-Category]], SEARCH("/", Kickstarter[[#This Row],[Category and Sub-Category]])-1)</f>
        <v>photography</v>
      </c>
      <c r="R1816" t="str">
        <f>RIGHT(Kickstarter[[#This Row],[Category and Sub-Category]], LEN(Kickstarter[[#This Row],[Category and Sub-Category]])-SEARCH("/",Kickstarter[[#This Row],[Category and Sub-Category]]))</f>
        <v>photobooks</v>
      </c>
      <c r="S1816" s="10">
        <f>(Kickstarter[[#This Row],[launched_at]]/86400) + 25569 + (-6/24)</f>
        <v>42033.064074074078</v>
      </c>
      <c r="T1816" s="10">
        <f>(Kickstarter[[#This Row],[deadline]]/86400) + 25569 + (-6/24)</f>
        <v>42063.064074074078</v>
      </c>
      <c r="U1816" s="6">
        <f>YEAR(Kickstarter[[#This Row],[Date Created Conversion]])</f>
        <v>2015</v>
      </c>
      <c r="V1816" s="6" t="str">
        <f>TEXT(Kickstarter[[#This Row],[Date Created Conversion]], "mmm")</f>
        <v>Jan</v>
      </c>
      <c r="W1816" s="6">
        <f>DATEDIF(Kickstarter[[#This Row],[Date Created Conversion]],Kickstarter[[#This Row],[Date Ended Conversion]],"m")</f>
        <v>0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Kickstarter[[#This Row],[pledged]]/Kickstarter[[#This Row],[goal]]</f>
        <v>0</v>
      </c>
      <c r="P1817" s="13">
        <f>IF(Kickstarter[[#This Row],[backers_count]], Kickstarter[[#This Row],[pledged]]/Kickstarter[[#This Row],[backers_count]], 0)</f>
        <v>0</v>
      </c>
      <c r="Q1817" t="str">
        <f>LEFT(Kickstarter[[#This Row],[Category and Sub-Category]], SEARCH("/", Kickstarter[[#This Row],[Category and Sub-Category]])-1)</f>
        <v>photography</v>
      </c>
      <c r="R1817" t="str">
        <f>RIGHT(Kickstarter[[#This Row],[Category and Sub-Category]], LEN(Kickstarter[[#This Row],[Category and Sub-Category]])-SEARCH("/",Kickstarter[[#This Row],[Category and Sub-Category]]))</f>
        <v>photobooks</v>
      </c>
      <c r="S1817" s="10">
        <f>(Kickstarter[[#This Row],[launched_at]]/86400) + 25569 + (-6/24)</f>
        <v>42172.656678240739</v>
      </c>
      <c r="T1817" s="10">
        <f>(Kickstarter[[#This Row],[deadline]]/86400) + 25569 + (-6/24)</f>
        <v>42186.656678240739</v>
      </c>
      <c r="U1817" s="6">
        <f>YEAR(Kickstarter[[#This Row],[Date Created Conversion]])</f>
        <v>2015</v>
      </c>
      <c r="V1817" s="6" t="str">
        <f>TEXT(Kickstarter[[#This Row],[Date Created Conversion]], "mmm")</f>
        <v>Jun</v>
      </c>
      <c r="W1817" s="6">
        <f>DATEDIF(Kickstarter[[#This Row],[Date Created Conversion]],Kickstarter[[#This Row],[Date Ended Conversion]],"m")</f>
        <v>0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Kickstarter[[#This Row],[pledged]]/Kickstarter[[#This Row],[goal]]</f>
        <v>2.036E-2</v>
      </c>
      <c r="P1818" s="13">
        <f>IF(Kickstarter[[#This Row],[backers_count]], Kickstarter[[#This Row],[pledged]]/Kickstarter[[#This Row],[backers_count]], 0)</f>
        <v>84.833333333333329</v>
      </c>
      <c r="Q1818" t="str">
        <f>LEFT(Kickstarter[[#This Row],[Category and Sub-Category]], SEARCH("/", Kickstarter[[#This Row],[Category and Sub-Category]])-1)</f>
        <v>photography</v>
      </c>
      <c r="R1818" t="str">
        <f>RIGHT(Kickstarter[[#This Row],[Category and Sub-Category]], LEN(Kickstarter[[#This Row],[Category and Sub-Category]])-SEARCH("/",Kickstarter[[#This Row],[Category and Sub-Category]]))</f>
        <v>photobooks</v>
      </c>
      <c r="S1818" s="10">
        <f>(Kickstarter[[#This Row],[launched_at]]/86400) + 25569 + (-6/24)</f>
        <v>42548.626192129625</v>
      </c>
      <c r="T1818" s="10">
        <f>(Kickstarter[[#This Row],[deadline]]/86400) + 25569 + (-6/24)</f>
        <v>42576.541666666672</v>
      </c>
      <c r="U1818" s="6">
        <f>YEAR(Kickstarter[[#This Row],[Date Created Conversion]])</f>
        <v>2016</v>
      </c>
      <c r="V1818" s="6" t="str">
        <f>TEXT(Kickstarter[[#This Row],[Date Created Conversion]], "mmm")</f>
        <v>Jun</v>
      </c>
      <c r="W1818" s="6">
        <f>DATEDIF(Kickstarter[[#This Row],[Date Created Conversion]],Kickstarter[[#This Row],[Date Ended Conversion]],"m")</f>
        <v>0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Kickstarter[[#This Row],[pledged]]/Kickstarter[[#This Row],[goal]]</f>
        <v>0.52327777777777773</v>
      </c>
      <c r="P1819" s="13">
        <f>IF(Kickstarter[[#This Row],[backers_count]], Kickstarter[[#This Row],[pledged]]/Kickstarter[[#This Row],[backers_count]], 0)</f>
        <v>94.19</v>
      </c>
      <c r="Q1819" t="str">
        <f>LEFT(Kickstarter[[#This Row],[Category and Sub-Category]], SEARCH("/", Kickstarter[[#This Row],[Category and Sub-Category]])-1)</f>
        <v>photography</v>
      </c>
      <c r="R1819" t="str">
        <f>RIGHT(Kickstarter[[#This Row],[Category and Sub-Category]], LEN(Kickstarter[[#This Row],[Category and Sub-Category]])-SEARCH("/",Kickstarter[[#This Row],[Category and Sub-Category]]))</f>
        <v>photobooks</v>
      </c>
      <c r="S1819" s="10">
        <f>(Kickstarter[[#This Row],[launched_at]]/86400) + 25569 + (-6/24)</f>
        <v>42705.412118055552</v>
      </c>
      <c r="T1819" s="10">
        <f>(Kickstarter[[#This Row],[deadline]]/86400) + 25569 + (-6/24)</f>
        <v>42765.040972222225</v>
      </c>
      <c r="U1819" s="6">
        <f>YEAR(Kickstarter[[#This Row],[Date Created Conversion]])</f>
        <v>2016</v>
      </c>
      <c r="V1819" s="6" t="str">
        <f>TEXT(Kickstarter[[#This Row],[Date Created Conversion]], "mmm")</f>
        <v>Dec</v>
      </c>
      <c r="W1819" s="6">
        <f>DATEDIF(Kickstarter[[#This Row],[Date Created Conversion]],Kickstarter[[#This Row],[Date Ended Conversion]],"m")</f>
        <v>1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Kickstarter[[#This Row],[pledged]]/Kickstarter[[#This Row],[goal]]</f>
        <v>0</v>
      </c>
      <c r="P1820" s="13">
        <f>IF(Kickstarter[[#This Row],[backers_count]], Kickstarter[[#This Row],[pledged]]/Kickstarter[[#This Row],[backers_count]], 0)</f>
        <v>0</v>
      </c>
      <c r="Q1820" t="str">
        <f>LEFT(Kickstarter[[#This Row],[Category and Sub-Category]], SEARCH("/", Kickstarter[[#This Row],[Category and Sub-Category]])-1)</f>
        <v>photography</v>
      </c>
      <c r="R1820" t="str">
        <f>RIGHT(Kickstarter[[#This Row],[Category and Sub-Category]], LEN(Kickstarter[[#This Row],[Category and Sub-Category]])-SEARCH("/",Kickstarter[[#This Row],[Category and Sub-Category]]))</f>
        <v>photobooks</v>
      </c>
      <c r="S1820" s="10">
        <f>(Kickstarter[[#This Row],[launched_at]]/86400) + 25569 + (-6/24)</f>
        <v>42066.984375</v>
      </c>
      <c r="T1820" s="10">
        <f>(Kickstarter[[#This Row],[deadline]]/86400) + 25569 + (-6/24)</f>
        <v>42096.942708333328</v>
      </c>
      <c r="U1820" s="6">
        <f>YEAR(Kickstarter[[#This Row],[Date Created Conversion]])</f>
        <v>2015</v>
      </c>
      <c r="V1820" s="6" t="str">
        <f>TEXT(Kickstarter[[#This Row],[Date Created Conversion]], "mmm")</f>
        <v>Mar</v>
      </c>
      <c r="W1820" s="6">
        <f>DATEDIF(Kickstarter[[#This Row],[Date Created Conversion]],Kickstarter[[#This Row],[Date Ended Conversion]],"m")</f>
        <v>0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Kickstarter[[#This Row],[pledged]]/Kickstarter[[#This Row],[goal]]</f>
        <v>2.0833333333333332E-2</v>
      </c>
      <c r="P1821" s="13">
        <f>IF(Kickstarter[[#This Row],[backers_count]], Kickstarter[[#This Row],[pledged]]/Kickstarter[[#This Row],[backers_count]], 0)</f>
        <v>6.25</v>
      </c>
      <c r="Q1821" t="str">
        <f>LEFT(Kickstarter[[#This Row],[Category and Sub-Category]], SEARCH("/", Kickstarter[[#This Row],[Category and Sub-Category]])-1)</f>
        <v>photography</v>
      </c>
      <c r="R1821" t="str">
        <f>RIGHT(Kickstarter[[#This Row],[Category and Sub-Category]], LEN(Kickstarter[[#This Row],[Category and Sub-Category]])-SEARCH("/",Kickstarter[[#This Row],[Category and Sub-Category]]))</f>
        <v>photobooks</v>
      </c>
      <c r="S1821" s="10">
        <f>(Kickstarter[[#This Row],[launched_at]]/86400) + 25569 + (-6/24)</f>
        <v>41820.502268518518</v>
      </c>
      <c r="T1821" s="10">
        <f>(Kickstarter[[#This Row],[deadline]]/86400) + 25569 + (-6/24)</f>
        <v>41850.502268518518</v>
      </c>
      <c r="U1821" s="6">
        <f>YEAR(Kickstarter[[#This Row],[Date Created Conversion]])</f>
        <v>2014</v>
      </c>
      <c r="V1821" s="6" t="str">
        <f>TEXT(Kickstarter[[#This Row],[Date Created Conversion]], "mmm")</f>
        <v>Jun</v>
      </c>
      <c r="W1821" s="6">
        <f>DATEDIF(Kickstarter[[#This Row],[Date Created Conversion]],Kickstarter[[#This Row],[Date Ended Conversion]],"m")</f>
        <v>1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Kickstarter[[#This Row],[pledged]]/Kickstarter[[#This Row],[goal]]</f>
        <v>6.565384615384616E-2</v>
      </c>
      <c r="P1822" s="13">
        <f>IF(Kickstarter[[#This Row],[backers_count]], Kickstarter[[#This Row],[pledged]]/Kickstarter[[#This Row],[backers_count]], 0)</f>
        <v>213.375</v>
      </c>
      <c r="Q1822" t="str">
        <f>LEFT(Kickstarter[[#This Row],[Category and Sub-Category]], SEARCH("/", Kickstarter[[#This Row],[Category and Sub-Category]])-1)</f>
        <v>photography</v>
      </c>
      <c r="R1822" t="str">
        <f>RIGHT(Kickstarter[[#This Row],[Category and Sub-Category]], LEN(Kickstarter[[#This Row],[Category and Sub-Category]])-SEARCH("/",Kickstarter[[#This Row],[Category and Sub-Category]]))</f>
        <v>photobooks</v>
      </c>
      <c r="S1822" s="10">
        <f>(Kickstarter[[#This Row],[launched_at]]/86400) + 25569 + (-6/24)</f>
        <v>42064.834374999999</v>
      </c>
      <c r="T1822" s="10">
        <f>(Kickstarter[[#This Row],[deadline]]/86400) + 25569 + (-6/24)</f>
        <v>42094.792708333334</v>
      </c>
      <c r="U1822" s="6">
        <f>YEAR(Kickstarter[[#This Row],[Date Created Conversion]])</f>
        <v>2015</v>
      </c>
      <c r="V1822" s="6" t="str">
        <f>TEXT(Kickstarter[[#This Row],[Date Created Conversion]], "mmm")</f>
        <v>Mar</v>
      </c>
      <c r="W1822" s="6">
        <f>DATEDIF(Kickstarter[[#This Row],[Date Created Conversion]],Kickstarter[[#This Row],[Date Ended Conversion]],"m")</f>
        <v>0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Kickstarter[[#This Row],[pledged]]/Kickstarter[[#This Row],[goal]]</f>
        <v>1.3489</v>
      </c>
      <c r="P1823" s="13">
        <f>IF(Kickstarter[[#This Row],[backers_count]], Kickstarter[[#This Row],[pledged]]/Kickstarter[[#This Row],[backers_count]], 0)</f>
        <v>59.162280701754383</v>
      </c>
      <c r="Q1823" t="str">
        <f>LEFT(Kickstarter[[#This Row],[Category and Sub-Category]], SEARCH("/", Kickstarter[[#This Row],[Category and Sub-Category]])-1)</f>
        <v>music</v>
      </c>
      <c r="R1823" t="str">
        <f>RIGHT(Kickstarter[[#This Row],[Category and Sub-Category]], LEN(Kickstarter[[#This Row],[Category and Sub-Category]])-SEARCH("/",Kickstarter[[#This Row],[Category and Sub-Category]]))</f>
        <v>rock</v>
      </c>
      <c r="S1823" s="10">
        <f>(Kickstarter[[#This Row],[launched_at]]/86400) + 25569 + (-6/24)</f>
        <v>40926.069062499999</v>
      </c>
      <c r="T1823" s="10">
        <f>(Kickstarter[[#This Row],[deadline]]/86400) + 25569 + (-6/24)</f>
        <v>40971.069062499999</v>
      </c>
      <c r="U1823" s="6">
        <f>YEAR(Kickstarter[[#This Row],[Date Created Conversion]])</f>
        <v>2012</v>
      </c>
      <c r="V1823" s="6" t="str">
        <f>TEXT(Kickstarter[[#This Row],[Date Created Conversion]], "mmm")</f>
        <v>Jan</v>
      </c>
      <c r="W1823" s="6">
        <f>DATEDIF(Kickstarter[[#This Row],[Date Created Conversion]],Kickstarter[[#This Row],[Date Ended Conversion]],"m")</f>
        <v>1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Kickstarter[[#This Row],[pledged]]/Kickstarter[[#This Row],[goal]]</f>
        <v>1</v>
      </c>
      <c r="P1824" s="13">
        <f>IF(Kickstarter[[#This Row],[backers_count]], Kickstarter[[#This Row],[pledged]]/Kickstarter[[#This Row],[backers_count]], 0)</f>
        <v>27.272727272727273</v>
      </c>
      <c r="Q1824" t="str">
        <f>LEFT(Kickstarter[[#This Row],[Category and Sub-Category]], SEARCH("/", Kickstarter[[#This Row],[Category and Sub-Category]])-1)</f>
        <v>music</v>
      </c>
      <c r="R1824" t="str">
        <f>RIGHT(Kickstarter[[#This Row],[Category and Sub-Category]], LEN(Kickstarter[[#This Row],[Category and Sub-Category]])-SEARCH("/",Kickstarter[[#This Row],[Category and Sub-Category]]))</f>
        <v>rock</v>
      </c>
      <c r="S1824" s="10">
        <f>(Kickstarter[[#This Row],[launched_at]]/86400) + 25569 + (-6/24)</f>
        <v>41634.547013888892</v>
      </c>
      <c r="T1824" s="10">
        <f>(Kickstarter[[#This Row],[deadline]]/86400) + 25569 + (-6/24)</f>
        <v>41670.542361111111</v>
      </c>
      <c r="U1824" s="6">
        <f>YEAR(Kickstarter[[#This Row],[Date Created Conversion]])</f>
        <v>2013</v>
      </c>
      <c r="V1824" s="6" t="str">
        <f>TEXT(Kickstarter[[#This Row],[Date Created Conversion]], "mmm")</f>
        <v>Dec</v>
      </c>
      <c r="W1824" s="6">
        <f>DATEDIF(Kickstarter[[#This Row],[Date Created Conversion]],Kickstarter[[#This Row],[Date Ended Conversion]],"m")</f>
        <v>1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Kickstarter[[#This Row],[pledged]]/Kickstarter[[#This Row],[goal]]</f>
        <v>1.1585714285714286</v>
      </c>
      <c r="P1825" s="13">
        <f>IF(Kickstarter[[#This Row],[backers_count]], Kickstarter[[#This Row],[pledged]]/Kickstarter[[#This Row],[backers_count]], 0)</f>
        <v>24.575757575757574</v>
      </c>
      <c r="Q1825" t="str">
        <f>LEFT(Kickstarter[[#This Row],[Category and Sub-Category]], SEARCH("/", Kickstarter[[#This Row],[Category and Sub-Category]])-1)</f>
        <v>music</v>
      </c>
      <c r="R1825" t="str">
        <f>RIGHT(Kickstarter[[#This Row],[Category and Sub-Category]], LEN(Kickstarter[[#This Row],[Category and Sub-Category]])-SEARCH("/",Kickstarter[[#This Row],[Category and Sub-Category]]))</f>
        <v>rock</v>
      </c>
      <c r="S1825" s="10">
        <f>(Kickstarter[[#This Row],[launched_at]]/86400) + 25569 + (-6/24)</f>
        <v>41176.434907407405</v>
      </c>
      <c r="T1825" s="10">
        <f>(Kickstarter[[#This Row],[deadline]]/86400) + 25569 + (-6/24)</f>
        <v>41206.434907407405</v>
      </c>
      <c r="U1825" s="6">
        <f>YEAR(Kickstarter[[#This Row],[Date Created Conversion]])</f>
        <v>2012</v>
      </c>
      <c r="V1825" s="6" t="str">
        <f>TEXT(Kickstarter[[#This Row],[Date Created Conversion]], "mmm")</f>
        <v>Sep</v>
      </c>
      <c r="W1825" s="6">
        <f>DATEDIF(Kickstarter[[#This Row],[Date Created Conversion]],Kickstarter[[#This Row],[Date Ended Conversion]],"m")</f>
        <v>1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Kickstarter[[#This Row],[pledged]]/Kickstarter[[#This Row],[goal]]</f>
        <v>1.0006666666666666</v>
      </c>
      <c r="P1826" s="13">
        <f>IF(Kickstarter[[#This Row],[backers_count]], Kickstarter[[#This Row],[pledged]]/Kickstarter[[#This Row],[backers_count]], 0)</f>
        <v>75.05</v>
      </c>
      <c r="Q1826" t="str">
        <f>LEFT(Kickstarter[[#This Row],[Category and Sub-Category]], SEARCH("/", Kickstarter[[#This Row],[Category and Sub-Category]])-1)</f>
        <v>music</v>
      </c>
      <c r="R1826" t="str">
        <f>RIGHT(Kickstarter[[#This Row],[Category and Sub-Category]], LEN(Kickstarter[[#This Row],[Category and Sub-Category]])-SEARCH("/",Kickstarter[[#This Row],[Category and Sub-Category]]))</f>
        <v>rock</v>
      </c>
      <c r="S1826" s="10">
        <f>(Kickstarter[[#This Row],[launched_at]]/86400) + 25569 + (-6/24)</f>
        <v>41626.666284722218</v>
      </c>
      <c r="T1826" s="10">
        <f>(Kickstarter[[#This Row],[deadline]]/86400) + 25569 + (-6/24)</f>
        <v>41646.838888888888</v>
      </c>
      <c r="U1826" s="6">
        <f>YEAR(Kickstarter[[#This Row],[Date Created Conversion]])</f>
        <v>2013</v>
      </c>
      <c r="V1826" s="6" t="str">
        <f>TEXT(Kickstarter[[#This Row],[Date Created Conversion]], "mmm")</f>
        <v>Dec</v>
      </c>
      <c r="W1826" s="6">
        <f>DATEDIF(Kickstarter[[#This Row],[Date Created Conversion]],Kickstarter[[#This Row],[Date Ended Conversion]],"m")</f>
        <v>0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Kickstarter[[#This Row],[pledged]]/Kickstarter[[#This Row],[goal]]</f>
        <v>1.0505</v>
      </c>
      <c r="P1827" s="13">
        <f>IF(Kickstarter[[#This Row],[backers_count]], Kickstarter[[#This Row],[pledged]]/Kickstarter[[#This Row],[backers_count]], 0)</f>
        <v>42.02</v>
      </c>
      <c r="Q1827" t="str">
        <f>LEFT(Kickstarter[[#This Row],[Category and Sub-Category]], SEARCH("/", Kickstarter[[#This Row],[Category and Sub-Category]])-1)</f>
        <v>music</v>
      </c>
      <c r="R1827" t="str">
        <f>RIGHT(Kickstarter[[#This Row],[Category and Sub-Category]], LEN(Kickstarter[[#This Row],[Category and Sub-Category]])-SEARCH("/",Kickstarter[[#This Row],[Category and Sub-Category]]))</f>
        <v>rock</v>
      </c>
      <c r="S1827" s="10">
        <f>(Kickstarter[[#This Row],[launched_at]]/86400) + 25569 + (-6/24)</f>
        <v>41443.58452546296</v>
      </c>
      <c r="T1827" s="10">
        <f>(Kickstarter[[#This Row],[deadline]]/86400) + 25569 + (-6/24)</f>
        <v>41466.58452546296</v>
      </c>
      <c r="U1827" s="6">
        <f>YEAR(Kickstarter[[#This Row],[Date Created Conversion]])</f>
        <v>2013</v>
      </c>
      <c r="V1827" s="6" t="str">
        <f>TEXT(Kickstarter[[#This Row],[Date Created Conversion]], "mmm")</f>
        <v>Jun</v>
      </c>
      <c r="W1827" s="6">
        <f>DATEDIF(Kickstarter[[#This Row],[Date Created Conversion]],Kickstarter[[#This Row],[Date Ended Conversion]],"m")</f>
        <v>0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Kickstarter[[#This Row],[pledged]]/Kickstarter[[#This Row],[goal]]</f>
        <v>1.01</v>
      </c>
      <c r="P1828" s="13">
        <f>IF(Kickstarter[[#This Row],[backers_count]], Kickstarter[[#This Row],[pledged]]/Kickstarter[[#This Row],[backers_count]], 0)</f>
        <v>53.157894736842103</v>
      </c>
      <c r="Q1828" t="str">
        <f>LEFT(Kickstarter[[#This Row],[Category and Sub-Category]], SEARCH("/", Kickstarter[[#This Row],[Category and Sub-Category]])-1)</f>
        <v>music</v>
      </c>
      <c r="R1828" t="str">
        <f>RIGHT(Kickstarter[[#This Row],[Category and Sub-Category]], LEN(Kickstarter[[#This Row],[Category and Sub-Category]])-SEARCH("/",Kickstarter[[#This Row],[Category and Sub-Category]]))</f>
        <v>rock</v>
      </c>
      <c r="S1828" s="10">
        <f>(Kickstarter[[#This Row],[launched_at]]/86400) + 25569 + (-6/24)</f>
        <v>41657.673807870371</v>
      </c>
      <c r="T1828" s="10">
        <f>(Kickstarter[[#This Row],[deadline]]/86400) + 25569 + (-6/24)</f>
        <v>41687.673807870371</v>
      </c>
      <c r="U1828" s="6">
        <f>YEAR(Kickstarter[[#This Row],[Date Created Conversion]])</f>
        <v>2014</v>
      </c>
      <c r="V1828" s="6" t="str">
        <f>TEXT(Kickstarter[[#This Row],[Date Created Conversion]], "mmm")</f>
        <v>Jan</v>
      </c>
      <c r="W1828" s="6">
        <f>DATEDIF(Kickstarter[[#This Row],[Date Created Conversion]],Kickstarter[[#This Row],[Date Ended Conversion]],"m")</f>
        <v>0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Kickstarter[[#This Row],[pledged]]/Kickstarter[[#This Row],[goal]]</f>
        <v>1.0066250000000001</v>
      </c>
      <c r="P1829" s="13">
        <f>IF(Kickstarter[[#This Row],[backers_count]], Kickstarter[[#This Row],[pledged]]/Kickstarter[[#This Row],[backers_count]], 0)</f>
        <v>83.885416666666671</v>
      </c>
      <c r="Q1829" t="str">
        <f>LEFT(Kickstarter[[#This Row],[Category and Sub-Category]], SEARCH("/", Kickstarter[[#This Row],[Category and Sub-Category]])-1)</f>
        <v>music</v>
      </c>
      <c r="R1829" t="str">
        <f>RIGHT(Kickstarter[[#This Row],[Category and Sub-Category]], LEN(Kickstarter[[#This Row],[Category and Sub-Category]])-SEARCH("/",Kickstarter[[#This Row],[Category and Sub-Category]]))</f>
        <v>rock</v>
      </c>
      <c r="S1829" s="10">
        <f>(Kickstarter[[#This Row],[launched_at]]/86400) + 25569 + (-6/24)</f>
        <v>40555.075937499998</v>
      </c>
      <c r="T1829" s="10">
        <f>(Kickstarter[[#This Row],[deadline]]/86400) + 25569 + (-6/24)</f>
        <v>40605.075937499998</v>
      </c>
      <c r="U1829" s="6">
        <f>YEAR(Kickstarter[[#This Row],[Date Created Conversion]])</f>
        <v>2011</v>
      </c>
      <c r="V1829" s="6" t="str">
        <f>TEXT(Kickstarter[[#This Row],[Date Created Conversion]], "mmm")</f>
        <v>Jan</v>
      </c>
      <c r="W1829" s="6">
        <f>DATEDIF(Kickstarter[[#This Row],[Date Created Conversion]],Kickstarter[[#This Row],[Date Ended Conversion]],"m")</f>
        <v>1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Kickstarter[[#This Row],[pledged]]/Kickstarter[[#This Row],[goal]]</f>
        <v>1.0016</v>
      </c>
      <c r="P1830" s="13">
        <f>IF(Kickstarter[[#This Row],[backers_count]], Kickstarter[[#This Row],[pledged]]/Kickstarter[[#This Row],[backers_count]], 0)</f>
        <v>417.33333333333331</v>
      </c>
      <c r="Q1830" t="str">
        <f>LEFT(Kickstarter[[#This Row],[Category and Sub-Category]], SEARCH("/", Kickstarter[[#This Row],[Category and Sub-Category]])-1)</f>
        <v>music</v>
      </c>
      <c r="R1830" t="str">
        <f>RIGHT(Kickstarter[[#This Row],[Category and Sub-Category]], LEN(Kickstarter[[#This Row],[Category and Sub-Category]])-SEARCH("/",Kickstarter[[#This Row],[Category and Sub-Category]]))</f>
        <v>rock</v>
      </c>
      <c r="S1830" s="10">
        <f>(Kickstarter[[#This Row],[launched_at]]/86400) + 25569 + (-6/24)</f>
        <v>41736.649652777778</v>
      </c>
      <c r="T1830" s="10">
        <f>(Kickstarter[[#This Row],[deadline]]/86400) + 25569 + (-6/24)</f>
        <v>41768.666666666664</v>
      </c>
      <c r="U1830" s="6">
        <f>YEAR(Kickstarter[[#This Row],[Date Created Conversion]])</f>
        <v>2014</v>
      </c>
      <c r="V1830" s="6" t="str">
        <f>TEXT(Kickstarter[[#This Row],[Date Created Conversion]], "mmm")</f>
        <v>Apr</v>
      </c>
      <c r="W1830" s="6">
        <f>DATEDIF(Kickstarter[[#This Row],[Date Created Conversion]],Kickstarter[[#This Row],[Date Ended Conversion]],"m")</f>
        <v>1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Kickstarter[[#This Row],[pledged]]/Kickstarter[[#This Row],[goal]]</f>
        <v>1.6668333333333334</v>
      </c>
      <c r="P1831" s="13">
        <f>IF(Kickstarter[[#This Row],[backers_count]], Kickstarter[[#This Row],[pledged]]/Kickstarter[[#This Row],[backers_count]], 0)</f>
        <v>75.765151515151516</v>
      </c>
      <c r="Q1831" t="str">
        <f>LEFT(Kickstarter[[#This Row],[Category and Sub-Category]], SEARCH("/", Kickstarter[[#This Row],[Category and Sub-Category]])-1)</f>
        <v>music</v>
      </c>
      <c r="R1831" t="str">
        <f>RIGHT(Kickstarter[[#This Row],[Category and Sub-Category]], LEN(Kickstarter[[#This Row],[Category and Sub-Category]])-SEARCH("/",Kickstarter[[#This Row],[Category and Sub-Category]]))</f>
        <v>rock</v>
      </c>
      <c r="S1831" s="10">
        <f>(Kickstarter[[#This Row],[launched_at]]/86400) + 25569 + (-6/24)</f>
        <v>40515.837627314817</v>
      </c>
      <c r="T1831" s="10">
        <f>(Kickstarter[[#This Row],[deadline]]/86400) + 25569 + (-6/24)</f>
        <v>40564.666666666664</v>
      </c>
      <c r="U1831" s="6">
        <f>YEAR(Kickstarter[[#This Row],[Date Created Conversion]])</f>
        <v>2010</v>
      </c>
      <c r="V1831" s="6" t="str">
        <f>TEXT(Kickstarter[[#This Row],[Date Created Conversion]], "mmm")</f>
        <v>Dec</v>
      </c>
      <c r="W1831" s="6">
        <f>DATEDIF(Kickstarter[[#This Row],[Date Created Conversion]],Kickstarter[[#This Row],[Date Ended Conversion]],"m")</f>
        <v>1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Kickstarter[[#This Row],[pledged]]/Kickstarter[[#This Row],[goal]]</f>
        <v>1.0153333333333334</v>
      </c>
      <c r="P1832" s="13">
        <f>IF(Kickstarter[[#This Row],[backers_count]], Kickstarter[[#This Row],[pledged]]/Kickstarter[[#This Row],[backers_count]], 0)</f>
        <v>67.389380530973455</v>
      </c>
      <c r="Q1832" t="str">
        <f>LEFT(Kickstarter[[#This Row],[Category and Sub-Category]], SEARCH("/", Kickstarter[[#This Row],[Category and Sub-Category]])-1)</f>
        <v>music</v>
      </c>
      <c r="R1832" t="str">
        <f>RIGHT(Kickstarter[[#This Row],[Category and Sub-Category]], LEN(Kickstarter[[#This Row],[Category and Sub-Category]])-SEARCH("/",Kickstarter[[#This Row],[Category and Sub-Category]]))</f>
        <v>rock</v>
      </c>
      <c r="S1832" s="10">
        <f>(Kickstarter[[#This Row],[launched_at]]/86400) + 25569 + (-6/24)</f>
        <v>41664.434108796297</v>
      </c>
      <c r="T1832" s="10">
        <f>(Kickstarter[[#This Row],[deadline]]/86400) + 25569 + (-6/24)</f>
        <v>41694.434108796297</v>
      </c>
      <c r="U1832" s="6">
        <f>YEAR(Kickstarter[[#This Row],[Date Created Conversion]])</f>
        <v>2014</v>
      </c>
      <c r="V1832" s="6" t="str">
        <f>TEXT(Kickstarter[[#This Row],[Date Created Conversion]], "mmm")</f>
        <v>Jan</v>
      </c>
      <c r="W1832" s="6">
        <f>DATEDIF(Kickstarter[[#This Row],[Date Created Conversion]],Kickstarter[[#This Row],[Date Ended Conversion]],"m")</f>
        <v>0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Kickstarter[[#This Row],[pledged]]/Kickstarter[[#This Row],[goal]]</f>
        <v>1.03</v>
      </c>
      <c r="P1833" s="13">
        <f>IF(Kickstarter[[#This Row],[backers_count]], Kickstarter[[#This Row],[pledged]]/Kickstarter[[#This Row],[backers_count]], 0)</f>
        <v>73.571428571428569</v>
      </c>
      <c r="Q1833" t="str">
        <f>LEFT(Kickstarter[[#This Row],[Category and Sub-Category]], SEARCH("/", Kickstarter[[#This Row],[Category and Sub-Category]])-1)</f>
        <v>music</v>
      </c>
      <c r="R1833" t="str">
        <f>RIGHT(Kickstarter[[#This Row],[Category and Sub-Category]], LEN(Kickstarter[[#This Row],[Category and Sub-Category]])-SEARCH("/",Kickstarter[[#This Row],[Category and Sub-Category]]))</f>
        <v>rock</v>
      </c>
      <c r="S1833" s="10">
        <f>(Kickstarter[[#This Row],[launched_at]]/86400) + 25569 + (-6/24)</f>
        <v>41026.746099537035</v>
      </c>
      <c r="T1833" s="10">
        <f>(Kickstarter[[#This Row],[deadline]]/86400) + 25569 + (-6/24)</f>
        <v>41041.746099537035</v>
      </c>
      <c r="U1833" s="6">
        <f>YEAR(Kickstarter[[#This Row],[Date Created Conversion]])</f>
        <v>2012</v>
      </c>
      <c r="V1833" s="6" t="str">
        <f>TEXT(Kickstarter[[#This Row],[Date Created Conversion]], "mmm")</f>
        <v>Apr</v>
      </c>
      <c r="W1833" s="6">
        <f>DATEDIF(Kickstarter[[#This Row],[Date Created Conversion]],Kickstarter[[#This Row],[Date Ended Conversion]],"m")</f>
        <v>0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Kickstarter[[#This Row],[pledged]]/Kickstarter[[#This Row],[goal]]</f>
        <v>1.4285714285714286</v>
      </c>
      <c r="P1834" s="13">
        <f>IF(Kickstarter[[#This Row],[backers_count]], Kickstarter[[#This Row],[pledged]]/Kickstarter[[#This Row],[backers_count]], 0)</f>
        <v>25</v>
      </c>
      <c r="Q1834" t="str">
        <f>LEFT(Kickstarter[[#This Row],[Category and Sub-Category]], SEARCH("/", Kickstarter[[#This Row],[Category and Sub-Category]])-1)</f>
        <v>music</v>
      </c>
      <c r="R1834" t="str">
        <f>RIGHT(Kickstarter[[#This Row],[Category and Sub-Category]], LEN(Kickstarter[[#This Row],[Category and Sub-Category]])-SEARCH("/",Kickstarter[[#This Row],[Category and Sub-Category]]))</f>
        <v>rock</v>
      </c>
      <c r="S1834" s="10">
        <f>(Kickstarter[[#This Row],[launched_at]]/86400) + 25569 + (-6/24)</f>
        <v>40576.289664351854</v>
      </c>
      <c r="T1834" s="10">
        <f>(Kickstarter[[#This Row],[deadline]]/86400) + 25569 + (-6/24)</f>
        <v>40606.289664351854</v>
      </c>
      <c r="U1834" s="6">
        <f>YEAR(Kickstarter[[#This Row],[Date Created Conversion]])</f>
        <v>2011</v>
      </c>
      <c r="V1834" s="6" t="str">
        <f>TEXT(Kickstarter[[#This Row],[Date Created Conversion]], "mmm")</f>
        <v>Feb</v>
      </c>
      <c r="W1834" s="6">
        <f>DATEDIF(Kickstarter[[#This Row],[Date Created Conversion]],Kickstarter[[#This Row],[Date Ended Conversion]],"m")</f>
        <v>1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Kickstarter[[#This Row],[pledged]]/Kickstarter[[#This Row],[goal]]</f>
        <v>2.625</v>
      </c>
      <c r="P1835" s="13">
        <f>IF(Kickstarter[[#This Row],[backers_count]], Kickstarter[[#This Row],[pledged]]/Kickstarter[[#This Row],[backers_count]], 0)</f>
        <v>42</v>
      </c>
      <c r="Q1835" t="str">
        <f>LEFT(Kickstarter[[#This Row],[Category and Sub-Category]], SEARCH("/", Kickstarter[[#This Row],[Category and Sub-Category]])-1)</f>
        <v>music</v>
      </c>
      <c r="R1835" t="str">
        <f>RIGHT(Kickstarter[[#This Row],[Category and Sub-Category]], LEN(Kickstarter[[#This Row],[Category and Sub-Category]])-SEARCH("/",Kickstarter[[#This Row],[Category and Sub-Category]]))</f>
        <v>rock</v>
      </c>
      <c r="S1835" s="10">
        <f>(Kickstarter[[#This Row],[launched_at]]/86400) + 25569 + (-6/24)</f>
        <v>41302.794016203705</v>
      </c>
      <c r="T1835" s="10">
        <f>(Kickstarter[[#This Row],[deadline]]/86400) + 25569 + (-6/24)</f>
        <v>41335.082638888889</v>
      </c>
      <c r="U1835" s="6">
        <f>YEAR(Kickstarter[[#This Row],[Date Created Conversion]])</f>
        <v>2013</v>
      </c>
      <c r="V1835" s="6" t="str">
        <f>TEXT(Kickstarter[[#This Row],[Date Created Conversion]], "mmm")</f>
        <v>Jan</v>
      </c>
      <c r="W1835" s="6">
        <f>DATEDIF(Kickstarter[[#This Row],[Date Created Conversion]],Kickstarter[[#This Row],[Date Ended Conversion]],"m")</f>
        <v>1</v>
      </c>
    </row>
    <row r="1836" spans="1:23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Kickstarter[[#This Row],[pledged]]/Kickstarter[[#This Row],[goal]]</f>
        <v>1.1805000000000001</v>
      </c>
      <c r="P1836" s="13">
        <f>IF(Kickstarter[[#This Row],[backers_count]], Kickstarter[[#This Row],[pledged]]/Kickstarter[[#This Row],[backers_count]], 0)</f>
        <v>131.16666666666666</v>
      </c>
      <c r="Q1836" t="str">
        <f>LEFT(Kickstarter[[#This Row],[Category and Sub-Category]], SEARCH("/", Kickstarter[[#This Row],[Category and Sub-Category]])-1)</f>
        <v>music</v>
      </c>
      <c r="R1836" t="str">
        <f>RIGHT(Kickstarter[[#This Row],[Category and Sub-Category]], LEN(Kickstarter[[#This Row],[Category and Sub-Category]])-SEARCH("/",Kickstarter[[#This Row],[Category and Sub-Category]]))</f>
        <v>rock</v>
      </c>
      <c r="S1836" s="10">
        <f>(Kickstarter[[#This Row],[launched_at]]/86400) + 25569 + (-6/24)</f>
        <v>41988.714062500003</v>
      </c>
      <c r="T1836" s="10">
        <f>(Kickstarter[[#This Row],[deadline]]/86400) + 25569 + (-6/24)</f>
        <v>42028.714062500003</v>
      </c>
      <c r="U1836" s="6">
        <f>YEAR(Kickstarter[[#This Row],[Date Created Conversion]])</f>
        <v>2014</v>
      </c>
      <c r="V1836" s="6" t="str">
        <f>TEXT(Kickstarter[[#This Row],[Date Created Conversion]], "mmm")</f>
        <v>Dec</v>
      </c>
      <c r="W1836" s="6">
        <f>DATEDIF(Kickstarter[[#This Row],[Date Created Conversion]],Kickstarter[[#This Row],[Date Ended Conversion]],"m")</f>
        <v>1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Kickstarter[[#This Row],[pledged]]/Kickstarter[[#This Row],[goal]]</f>
        <v>1.04</v>
      </c>
      <c r="P1837" s="13">
        <f>IF(Kickstarter[[#This Row],[backers_count]], Kickstarter[[#This Row],[pledged]]/Kickstarter[[#This Row],[backers_count]], 0)</f>
        <v>47.272727272727273</v>
      </c>
      <c r="Q1837" t="str">
        <f>LEFT(Kickstarter[[#This Row],[Category and Sub-Category]], SEARCH("/", Kickstarter[[#This Row],[Category and Sub-Category]])-1)</f>
        <v>music</v>
      </c>
      <c r="R1837" t="str">
        <f>RIGHT(Kickstarter[[#This Row],[Category and Sub-Category]], LEN(Kickstarter[[#This Row],[Category and Sub-Category]])-SEARCH("/",Kickstarter[[#This Row],[Category and Sub-Category]]))</f>
        <v>rock</v>
      </c>
      <c r="S1837" s="10">
        <f>(Kickstarter[[#This Row],[launched_at]]/86400) + 25569 + (-6/24)</f>
        <v>42430.452210648145</v>
      </c>
      <c r="T1837" s="10">
        <f>(Kickstarter[[#This Row],[deadline]]/86400) + 25569 + (-6/24)</f>
        <v>42460.410543981481</v>
      </c>
      <c r="U1837" s="6">
        <f>YEAR(Kickstarter[[#This Row],[Date Created Conversion]])</f>
        <v>2016</v>
      </c>
      <c r="V1837" s="6" t="str">
        <f>TEXT(Kickstarter[[#This Row],[Date Created Conversion]], "mmm")</f>
        <v>Mar</v>
      </c>
      <c r="W1837" s="6">
        <f>DATEDIF(Kickstarter[[#This Row],[Date Created Conversion]],Kickstarter[[#This Row],[Date Ended Conversion]],"m")</f>
        <v>0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Kickstarter[[#This Row],[pledged]]/Kickstarter[[#This Row],[goal]]</f>
        <v>2.0034000000000001</v>
      </c>
      <c r="P1838" s="13">
        <f>IF(Kickstarter[[#This Row],[backers_count]], Kickstarter[[#This Row],[pledged]]/Kickstarter[[#This Row],[backers_count]], 0)</f>
        <v>182.12727272727273</v>
      </c>
      <c r="Q1838" t="str">
        <f>LEFT(Kickstarter[[#This Row],[Category and Sub-Category]], SEARCH("/", Kickstarter[[#This Row],[Category and Sub-Category]])-1)</f>
        <v>music</v>
      </c>
      <c r="R1838" t="str">
        <f>RIGHT(Kickstarter[[#This Row],[Category and Sub-Category]], LEN(Kickstarter[[#This Row],[Category and Sub-Category]])-SEARCH("/",Kickstarter[[#This Row],[Category and Sub-Category]]))</f>
        <v>rock</v>
      </c>
      <c r="S1838" s="10">
        <f>(Kickstarter[[#This Row],[launched_at]]/86400) + 25569 + (-6/24)</f>
        <v>41305.559363425928</v>
      </c>
      <c r="T1838" s="10">
        <f>(Kickstarter[[#This Row],[deadline]]/86400) + 25569 + (-6/24)</f>
        <v>41322.559363425928</v>
      </c>
      <c r="U1838" s="6">
        <f>YEAR(Kickstarter[[#This Row],[Date Created Conversion]])</f>
        <v>2013</v>
      </c>
      <c r="V1838" s="6" t="str">
        <f>TEXT(Kickstarter[[#This Row],[Date Created Conversion]], "mmm")</f>
        <v>Jan</v>
      </c>
      <c r="W1838" s="6">
        <f>DATEDIF(Kickstarter[[#This Row],[Date Created Conversion]],Kickstarter[[#This Row],[Date Ended Conversion]],"m")</f>
        <v>0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Kickstarter[[#This Row],[pledged]]/Kickstarter[[#This Row],[goal]]</f>
        <v>3.0683333333333334</v>
      </c>
      <c r="P1839" s="13">
        <f>IF(Kickstarter[[#This Row],[backers_count]], Kickstarter[[#This Row],[pledged]]/Kickstarter[[#This Row],[backers_count]], 0)</f>
        <v>61.366666666666667</v>
      </c>
      <c r="Q1839" t="str">
        <f>LEFT(Kickstarter[[#This Row],[Category and Sub-Category]], SEARCH("/", Kickstarter[[#This Row],[Category and Sub-Category]])-1)</f>
        <v>music</v>
      </c>
      <c r="R1839" t="str">
        <f>RIGHT(Kickstarter[[#This Row],[Category and Sub-Category]], LEN(Kickstarter[[#This Row],[Category and Sub-Category]])-SEARCH("/",Kickstarter[[#This Row],[Category and Sub-Category]]))</f>
        <v>rock</v>
      </c>
      <c r="S1839" s="10">
        <f>(Kickstarter[[#This Row],[launched_at]]/86400) + 25569 + (-6/24)</f>
        <v>40925.797858796301</v>
      </c>
      <c r="T1839" s="10">
        <f>(Kickstarter[[#This Row],[deadline]]/86400) + 25569 + (-6/24)</f>
        <v>40985.756192129629</v>
      </c>
      <c r="U1839" s="6">
        <f>YEAR(Kickstarter[[#This Row],[Date Created Conversion]])</f>
        <v>2012</v>
      </c>
      <c r="V1839" s="6" t="str">
        <f>TEXT(Kickstarter[[#This Row],[Date Created Conversion]], "mmm")</f>
        <v>Jan</v>
      </c>
      <c r="W1839" s="6">
        <f>DATEDIF(Kickstarter[[#This Row],[Date Created Conversion]],Kickstarter[[#This Row],[Date Ended Conversion]],"m")</f>
        <v>2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Kickstarter[[#This Row],[pledged]]/Kickstarter[[#This Row],[goal]]</f>
        <v>1.00149</v>
      </c>
      <c r="P1840" s="13">
        <f>IF(Kickstarter[[#This Row],[backers_count]], Kickstarter[[#This Row],[pledged]]/Kickstarter[[#This Row],[backers_count]], 0)</f>
        <v>35.767499999999998</v>
      </c>
      <c r="Q1840" t="str">
        <f>LEFT(Kickstarter[[#This Row],[Category and Sub-Category]], SEARCH("/", Kickstarter[[#This Row],[Category and Sub-Category]])-1)</f>
        <v>music</v>
      </c>
      <c r="R1840" t="str">
        <f>RIGHT(Kickstarter[[#This Row],[Category and Sub-Category]], LEN(Kickstarter[[#This Row],[Category and Sub-Category]])-SEARCH("/",Kickstarter[[#This Row],[Category and Sub-Category]]))</f>
        <v>rock</v>
      </c>
      <c r="S1840" s="10">
        <f>(Kickstarter[[#This Row],[launched_at]]/86400) + 25569 + (-6/24)</f>
        <v>40788.536539351851</v>
      </c>
      <c r="T1840" s="10">
        <f>(Kickstarter[[#This Row],[deadline]]/86400) + 25569 + (-6/24)</f>
        <v>40816.875</v>
      </c>
      <c r="U1840" s="6">
        <f>YEAR(Kickstarter[[#This Row],[Date Created Conversion]])</f>
        <v>2011</v>
      </c>
      <c r="V1840" s="6" t="str">
        <f>TEXT(Kickstarter[[#This Row],[Date Created Conversion]], "mmm")</f>
        <v>Sep</v>
      </c>
      <c r="W1840" s="6">
        <f>DATEDIF(Kickstarter[[#This Row],[Date Created Conversion]],Kickstarter[[#This Row],[Date Ended Conversion]],"m")</f>
        <v>0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Kickstarter[[#This Row],[pledged]]/Kickstarter[[#This Row],[goal]]</f>
        <v>2.0529999999999999</v>
      </c>
      <c r="P1841" s="13">
        <f>IF(Kickstarter[[#This Row],[backers_count]], Kickstarter[[#This Row],[pledged]]/Kickstarter[[#This Row],[backers_count]], 0)</f>
        <v>45.62222222222222</v>
      </c>
      <c r="Q1841" t="str">
        <f>LEFT(Kickstarter[[#This Row],[Category and Sub-Category]], SEARCH("/", Kickstarter[[#This Row],[Category and Sub-Category]])-1)</f>
        <v>music</v>
      </c>
      <c r="R1841" t="str">
        <f>RIGHT(Kickstarter[[#This Row],[Category and Sub-Category]], LEN(Kickstarter[[#This Row],[Category and Sub-Category]])-SEARCH("/",Kickstarter[[#This Row],[Category and Sub-Category]]))</f>
        <v>rock</v>
      </c>
      <c r="S1841" s="10">
        <f>(Kickstarter[[#This Row],[launched_at]]/86400) + 25569 + (-6/24)</f>
        <v>42614.472013888888</v>
      </c>
      <c r="T1841" s="10">
        <f>(Kickstarter[[#This Row],[deadline]]/86400) + 25569 + (-6/24)</f>
        <v>42644.472013888888</v>
      </c>
      <c r="U1841" s="6">
        <f>YEAR(Kickstarter[[#This Row],[Date Created Conversion]])</f>
        <v>2016</v>
      </c>
      <c r="V1841" s="6" t="str">
        <f>TEXT(Kickstarter[[#This Row],[Date Created Conversion]], "mmm")</f>
        <v>Sep</v>
      </c>
      <c r="W1841" s="6">
        <f>DATEDIF(Kickstarter[[#This Row],[Date Created Conversion]],Kickstarter[[#This Row],[Date Ended Conversion]],"m")</f>
        <v>1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Kickstarter[[#This Row],[pledged]]/Kickstarter[[#This Row],[goal]]</f>
        <v>1.0888888888888888</v>
      </c>
      <c r="P1842" s="13">
        <f>IF(Kickstarter[[#This Row],[backers_count]], Kickstarter[[#This Row],[pledged]]/Kickstarter[[#This Row],[backers_count]], 0)</f>
        <v>75.384615384615387</v>
      </c>
      <c r="Q1842" t="str">
        <f>LEFT(Kickstarter[[#This Row],[Category and Sub-Category]], SEARCH("/", Kickstarter[[#This Row],[Category and Sub-Category]])-1)</f>
        <v>music</v>
      </c>
      <c r="R1842" t="str">
        <f>RIGHT(Kickstarter[[#This Row],[Category and Sub-Category]], LEN(Kickstarter[[#This Row],[Category and Sub-Category]])-SEARCH("/",Kickstarter[[#This Row],[Category and Sub-Category]]))</f>
        <v>rock</v>
      </c>
      <c r="S1842" s="10">
        <f>(Kickstarter[[#This Row],[launched_at]]/86400) + 25569 + (-6/24)</f>
        <v>41381.846180555556</v>
      </c>
      <c r="T1842" s="10">
        <f>(Kickstarter[[#This Row],[deadline]]/86400) + 25569 + (-6/24)</f>
        <v>41400.957638888889</v>
      </c>
      <c r="U1842" s="6">
        <f>YEAR(Kickstarter[[#This Row],[Date Created Conversion]])</f>
        <v>2013</v>
      </c>
      <c r="V1842" s="6" t="str">
        <f>TEXT(Kickstarter[[#This Row],[Date Created Conversion]], "mmm")</f>
        <v>Apr</v>
      </c>
      <c r="W1842" s="6">
        <f>DATEDIF(Kickstarter[[#This Row],[Date Created Conversion]],Kickstarter[[#This Row],[Date Ended Conversion]],"m")</f>
        <v>0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Kickstarter[[#This Row],[pledged]]/Kickstarter[[#This Row],[goal]]</f>
        <v>1.0175000000000001</v>
      </c>
      <c r="P1843" s="13">
        <f>IF(Kickstarter[[#This Row],[backers_count]], Kickstarter[[#This Row],[pledged]]/Kickstarter[[#This Row],[backers_count]], 0)</f>
        <v>50.875</v>
      </c>
      <c r="Q1843" t="str">
        <f>LEFT(Kickstarter[[#This Row],[Category and Sub-Category]], SEARCH("/", Kickstarter[[#This Row],[Category and Sub-Category]])-1)</f>
        <v>music</v>
      </c>
      <c r="R1843" t="str">
        <f>RIGHT(Kickstarter[[#This Row],[Category and Sub-Category]], LEN(Kickstarter[[#This Row],[Category and Sub-Category]])-SEARCH("/",Kickstarter[[#This Row],[Category and Sub-Category]]))</f>
        <v>rock</v>
      </c>
      <c r="S1843" s="10">
        <f>(Kickstarter[[#This Row],[launched_at]]/86400) + 25569 + (-6/24)</f>
        <v>41745.59542824074</v>
      </c>
      <c r="T1843" s="10">
        <f>(Kickstarter[[#This Row],[deadline]]/86400) + 25569 + (-6/24)</f>
        <v>41778.957638888889</v>
      </c>
      <c r="U1843" s="6">
        <f>YEAR(Kickstarter[[#This Row],[Date Created Conversion]])</f>
        <v>2014</v>
      </c>
      <c r="V1843" s="6" t="str">
        <f>TEXT(Kickstarter[[#This Row],[Date Created Conversion]], "mmm")</f>
        <v>Apr</v>
      </c>
      <c r="W1843" s="6">
        <f>DATEDIF(Kickstarter[[#This Row],[Date Created Conversion]],Kickstarter[[#This Row],[Date Ended Conversion]],"m")</f>
        <v>1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Kickstarter[[#This Row],[pledged]]/Kickstarter[[#This Row],[goal]]</f>
        <v>1.2524999999999999</v>
      </c>
      <c r="P1844" s="13">
        <f>IF(Kickstarter[[#This Row],[backers_count]], Kickstarter[[#This Row],[pledged]]/Kickstarter[[#This Row],[backers_count]], 0)</f>
        <v>119.28571428571429</v>
      </c>
      <c r="Q1844" t="str">
        <f>LEFT(Kickstarter[[#This Row],[Category and Sub-Category]], SEARCH("/", Kickstarter[[#This Row],[Category and Sub-Category]])-1)</f>
        <v>music</v>
      </c>
      <c r="R1844" t="str">
        <f>RIGHT(Kickstarter[[#This Row],[Category and Sub-Category]], LEN(Kickstarter[[#This Row],[Category and Sub-Category]])-SEARCH("/",Kickstarter[[#This Row],[Category and Sub-Category]]))</f>
        <v>rock</v>
      </c>
      <c r="S1844" s="10">
        <f>(Kickstarter[[#This Row],[launched_at]]/86400) + 25569 + (-6/24)</f>
        <v>42031.381724537037</v>
      </c>
      <c r="T1844" s="10">
        <f>(Kickstarter[[#This Row],[deadline]]/86400) + 25569 + (-6/24)</f>
        <v>42064.999305555553</v>
      </c>
      <c r="U1844" s="6">
        <f>YEAR(Kickstarter[[#This Row],[Date Created Conversion]])</f>
        <v>2015</v>
      </c>
      <c r="V1844" s="6" t="str">
        <f>TEXT(Kickstarter[[#This Row],[Date Created Conversion]], "mmm")</f>
        <v>Jan</v>
      </c>
      <c r="W1844" s="6">
        <f>DATEDIF(Kickstarter[[#This Row],[Date Created Conversion]],Kickstarter[[#This Row],[Date Ended Conversion]],"m")</f>
        <v>1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Kickstarter[[#This Row],[pledged]]/Kickstarter[[#This Row],[goal]]</f>
        <v>1.2400610000000001</v>
      </c>
      <c r="P1845" s="13">
        <f>IF(Kickstarter[[#This Row],[backers_count]], Kickstarter[[#This Row],[pledged]]/Kickstarter[[#This Row],[backers_count]], 0)</f>
        <v>92.541865671641801</v>
      </c>
      <c r="Q1845" t="str">
        <f>LEFT(Kickstarter[[#This Row],[Category and Sub-Category]], SEARCH("/", Kickstarter[[#This Row],[Category and Sub-Category]])-1)</f>
        <v>music</v>
      </c>
      <c r="R1845" t="str">
        <f>RIGHT(Kickstarter[[#This Row],[Category and Sub-Category]], LEN(Kickstarter[[#This Row],[Category and Sub-Category]])-SEARCH("/",Kickstarter[[#This Row],[Category and Sub-Category]]))</f>
        <v>rock</v>
      </c>
      <c r="S1845" s="10">
        <f>(Kickstarter[[#This Row],[launched_at]]/86400) + 25569 + (-6/24)</f>
        <v>40564.744837962964</v>
      </c>
      <c r="T1845" s="10">
        <f>(Kickstarter[[#This Row],[deadline]]/86400) + 25569 + (-6/24)</f>
        <v>40594.744837962964</v>
      </c>
      <c r="U1845" s="6">
        <f>YEAR(Kickstarter[[#This Row],[Date Created Conversion]])</f>
        <v>2011</v>
      </c>
      <c r="V1845" s="6" t="str">
        <f>TEXT(Kickstarter[[#This Row],[Date Created Conversion]], "mmm")</f>
        <v>Jan</v>
      </c>
      <c r="W1845" s="6">
        <f>DATEDIF(Kickstarter[[#This Row],[Date Created Conversion]],Kickstarter[[#This Row],[Date Ended Conversion]],"m")</f>
        <v>0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Kickstarter[[#This Row],[pledged]]/Kickstarter[[#This Row],[goal]]</f>
        <v>1.014</v>
      </c>
      <c r="P1846" s="13">
        <f>IF(Kickstarter[[#This Row],[backers_count]], Kickstarter[[#This Row],[pledged]]/Kickstarter[[#This Row],[backers_count]], 0)</f>
        <v>76.05</v>
      </c>
      <c r="Q1846" t="str">
        <f>LEFT(Kickstarter[[#This Row],[Category and Sub-Category]], SEARCH("/", Kickstarter[[#This Row],[Category and Sub-Category]])-1)</f>
        <v>music</v>
      </c>
      <c r="R1846" t="str">
        <f>RIGHT(Kickstarter[[#This Row],[Category and Sub-Category]], LEN(Kickstarter[[#This Row],[Category and Sub-Category]])-SEARCH("/",Kickstarter[[#This Row],[Category and Sub-Category]]))</f>
        <v>rock</v>
      </c>
      <c r="S1846" s="10">
        <f>(Kickstarter[[#This Row],[launched_at]]/86400) + 25569 + (-6/24)</f>
        <v>40666.723541666666</v>
      </c>
      <c r="T1846" s="10">
        <f>(Kickstarter[[#This Row],[deadline]]/86400) + 25569 + (-6/24)</f>
        <v>40704.875</v>
      </c>
      <c r="U1846" s="6">
        <f>YEAR(Kickstarter[[#This Row],[Date Created Conversion]])</f>
        <v>2011</v>
      </c>
      <c r="V1846" s="6" t="str">
        <f>TEXT(Kickstarter[[#This Row],[Date Created Conversion]], "mmm")</f>
        <v>May</v>
      </c>
      <c r="W1846" s="6">
        <f>DATEDIF(Kickstarter[[#This Row],[Date Created Conversion]],Kickstarter[[#This Row],[Date Ended Conversion]],"m")</f>
        <v>1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Kickstarter[[#This Row],[pledged]]/Kickstarter[[#This Row],[goal]]</f>
        <v>1</v>
      </c>
      <c r="P1847" s="13">
        <f>IF(Kickstarter[[#This Row],[backers_count]], Kickstarter[[#This Row],[pledged]]/Kickstarter[[#This Row],[backers_count]], 0)</f>
        <v>52.631578947368418</v>
      </c>
      <c r="Q1847" t="str">
        <f>LEFT(Kickstarter[[#This Row],[Category and Sub-Category]], SEARCH("/", Kickstarter[[#This Row],[Category and Sub-Category]])-1)</f>
        <v>music</v>
      </c>
      <c r="R1847" t="str">
        <f>RIGHT(Kickstarter[[#This Row],[Category and Sub-Category]], LEN(Kickstarter[[#This Row],[Category and Sub-Category]])-SEARCH("/",Kickstarter[[#This Row],[Category and Sub-Category]]))</f>
        <v>rock</v>
      </c>
      <c r="S1847" s="10">
        <f>(Kickstarter[[#This Row],[launched_at]]/86400) + 25569 + (-6/24)</f>
        <v>42523.083310185189</v>
      </c>
      <c r="T1847" s="10">
        <f>(Kickstarter[[#This Row],[deadline]]/86400) + 25569 + (-6/24)</f>
        <v>42537.954861111109</v>
      </c>
      <c r="U1847" s="6">
        <f>YEAR(Kickstarter[[#This Row],[Date Created Conversion]])</f>
        <v>2016</v>
      </c>
      <c r="V1847" s="6" t="str">
        <f>TEXT(Kickstarter[[#This Row],[Date Created Conversion]], "mmm")</f>
        <v>Jun</v>
      </c>
      <c r="W1847" s="6">
        <f>DATEDIF(Kickstarter[[#This Row],[Date Created Conversion]],Kickstarter[[#This Row],[Date Ended Conversion]],"m")</f>
        <v>0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Kickstarter[[#This Row],[pledged]]/Kickstarter[[#This Row],[goal]]</f>
        <v>1.3792666666666666</v>
      </c>
      <c r="P1848" s="13">
        <f>IF(Kickstarter[[#This Row],[backers_count]], Kickstarter[[#This Row],[pledged]]/Kickstarter[[#This Row],[backers_count]], 0)</f>
        <v>98.990430622009569</v>
      </c>
      <c r="Q1848" t="str">
        <f>LEFT(Kickstarter[[#This Row],[Category and Sub-Category]], SEARCH("/", Kickstarter[[#This Row],[Category and Sub-Category]])-1)</f>
        <v>music</v>
      </c>
      <c r="R1848" t="str">
        <f>RIGHT(Kickstarter[[#This Row],[Category and Sub-Category]], LEN(Kickstarter[[#This Row],[Category and Sub-Category]])-SEARCH("/",Kickstarter[[#This Row],[Category and Sub-Category]]))</f>
        <v>rock</v>
      </c>
      <c r="S1848" s="10">
        <f>(Kickstarter[[#This Row],[launched_at]]/86400) + 25569 + (-6/24)</f>
        <v>41228.400196759263</v>
      </c>
      <c r="T1848" s="10">
        <f>(Kickstarter[[#This Row],[deadline]]/86400) + 25569 + (-6/24)</f>
        <v>41258.400196759263</v>
      </c>
      <c r="U1848" s="6">
        <f>YEAR(Kickstarter[[#This Row],[Date Created Conversion]])</f>
        <v>2012</v>
      </c>
      <c r="V1848" s="6" t="str">
        <f>TEXT(Kickstarter[[#This Row],[Date Created Conversion]], "mmm")</f>
        <v>Nov</v>
      </c>
      <c r="W1848" s="6">
        <f>DATEDIF(Kickstarter[[#This Row],[Date Created Conversion]],Kickstarter[[#This Row],[Date Ended Conversion]],"m")</f>
        <v>1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Kickstarter[[#This Row],[pledged]]/Kickstarter[[#This Row],[goal]]</f>
        <v>1.2088000000000001</v>
      </c>
      <c r="P1849" s="13">
        <f>IF(Kickstarter[[#This Row],[backers_count]], Kickstarter[[#This Row],[pledged]]/Kickstarter[[#This Row],[backers_count]], 0)</f>
        <v>79.526315789473685</v>
      </c>
      <c r="Q1849" t="str">
        <f>LEFT(Kickstarter[[#This Row],[Category and Sub-Category]], SEARCH("/", Kickstarter[[#This Row],[Category and Sub-Category]])-1)</f>
        <v>music</v>
      </c>
      <c r="R1849" t="str">
        <f>RIGHT(Kickstarter[[#This Row],[Category and Sub-Category]], LEN(Kickstarter[[#This Row],[Category and Sub-Category]])-SEARCH("/",Kickstarter[[#This Row],[Category and Sub-Category]]))</f>
        <v>rock</v>
      </c>
      <c r="S1849" s="10">
        <f>(Kickstarter[[#This Row],[launched_at]]/86400) + 25569 + (-6/24)</f>
        <v>42093.986481481479</v>
      </c>
      <c r="T1849" s="10">
        <f>(Kickstarter[[#This Row],[deadline]]/86400) + 25569 + (-6/24)</f>
        <v>42114.986481481479</v>
      </c>
      <c r="U1849" s="6">
        <f>YEAR(Kickstarter[[#This Row],[Date Created Conversion]])</f>
        <v>2015</v>
      </c>
      <c r="V1849" s="6" t="str">
        <f>TEXT(Kickstarter[[#This Row],[Date Created Conversion]], "mmm")</f>
        <v>Mar</v>
      </c>
      <c r="W1849" s="6">
        <f>DATEDIF(Kickstarter[[#This Row],[Date Created Conversion]],Kickstarter[[#This Row],[Date Ended Conversion]],"m")</f>
        <v>0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Kickstarter[[#This Row],[pledged]]/Kickstarter[[#This Row],[goal]]</f>
        <v>1.0736666666666668</v>
      </c>
      <c r="P1850" s="13">
        <f>IF(Kickstarter[[#This Row],[backers_count]], Kickstarter[[#This Row],[pledged]]/Kickstarter[[#This Row],[backers_count]], 0)</f>
        <v>134.20833333333334</v>
      </c>
      <c r="Q1850" t="str">
        <f>LEFT(Kickstarter[[#This Row],[Category and Sub-Category]], SEARCH("/", Kickstarter[[#This Row],[Category and Sub-Category]])-1)</f>
        <v>music</v>
      </c>
      <c r="R1850" t="str">
        <f>RIGHT(Kickstarter[[#This Row],[Category and Sub-Category]], LEN(Kickstarter[[#This Row],[Category and Sub-Category]])-SEARCH("/",Kickstarter[[#This Row],[Category and Sub-Category]]))</f>
        <v>rock</v>
      </c>
      <c r="S1850" s="10">
        <f>(Kickstarter[[#This Row],[launched_at]]/86400) + 25569 + (-6/24)</f>
        <v>40691.538055555553</v>
      </c>
      <c r="T1850" s="10">
        <f>(Kickstarter[[#This Row],[deadline]]/86400) + 25569 + (-6/24)</f>
        <v>40755.040972222225</v>
      </c>
      <c r="U1850" s="6">
        <f>YEAR(Kickstarter[[#This Row],[Date Created Conversion]])</f>
        <v>2011</v>
      </c>
      <c r="V1850" s="6" t="str">
        <f>TEXT(Kickstarter[[#This Row],[Date Created Conversion]], "mmm")</f>
        <v>May</v>
      </c>
      <c r="W1850" s="6">
        <f>DATEDIF(Kickstarter[[#This Row],[Date Created Conversion]],Kickstarter[[#This Row],[Date Ended Conversion]],"m")</f>
        <v>2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Kickstarter[[#This Row],[pledged]]/Kickstarter[[#This Row],[goal]]</f>
        <v>1.0033333333333334</v>
      </c>
      <c r="P1851" s="13">
        <f>IF(Kickstarter[[#This Row],[backers_count]], Kickstarter[[#This Row],[pledged]]/Kickstarter[[#This Row],[backers_count]], 0)</f>
        <v>37.625</v>
      </c>
      <c r="Q1851" t="str">
        <f>LEFT(Kickstarter[[#This Row],[Category and Sub-Category]], SEARCH("/", Kickstarter[[#This Row],[Category and Sub-Category]])-1)</f>
        <v>music</v>
      </c>
      <c r="R1851" t="str">
        <f>RIGHT(Kickstarter[[#This Row],[Category and Sub-Category]], LEN(Kickstarter[[#This Row],[Category and Sub-Category]])-SEARCH("/",Kickstarter[[#This Row],[Category and Sub-Category]]))</f>
        <v>rock</v>
      </c>
      <c r="S1851" s="10">
        <f>(Kickstarter[[#This Row],[launched_at]]/86400) + 25569 + (-6/24)</f>
        <v>41169.595590277779</v>
      </c>
      <c r="T1851" s="10">
        <f>(Kickstarter[[#This Row],[deadline]]/86400) + 25569 + (-6/24)</f>
        <v>41199.595590277779</v>
      </c>
      <c r="U1851" s="6">
        <f>YEAR(Kickstarter[[#This Row],[Date Created Conversion]])</f>
        <v>2012</v>
      </c>
      <c r="V1851" s="6" t="str">
        <f>TEXT(Kickstarter[[#This Row],[Date Created Conversion]], "mmm")</f>
        <v>Sep</v>
      </c>
      <c r="W1851" s="6">
        <f>DATEDIF(Kickstarter[[#This Row],[Date Created Conversion]],Kickstarter[[#This Row],[Date Ended Conversion]],"m")</f>
        <v>1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Kickstarter[[#This Row],[pledged]]/Kickstarter[[#This Row],[goal]]</f>
        <v>1.0152222222222222</v>
      </c>
      <c r="P1852" s="13">
        <f>IF(Kickstarter[[#This Row],[backers_count]], Kickstarter[[#This Row],[pledged]]/Kickstarter[[#This Row],[backers_count]], 0)</f>
        <v>51.044692737430168</v>
      </c>
      <c r="Q1852" t="str">
        <f>LEFT(Kickstarter[[#This Row],[Category and Sub-Category]], SEARCH("/", Kickstarter[[#This Row],[Category and Sub-Category]])-1)</f>
        <v>music</v>
      </c>
      <c r="R1852" t="str">
        <f>RIGHT(Kickstarter[[#This Row],[Category and Sub-Category]], LEN(Kickstarter[[#This Row],[Category and Sub-Category]])-SEARCH("/",Kickstarter[[#This Row],[Category and Sub-Category]]))</f>
        <v>rock</v>
      </c>
      <c r="S1852" s="10">
        <f>(Kickstarter[[#This Row],[launched_at]]/86400) + 25569 + (-6/24)</f>
        <v>41800.709490740745</v>
      </c>
      <c r="T1852" s="10">
        <f>(Kickstarter[[#This Row],[deadline]]/86400) + 25569 + (-6/24)</f>
        <v>41830.709490740745</v>
      </c>
      <c r="U1852" s="6">
        <f>YEAR(Kickstarter[[#This Row],[Date Created Conversion]])</f>
        <v>2014</v>
      </c>
      <c r="V1852" s="6" t="str">
        <f>TEXT(Kickstarter[[#This Row],[Date Created Conversion]], "mmm")</f>
        <v>Jun</v>
      </c>
      <c r="W1852" s="6">
        <f>DATEDIF(Kickstarter[[#This Row],[Date Created Conversion]],Kickstarter[[#This Row],[Date Ended Conversion]],"m")</f>
        <v>1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Kickstarter[[#This Row],[pledged]]/Kickstarter[[#This Row],[goal]]</f>
        <v>1.0007692307692309</v>
      </c>
      <c r="P1853" s="13">
        <f>IF(Kickstarter[[#This Row],[backers_count]], Kickstarter[[#This Row],[pledged]]/Kickstarter[[#This Row],[backers_count]], 0)</f>
        <v>50.03846153846154</v>
      </c>
      <c r="Q1853" t="str">
        <f>LEFT(Kickstarter[[#This Row],[Category and Sub-Category]], SEARCH("/", Kickstarter[[#This Row],[Category and Sub-Category]])-1)</f>
        <v>music</v>
      </c>
      <c r="R1853" t="str">
        <f>RIGHT(Kickstarter[[#This Row],[Category and Sub-Category]], LEN(Kickstarter[[#This Row],[Category and Sub-Category]])-SEARCH("/",Kickstarter[[#This Row],[Category and Sub-Category]]))</f>
        <v>rock</v>
      </c>
      <c r="S1853" s="10">
        <f>(Kickstarter[[#This Row],[launched_at]]/86400) + 25569 + (-6/24)</f>
        <v>41827.656689814816</v>
      </c>
      <c r="T1853" s="10">
        <f>(Kickstarter[[#This Row],[deadline]]/86400) + 25569 + (-6/24)</f>
        <v>41847.791666666664</v>
      </c>
      <c r="U1853" s="6">
        <f>YEAR(Kickstarter[[#This Row],[Date Created Conversion]])</f>
        <v>2014</v>
      </c>
      <c r="V1853" s="6" t="str">
        <f>TEXT(Kickstarter[[#This Row],[Date Created Conversion]], "mmm")</f>
        <v>Jul</v>
      </c>
      <c r="W1853" s="6">
        <f>DATEDIF(Kickstarter[[#This Row],[Date Created Conversion]],Kickstarter[[#This Row],[Date Ended Conversion]],"m")</f>
        <v>0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Kickstarter[[#This Row],[pledged]]/Kickstarter[[#This Row],[goal]]</f>
        <v>1.1696666666666666</v>
      </c>
      <c r="P1854" s="13">
        <f>IF(Kickstarter[[#This Row],[backers_count]], Kickstarter[[#This Row],[pledged]]/Kickstarter[[#This Row],[backers_count]], 0)</f>
        <v>133.93129770992365</v>
      </c>
      <c r="Q1854" t="str">
        <f>LEFT(Kickstarter[[#This Row],[Category and Sub-Category]], SEARCH("/", Kickstarter[[#This Row],[Category and Sub-Category]])-1)</f>
        <v>music</v>
      </c>
      <c r="R1854" t="str">
        <f>RIGHT(Kickstarter[[#This Row],[Category and Sub-Category]], LEN(Kickstarter[[#This Row],[Category and Sub-Category]])-SEARCH("/",Kickstarter[[#This Row],[Category and Sub-Category]]))</f>
        <v>rock</v>
      </c>
      <c r="S1854" s="10">
        <f>(Kickstarter[[#This Row],[launched_at]]/86400) + 25569 + (-6/24)</f>
        <v>42081.52143518519</v>
      </c>
      <c r="T1854" s="10">
        <f>(Kickstarter[[#This Row],[deadline]]/86400) + 25569 + (-6/24)</f>
        <v>42118.75</v>
      </c>
      <c r="U1854" s="6">
        <f>YEAR(Kickstarter[[#This Row],[Date Created Conversion]])</f>
        <v>2015</v>
      </c>
      <c r="V1854" s="6" t="str">
        <f>TEXT(Kickstarter[[#This Row],[Date Created Conversion]], "mmm")</f>
        <v>Mar</v>
      </c>
      <c r="W1854" s="6">
        <f>DATEDIF(Kickstarter[[#This Row],[Date Created Conversion]],Kickstarter[[#This Row],[Date Ended Conversion]],"m")</f>
        <v>1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Kickstarter[[#This Row],[pledged]]/Kickstarter[[#This Row],[goal]]</f>
        <v>1.01875</v>
      </c>
      <c r="P1855" s="13">
        <f>IF(Kickstarter[[#This Row],[backers_count]], Kickstarter[[#This Row],[pledged]]/Kickstarter[[#This Row],[backers_count]], 0)</f>
        <v>58.214285714285715</v>
      </c>
      <c r="Q1855" t="str">
        <f>LEFT(Kickstarter[[#This Row],[Category and Sub-Category]], SEARCH("/", Kickstarter[[#This Row],[Category and Sub-Category]])-1)</f>
        <v>music</v>
      </c>
      <c r="R1855" t="str">
        <f>RIGHT(Kickstarter[[#This Row],[Category and Sub-Category]], LEN(Kickstarter[[#This Row],[Category and Sub-Category]])-SEARCH("/",Kickstarter[[#This Row],[Category and Sub-Category]]))</f>
        <v>rock</v>
      </c>
      <c r="S1855" s="10">
        <f>(Kickstarter[[#This Row],[launched_at]]/86400) + 25569 + (-6/24)</f>
        <v>41176.810381944444</v>
      </c>
      <c r="T1855" s="10">
        <f>(Kickstarter[[#This Row],[deadline]]/86400) + 25569 + (-6/24)</f>
        <v>41226.852048611108</v>
      </c>
      <c r="U1855" s="6">
        <f>YEAR(Kickstarter[[#This Row],[Date Created Conversion]])</f>
        <v>2012</v>
      </c>
      <c r="V1855" s="6" t="str">
        <f>TEXT(Kickstarter[[#This Row],[Date Created Conversion]], "mmm")</f>
        <v>Sep</v>
      </c>
      <c r="W1855" s="6">
        <f>DATEDIF(Kickstarter[[#This Row],[Date Created Conversion]],Kickstarter[[#This Row],[Date Ended Conversion]],"m")</f>
        <v>1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Kickstarter[[#This Row],[pledged]]/Kickstarter[[#This Row],[goal]]</f>
        <v>1.0212366666666666</v>
      </c>
      <c r="P1856" s="13">
        <f>IF(Kickstarter[[#This Row],[backers_count]], Kickstarter[[#This Row],[pledged]]/Kickstarter[[#This Row],[backers_count]], 0)</f>
        <v>88.037643678160919</v>
      </c>
      <c r="Q1856" t="str">
        <f>LEFT(Kickstarter[[#This Row],[Category and Sub-Category]], SEARCH("/", Kickstarter[[#This Row],[Category and Sub-Category]])-1)</f>
        <v>music</v>
      </c>
      <c r="R1856" t="str">
        <f>RIGHT(Kickstarter[[#This Row],[Category and Sub-Category]], LEN(Kickstarter[[#This Row],[Category and Sub-Category]])-SEARCH("/",Kickstarter[[#This Row],[Category and Sub-Category]]))</f>
        <v>rock</v>
      </c>
      <c r="S1856" s="10">
        <f>(Kickstarter[[#This Row],[launched_at]]/86400) + 25569 + (-6/24)</f>
        <v>41387.771261574075</v>
      </c>
      <c r="T1856" s="10">
        <f>(Kickstarter[[#This Row],[deadline]]/86400) + 25569 + (-6/24)</f>
        <v>41417.771261574075</v>
      </c>
      <c r="U1856" s="6">
        <f>YEAR(Kickstarter[[#This Row],[Date Created Conversion]])</f>
        <v>2013</v>
      </c>
      <c r="V1856" s="6" t="str">
        <f>TEXT(Kickstarter[[#This Row],[Date Created Conversion]], "mmm")</f>
        <v>Apr</v>
      </c>
      <c r="W1856" s="6">
        <f>DATEDIF(Kickstarter[[#This Row],[Date Created Conversion]],Kickstarter[[#This Row],[Date Ended Conversion]],"m")</f>
        <v>1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Kickstarter[[#This Row],[pledged]]/Kickstarter[[#This Row],[goal]]</f>
        <v>1.5405897142857143</v>
      </c>
      <c r="P1857" s="13">
        <f>IF(Kickstarter[[#This Row],[backers_count]], Kickstarter[[#This Row],[pledged]]/Kickstarter[[#This Row],[backers_count]], 0)</f>
        <v>70.576753926701571</v>
      </c>
      <c r="Q1857" t="str">
        <f>LEFT(Kickstarter[[#This Row],[Category and Sub-Category]], SEARCH("/", Kickstarter[[#This Row],[Category and Sub-Category]])-1)</f>
        <v>music</v>
      </c>
      <c r="R1857" t="str">
        <f>RIGHT(Kickstarter[[#This Row],[Category and Sub-Category]], LEN(Kickstarter[[#This Row],[Category and Sub-Category]])-SEARCH("/",Kickstarter[[#This Row],[Category and Sub-Category]]))</f>
        <v>rock</v>
      </c>
      <c r="S1857" s="10">
        <f>(Kickstarter[[#This Row],[launched_at]]/86400) + 25569 + (-6/24)</f>
        <v>41600.288657407407</v>
      </c>
      <c r="T1857" s="10">
        <f>(Kickstarter[[#This Row],[deadline]]/86400) + 25569 + (-6/24)</f>
        <v>41645.288657407407</v>
      </c>
      <c r="U1857" s="6">
        <f>YEAR(Kickstarter[[#This Row],[Date Created Conversion]])</f>
        <v>2013</v>
      </c>
      <c r="V1857" s="6" t="str">
        <f>TEXT(Kickstarter[[#This Row],[Date Created Conversion]], "mmm")</f>
        <v>Nov</v>
      </c>
      <c r="W1857" s="6">
        <f>DATEDIF(Kickstarter[[#This Row],[Date Created Conversion]],Kickstarter[[#This Row],[Date Ended Conversion]],"m")</f>
        <v>1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Kickstarter[[#This Row],[pledged]]/Kickstarter[[#This Row],[goal]]</f>
        <v>1.0125</v>
      </c>
      <c r="P1858" s="13">
        <f>IF(Kickstarter[[#This Row],[backers_count]], Kickstarter[[#This Row],[pledged]]/Kickstarter[[#This Row],[backers_count]], 0)</f>
        <v>53.289473684210527</v>
      </c>
      <c r="Q1858" t="str">
        <f>LEFT(Kickstarter[[#This Row],[Category and Sub-Category]], SEARCH("/", Kickstarter[[#This Row],[Category and Sub-Category]])-1)</f>
        <v>music</v>
      </c>
      <c r="R1858" t="str">
        <f>RIGHT(Kickstarter[[#This Row],[Category and Sub-Category]], LEN(Kickstarter[[#This Row],[Category and Sub-Category]])-SEARCH("/",Kickstarter[[#This Row],[Category and Sub-Category]]))</f>
        <v>rock</v>
      </c>
      <c r="S1858" s="10">
        <f>(Kickstarter[[#This Row],[launched_at]]/86400) + 25569 + (-6/24)</f>
        <v>41817.604999999996</v>
      </c>
      <c r="T1858" s="10">
        <f>(Kickstarter[[#This Row],[deadline]]/86400) + 25569 + (-6/24)</f>
        <v>41838.604999999996</v>
      </c>
      <c r="U1858" s="6">
        <f>YEAR(Kickstarter[[#This Row],[Date Created Conversion]])</f>
        <v>2014</v>
      </c>
      <c r="V1858" s="6" t="str">
        <f>TEXT(Kickstarter[[#This Row],[Date Created Conversion]], "mmm")</f>
        <v>Jun</v>
      </c>
      <c r="W1858" s="6">
        <f>DATEDIF(Kickstarter[[#This Row],[Date Created Conversion]],Kickstarter[[#This Row],[Date Ended Conversion]],"m")</f>
        <v>0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Kickstarter[[#This Row],[pledged]]/Kickstarter[[#This Row],[goal]]</f>
        <v>1</v>
      </c>
      <c r="P1859" s="13">
        <f>IF(Kickstarter[[#This Row],[backers_count]], Kickstarter[[#This Row],[pledged]]/Kickstarter[[#This Row],[backers_count]], 0)</f>
        <v>136.36363636363637</v>
      </c>
      <c r="Q1859" t="str">
        <f>LEFT(Kickstarter[[#This Row],[Category and Sub-Category]], SEARCH("/", Kickstarter[[#This Row],[Category and Sub-Category]])-1)</f>
        <v>music</v>
      </c>
      <c r="R1859" t="str">
        <f>RIGHT(Kickstarter[[#This Row],[Category and Sub-Category]], LEN(Kickstarter[[#This Row],[Category and Sub-Category]])-SEARCH("/",Kickstarter[[#This Row],[Category and Sub-Category]]))</f>
        <v>rock</v>
      </c>
      <c r="S1859" s="10">
        <f>(Kickstarter[[#This Row],[launched_at]]/86400) + 25569 + (-6/24)</f>
        <v>41864.51866898148</v>
      </c>
      <c r="T1859" s="10">
        <f>(Kickstarter[[#This Row],[deadline]]/86400) + 25569 + (-6/24)</f>
        <v>41894.51866898148</v>
      </c>
      <c r="U1859" s="6">
        <f>YEAR(Kickstarter[[#This Row],[Date Created Conversion]])</f>
        <v>2014</v>
      </c>
      <c r="V1859" s="6" t="str">
        <f>TEXT(Kickstarter[[#This Row],[Date Created Conversion]], "mmm")</f>
        <v>Aug</v>
      </c>
      <c r="W1859" s="6">
        <f>DATEDIF(Kickstarter[[#This Row],[Date Created Conversion]],Kickstarter[[#This Row],[Date Ended Conversion]],"m")</f>
        <v>0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Kickstarter[[#This Row],[pledged]]/Kickstarter[[#This Row],[goal]]</f>
        <v>1.0874800874800874</v>
      </c>
      <c r="P1860" s="13">
        <f>IF(Kickstarter[[#This Row],[backers_count]], Kickstarter[[#This Row],[pledged]]/Kickstarter[[#This Row],[backers_count]], 0)</f>
        <v>40.547315436241611</v>
      </c>
      <c r="Q1860" t="str">
        <f>LEFT(Kickstarter[[#This Row],[Category and Sub-Category]], SEARCH("/", Kickstarter[[#This Row],[Category and Sub-Category]])-1)</f>
        <v>music</v>
      </c>
      <c r="R1860" t="str">
        <f>RIGHT(Kickstarter[[#This Row],[Category and Sub-Category]], LEN(Kickstarter[[#This Row],[Category and Sub-Category]])-SEARCH("/",Kickstarter[[#This Row],[Category and Sub-Category]]))</f>
        <v>rock</v>
      </c>
      <c r="S1860" s="10">
        <f>(Kickstarter[[#This Row],[launched_at]]/86400) + 25569 + (-6/24)</f>
        <v>40832.950474537036</v>
      </c>
      <c r="T1860" s="10">
        <f>(Kickstarter[[#This Row],[deadline]]/86400) + 25569 + (-6/24)</f>
        <v>40892.992141203707</v>
      </c>
      <c r="U1860" s="6">
        <f>YEAR(Kickstarter[[#This Row],[Date Created Conversion]])</f>
        <v>2011</v>
      </c>
      <c r="V1860" s="6" t="str">
        <f>TEXT(Kickstarter[[#This Row],[Date Created Conversion]], "mmm")</f>
        <v>Oct</v>
      </c>
      <c r="W1860" s="6">
        <f>DATEDIF(Kickstarter[[#This Row],[Date Created Conversion]],Kickstarter[[#This Row],[Date Ended Conversion]],"m")</f>
        <v>1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Kickstarter[[#This Row],[pledged]]/Kickstarter[[#This Row],[goal]]</f>
        <v>1.3183333333333334</v>
      </c>
      <c r="P1861" s="13">
        <f>IF(Kickstarter[[#This Row],[backers_count]], Kickstarter[[#This Row],[pledged]]/Kickstarter[[#This Row],[backers_count]], 0)</f>
        <v>70.625</v>
      </c>
      <c r="Q1861" t="str">
        <f>LEFT(Kickstarter[[#This Row],[Category and Sub-Category]], SEARCH("/", Kickstarter[[#This Row],[Category and Sub-Category]])-1)</f>
        <v>music</v>
      </c>
      <c r="R1861" t="str">
        <f>RIGHT(Kickstarter[[#This Row],[Category and Sub-Category]], LEN(Kickstarter[[#This Row],[Category and Sub-Category]])-SEARCH("/",Kickstarter[[#This Row],[Category and Sub-Category]]))</f>
        <v>rock</v>
      </c>
      <c r="S1861" s="10">
        <f>(Kickstarter[[#This Row],[launched_at]]/86400) + 25569 + (-6/24)</f>
        <v>40778.520011574074</v>
      </c>
      <c r="T1861" s="10">
        <f>(Kickstarter[[#This Row],[deadline]]/86400) + 25569 + (-6/24)</f>
        <v>40808.520011574074</v>
      </c>
      <c r="U1861" s="6">
        <f>YEAR(Kickstarter[[#This Row],[Date Created Conversion]])</f>
        <v>2011</v>
      </c>
      <c r="V1861" s="6" t="str">
        <f>TEXT(Kickstarter[[#This Row],[Date Created Conversion]], "mmm")</f>
        <v>Aug</v>
      </c>
      <c r="W1861" s="6">
        <f>DATEDIF(Kickstarter[[#This Row],[Date Created Conversion]],Kickstarter[[#This Row],[Date Ended Conversion]],"m")</f>
        <v>0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Kickstarter[[#This Row],[pledged]]/Kickstarter[[#This Row],[goal]]</f>
        <v>1.3346666666666667</v>
      </c>
      <c r="P1862" s="13">
        <f>IF(Kickstarter[[#This Row],[backers_count]], Kickstarter[[#This Row],[pledged]]/Kickstarter[[#This Row],[backers_count]], 0)</f>
        <v>52.684210526315788</v>
      </c>
      <c r="Q1862" t="str">
        <f>LEFT(Kickstarter[[#This Row],[Category and Sub-Category]], SEARCH("/", Kickstarter[[#This Row],[Category and Sub-Category]])-1)</f>
        <v>music</v>
      </c>
      <c r="R1862" t="str">
        <f>RIGHT(Kickstarter[[#This Row],[Category and Sub-Category]], LEN(Kickstarter[[#This Row],[Category and Sub-Category]])-SEARCH("/",Kickstarter[[#This Row],[Category and Sub-Category]]))</f>
        <v>rock</v>
      </c>
      <c r="S1862" s="10">
        <f>(Kickstarter[[#This Row],[launched_at]]/86400) + 25569 + (-6/24)</f>
        <v>41655.45930555556</v>
      </c>
      <c r="T1862" s="10">
        <f>(Kickstarter[[#This Row],[deadline]]/86400) + 25569 + (-6/24)</f>
        <v>41676.45930555556</v>
      </c>
      <c r="U1862" s="6">
        <f>YEAR(Kickstarter[[#This Row],[Date Created Conversion]])</f>
        <v>2014</v>
      </c>
      <c r="V1862" s="6" t="str">
        <f>TEXT(Kickstarter[[#This Row],[Date Created Conversion]], "mmm")</f>
        <v>Jan</v>
      </c>
      <c r="W1862" s="6">
        <f>DATEDIF(Kickstarter[[#This Row],[Date Created Conversion]],Kickstarter[[#This Row],[Date Ended Conversion]],"m")</f>
        <v>0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Kickstarter[[#This Row],[pledged]]/Kickstarter[[#This Row],[goal]]</f>
        <v>0</v>
      </c>
      <c r="P1863" s="13">
        <f>IF(Kickstarter[[#This Row],[backers_count]], Kickstarter[[#This Row],[pledged]]/Kickstarter[[#This Row],[backers_count]], 0)</f>
        <v>0</v>
      </c>
      <c r="Q1863" t="str">
        <f>LEFT(Kickstarter[[#This Row],[Category and Sub-Category]], SEARCH("/", Kickstarter[[#This Row],[Category and Sub-Category]])-1)</f>
        <v>games</v>
      </c>
      <c r="R1863" t="str">
        <f>RIGHT(Kickstarter[[#This Row],[Category and Sub-Category]], LEN(Kickstarter[[#This Row],[Category and Sub-Category]])-SEARCH("/",Kickstarter[[#This Row],[Category and Sub-Category]]))</f>
        <v>mobile games</v>
      </c>
      <c r="S1863" s="10">
        <f>(Kickstarter[[#This Row],[launched_at]]/86400) + 25569 + (-6/24)</f>
        <v>42000.050243055557</v>
      </c>
      <c r="T1863" s="10">
        <f>(Kickstarter[[#This Row],[deadline]]/86400) + 25569 + (-6/24)</f>
        <v>42030.050243055557</v>
      </c>
      <c r="U1863" s="6">
        <f>YEAR(Kickstarter[[#This Row],[Date Created Conversion]])</f>
        <v>2014</v>
      </c>
      <c r="V1863" s="6" t="str">
        <f>TEXT(Kickstarter[[#This Row],[Date Created Conversion]], "mmm")</f>
        <v>Dec</v>
      </c>
      <c r="W1863" s="6">
        <f>DATEDIF(Kickstarter[[#This Row],[Date Created Conversion]],Kickstarter[[#This Row],[Date Ended Conversion]],"m")</f>
        <v>0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Kickstarter[[#This Row],[pledged]]/Kickstarter[[#This Row],[goal]]</f>
        <v>8.0833333333333326E-2</v>
      </c>
      <c r="P1864" s="13">
        <f>IF(Kickstarter[[#This Row],[backers_count]], Kickstarter[[#This Row],[pledged]]/Kickstarter[[#This Row],[backers_count]], 0)</f>
        <v>90.9375</v>
      </c>
      <c r="Q1864" t="str">
        <f>LEFT(Kickstarter[[#This Row],[Category and Sub-Category]], SEARCH("/", Kickstarter[[#This Row],[Category and Sub-Category]])-1)</f>
        <v>games</v>
      </c>
      <c r="R1864" t="str">
        <f>RIGHT(Kickstarter[[#This Row],[Category and Sub-Category]], LEN(Kickstarter[[#This Row],[Category and Sub-Category]])-SEARCH("/",Kickstarter[[#This Row],[Category and Sub-Category]]))</f>
        <v>mobile games</v>
      </c>
      <c r="S1864" s="10">
        <f>(Kickstarter[[#This Row],[launched_at]]/86400) + 25569 + (-6/24)</f>
        <v>42755.242754629631</v>
      </c>
      <c r="T1864" s="10">
        <f>(Kickstarter[[#This Row],[deadline]]/86400) + 25569 + (-6/24)</f>
        <v>42802.0625</v>
      </c>
      <c r="U1864" s="6">
        <f>YEAR(Kickstarter[[#This Row],[Date Created Conversion]])</f>
        <v>2017</v>
      </c>
      <c r="V1864" s="6" t="str">
        <f>TEXT(Kickstarter[[#This Row],[Date Created Conversion]], "mmm")</f>
        <v>Jan</v>
      </c>
      <c r="W1864" s="6">
        <f>DATEDIF(Kickstarter[[#This Row],[Date Created Conversion]],Kickstarter[[#This Row],[Date Ended Conversion]],"m")</f>
        <v>1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Kickstarter[[#This Row],[pledged]]/Kickstarter[[#This Row],[goal]]</f>
        <v>4.0000000000000001E-3</v>
      </c>
      <c r="P1865" s="13">
        <f>IF(Kickstarter[[#This Row],[backers_count]], Kickstarter[[#This Row],[pledged]]/Kickstarter[[#This Row],[backers_count]], 0)</f>
        <v>5</v>
      </c>
      <c r="Q1865" t="str">
        <f>LEFT(Kickstarter[[#This Row],[Category and Sub-Category]], SEARCH("/", Kickstarter[[#This Row],[Category and Sub-Category]])-1)</f>
        <v>games</v>
      </c>
      <c r="R1865" t="str">
        <f>RIGHT(Kickstarter[[#This Row],[Category and Sub-Category]], LEN(Kickstarter[[#This Row],[Category and Sub-Category]])-SEARCH("/",Kickstarter[[#This Row],[Category and Sub-Category]]))</f>
        <v>mobile games</v>
      </c>
      <c r="S1865" s="10">
        <f>(Kickstarter[[#This Row],[launched_at]]/86400) + 25569 + (-6/24)</f>
        <v>41772.547280092593</v>
      </c>
      <c r="T1865" s="10">
        <f>(Kickstarter[[#This Row],[deadline]]/86400) + 25569 + (-6/24)</f>
        <v>41802.547280092593</v>
      </c>
      <c r="U1865" s="6">
        <f>YEAR(Kickstarter[[#This Row],[Date Created Conversion]])</f>
        <v>2014</v>
      </c>
      <c r="V1865" s="6" t="str">
        <f>TEXT(Kickstarter[[#This Row],[Date Created Conversion]], "mmm")</f>
        <v>May</v>
      </c>
      <c r="W1865" s="6">
        <f>DATEDIF(Kickstarter[[#This Row],[Date Created Conversion]],Kickstarter[[#This Row],[Date Ended Conversion]],"m")</f>
        <v>0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Kickstarter[[#This Row],[pledged]]/Kickstarter[[#This Row],[goal]]</f>
        <v>0.42892307692307691</v>
      </c>
      <c r="P1866" s="13">
        <f>IF(Kickstarter[[#This Row],[backers_count]], Kickstarter[[#This Row],[pledged]]/Kickstarter[[#This Row],[backers_count]], 0)</f>
        <v>58.083333333333336</v>
      </c>
      <c r="Q1866" t="str">
        <f>LEFT(Kickstarter[[#This Row],[Category and Sub-Category]], SEARCH("/", Kickstarter[[#This Row],[Category and Sub-Category]])-1)</f>
        <v>games</v>
      </c>
      <c r="R1866" t="str">
        <f>RIGHT(Kickstarter[[#This Row],[Category and Sub-Category]], LEN(Kickstarter[[#This Row],[Category and Sub-Category]])-SEARCH("/",Kickstarter[[#This Row],[Category and Sub-Category]]))</f>
        <v>mobile games</v>
      </c>
      <c r="S1866" s="10">
        <f>(Kickstarter[[#This Row],[launched_at]]/86400) + 25569 + (-6/24)</f>
        <v>41733.466435185182</v>
      </c>
      <c r="T1866" s="10">
        <f>(Kickstarter[[#This Row],[deadline]]/86400) + 25569 + (-6/24)</f>
        <v>41763.466435185182</v>
      </c>
      <c r="U1866" s="6">
        <f>YEAR(Kickstarter[[#This Row],[Date Created Conversion]])</f>
        <v>2014</v>
      </c>
      <c r="V1866" s="6" t="str">
        <f>TEXT(Kickstarter[[#This Row],[Date Created Conversion]], "mmm")</f>
        <v>Apr</v>
      </c>
      <c r="W1866" s="6">
        <f>DATEDIF(Kickstarter[[#This Row],[Date Created Conversion]],Kickstarter[[#This Row],[Date Ended Conversion]],"m")</f>
        <v>1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Kickstarter[[#This Row],[pledged]]/Kickstarter[[#This Row],[goal]]</f>
        <v>3.6363636363636364E-5</v>
      </c>
      <c r="P1867" s="13">
        <f>IF(Kickstarter[[#This Row],[backers_count]], Kickstarter[[#This Row],[pledged]]/Kickstarter[[#This Row],[backers_count]], 0)</f>
        <v>2</v>
      </c>
      <c r="Q1867" t="str">
        <f>LEFT(Kickstarter[[#This Row],[Category and Sub-Category]], SEARCH("/", Kickstarter[[#This Row],[Category and Sub-Category]])-1)</f>
        <v>games</v>
      </c>
      <c r="R1867" t="str">
        <f>RIGHT(Kickstarter[[#This Row],[Category and Sub-Category]], LEN(Kickstarter[[#This Row],[Category and Sub-Category]])-SEARCH("/",Kickstarter[[#This Row],[Category and Sub-Category]]))</f>
        <v>mobile games</v>
      </c>
      <c r="S1867" s="10">
        <f>(Kickstarter[[#This Row],[launched_at]]/86400) + 25569 + (-6/24)</f>
        <v>42645.117442129631</v>
      </c>
      <c r="T1867" s="10">
        <f>(Kickstarter[[#This Row],[deadline]]/86400) + 25569 + (-6/24)</f>
        <v>42680.159108796295</v>
      </c>
      <c r="U1867" s="6">
        <f>YEAR(Kickstarter[[#This Row],[Date Created Conversion]])</f>
        <v>2016</v>
      </c>
      <c r="V1867" s="6" t="str">
        <f>TEXT(Kickstarter[[#This Row],[Date Created Conversion]], "mmm")</f>
        <v>Oct</v>
      </c>
      <c r="W1867" s="6">
        <f>DATEDIF(Kickstarter[[#This Row],[Date Created Conversion]],Kickstarter[[#This Row],[Date Ended Conversion]],"m")</f>
        <v>1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Kickstarter[[#This Row],[pledged]]/Kickstarter[[#This Row],[goal]]</f>
        <v>5.0000000000000001E-3</v>
      </c>
      <c r="P1868" s="13">
        <f>IF(Kickstarter[[#This Row],[backers_count]], Kickstarter[[#This Row],[pledged]]/Kickstarter[[#This Row],[backers_count]], 0)</f>
        <v>62.5</v>
      </c>
      <c r="Q1868" t="str">
        <f>LEFT(Kickstarter[[#This Row],[Category and Sub-Category]], SEARCH("/", Kickstarter[[#This Row],[Category and Sub-Category]])-1)</f>
        <v>games</v>
      </c>
      <c r="R1868" t="str">
        <f>RIGHT(Kickstarter[[#This Row],[Category and Sub-Category]], LEN(Kickstarter[[#This Row],[Category and Sub-Category]])-SEARCH("/",Kickstarter[[#This Row],[Category and Sub-Category]]))</f>
        <v>mobile games</v>
      </c>
      <c r="S1868" s="10">
        <f>(Kickstarter[[#This Row],[launched_at]]/86400) + 25569 + (-6/24)</f>
        <v>42741.996493055558</v>
      </c>
      <c r="T1868" s="10">
        <f>(Kickstarter[[#This Row],[deadline]]/86400) + 25569 + (-6/24)</f>
        <v>42794.916666666672</v>
      </c>
      <c r="U1868" s="6">
        <f>YEAR(Kickstarter[[#This Row],[Date Created Conversion]])</f>
        <v>2017</v>
      </c>
      <c r="V1868" s="6" t="str">
        <f>TEXT(Kickstarter[[#This Row],[Date Created Conversion]], "mmm")</f>
        <v>Jan</v>
      </c>
      <c r="W1868" s="6">
        <f>DATEDIF(Kickstarter[[#This Row],[Date Created Conversion]],Kickstarter[[#This Row],[Date Ended Conversion]],"m")</f>
        <v>1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Kickstarter[[#This Row],[pledged]]/Kickstarter[[#This Row],[goal]]</f>
        <v>5.0000000000000001E-4</v>
      </c>
      <c r="P1869" s="13">
        <f>IF(Kickstarter[[#This Row],[backers_count]], Kickstarter[[#This Row],[pledged]]/Kickstarter[[#This Row],[backers_count]], 0)</f>
        <v>10</v>
      </c>
      <c r="Q1869" t="str">
        <f>LEFT(Kickstarter[[#This Row],[Category and Sub-Category]], SEARCH("/", Kickstarter[[#This Row],[Category and Sub-Category]])-1)</f>
        <v>games</v>
      </c>
      <c r="R1869" t="str">
        <f>RIGHT(Kickstarter[[#This Row],[Category and Sub-Category]], LEN(Kickstarter[[#This Row],[Category and Sub-Category]])-SEARCH("/",Kickstarter[[#This Row],[Category and Sub-Category]]))</f>
        <v>mobile games</v>
      </c>
      <c r="S1869" s="10">
        <f>(Kickstarter[[#This Row],[launched_at]]/86400) + 25569 + (-6/24)</f>
        <v>42649.674907407403</v>
      </c>
      <c r="T1869" s="10">
        <f>(Kickstarter[[#This Row],[deadline]]/86400) + 25569 + (-6/24)</f>
        <v>42679.674907407403</v>
      </c>
      <c r="U1869" s="6">
        <f>YEAR(Kickstarter[[#This Row],[Date Created Conversion]])</f>
        <v>2016</v>
      </c>
      <c r="V1869" s="6" t="str">
        <f>TEXT(Kickstarter[[#This Row],[Date Created Conversion]], "mmm")</f>
        <v>Oct</v>
      </c>
      <c r="W1869" s="6">
        <f>DATEDIF(Kickstarter[[#This Row],[Date Created Conversion]],Kickstarter[[#This Row],[Date Ended Conversion]],"m")</f>
        <v>0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Kickstarter[[#This Row],[pledged]]/Kickstarter[[#This Row],[goal]]</f>
        <v>4.8680000000000001E-2</v>
      </c>
      <c r="P1870" s="13">
        <f>IF(Kickstarter[[#This Row],[backers_count]], Kickstarter[[#This Row],[pledged]]/Kickstarter[[#This Row],[backers_count]], 0)</f>
        <v>71.588235294117652</v>
      </c>
      <c r="Q1870" t="str">
        <f>LEFT(Kickstarter[[#This Row],[Category and Sub-Category]], SEARCH("/", Kickstarter[[#This Row],[Category and Sub-Category]])-1)</f>
        <v>games</v>
      </c>
      <c r="R1870" t="str">
        <f>RIGHT(Kickstarter[[#This Row],[Category and Sub-Category]], LEN(Kickstarter[[#This Row],[Category and Sub-Category]])-SEARCH("/",Kickstarter[[#This Row],[Category and Sub-Category]]))</f>
        <v>mobile games</v>
      </c>
      <c r="S1870" s="10">
        <f>(Kickstarter[[#This Row],[launched_at]]/86400) + 25569 + (-6/24)</f>
        <v>42328.529224537036</v>
      </c>
      <c r="T1870" s="10">
        <f>(Kickstarter[[#This Row],[deadline]]/86400) + 25569 + (-6/24)</f>
        <v>42353.082638888889</v>
      </c>
      <c r="U1870" s="6">
        <f>YEAR(Kickstarter[[#This Row],[Date Created Conversion]])</f>
        <v>2015</v>
      </c>
      <c r="V1870" s="6" t="str">
        <f>TEXT(Kickstarter[[#This Row],[Date Created Conversion]], "mmm")</f>
        <v>Nov</v>
      </c>
      <c r="W1870" s="6">
        <f>DATEDIF(Kickstarter[[#This Row],[Date Created Conversion]],Kickstarter[[#This Row],[Date Ended Conversion]],"m")</f>
        <v>0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Kickstarter[[#This Row],[pledged]]/Kickstarter[[#This Row],[goal]]</f>
        <v>0</v>
      </c>
      <c r="P1871" s="13">
        <f>IF(Kickstarter[[#This Row],[backers_count]], Kickstarter[[#This Row],[pledged]]/Kickstarter[[#This Row],[backers_count]], 0)</f>
        <v>0</v>
      </c>
      <c r="Q1871" t="str">
        <f>LEFT(Kickstarter[[#This Row],[Category and Sub-Category]], SEARCH("/", Kickstarter[[#This Row],[Category and Sub-Category]])-1)</f>
        <v>games</v>
      </c>
      <c r="R1871" t="str">
        <f>RIGHT(Kickstarter[[#This Row],[Category and Sub-Category]], LEN(Kickstarter[[#This Row],[Category and Sub-Category]])-SEARCH("/",Kickstarter[[#This Row],[Category and Sub-Category]]))</f>
        <v>mobile games</v>
      </c>
      <c r="S1871" s="10">
        <f>(Kickstarter[[#This Row],[launched_at]]/86400) + 25569 + (-6/24)</f>
        <v>42708.752881944441</v>
      </c>
      <c r="T1871" s="10">
        <f>(Kickstarter[[#This Row],[deadline]]/86400) + 25569 + (-6/24)</f>
        <v>42738.752881944441</v>
      </c>
      <c r="U1871" s="6">
        <f>YEAR(Kickstarter[[#This Row],[Date Created Conversion]])</f>
        <v>2016</v>
      </c>
      <c r="V1871" s="6" t="str">
        <f>TEXT(Kickstarter[[#This Row],[Date Created Conversion]], "mmm")</f>
        <v>Dec</v>
      </c>
      <c r="W1871" s="6">
        <f>DATEDIF(Kickstarter[[#This Row],[Date Created Conversion]],Kickstarter[[#This Row],[Date Ended Conversion]],"m")</f>
        <v>0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Kickstarter[[#This Row],[pledged]]/Kickstarter[[#This Row],[goal]]</f>
        <v>0.10314285714285715</v>
      </c>
      <c r="P1872" s="13">
        <f>IF(Kickstarter[[#This Row],[backers_count]], Kickstarter[[#This Row],[pledged]]/Kickstarter[[#This Row],[backers_count]], 0)</f>
        <v>32.81818181818182</v>
      </c>
      <c r="Q1872" t="str">
        <f>LEFT(Kickstarter[[#This Row],[Category and Sub-Category]], SEARCH("/", Kickstarter[[#This Row],[Category and Sub-Category]])-1)</f>
        <v>games</v>
      </c>
      <c r="R1872" t="str">
        <f>RIGHT(Kickstarter[[#This Row],[Category and Sub-Category]], LEN(Kickstarter[[#This Row],[Category and Sub-Category]])-SEARCH("/",Kickstarter[[#This Row],[Category and Sub-Category]]))</f>
        <v>mobile games</v>
      </c>
      <c r="S1872" s="10">
        <f>(Kickstarter[[#This Row],[launched_at]]/86400) + 25569 + (-6/24)</f>
        <v>42371.105729166666</v>
      </c>
      <c r="T1872" s="10">
        <f>(Kickstarter[[#This Row],[deadline]]/86400) + 25569 + (-6/24)</f>
        <v>42399.928472222222</v>
      </c>
      <c r="U1872" s="6">
        <f>YEAR(Kickstarter[[#This Row],[Date Created Conversion]])</f>
        <v>2016</v>
      </c>
      <c r="V1872" s="6" t="str">
        <f>TEXT(Kickstarter[[#This Row],[Date Created Conversion]], "mmm")</f>
        <v>Jan</v>
      </c>
      <c r="W1872" s="6">
        <f>DATEDIF(Kickstarter[[#This Row],[Date Created Conversion]],Kickstarter[[#This Row],[Date Ended Conversion]],"m")</f>
        <v>0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Kickstarter[[#This Row],[pledged]]/Kickstarter[[#This Row],[goal]]</f>
        <v>0.7178461538461538</v>
      </c>
      <c r="P1873" s="13">
        <f>IF(Kickstarter[[#This Row],[backers_count]], Kickstarter[[#This Row],[pledged]]/Kickstarter[[#This Row],[backers_count]], 0)</f>
        <v>49.11578947368421</v>
      </c>
      <c r="Q1873" t="str">
        <f>LEFT(Kickstarter[[#This Row],[Category and Sub-Category]], SEARCH("/", Kickstarter[[#This Row],[Category and Sub-Category]])-1)</f>
        <v>games</v>
      </c>
      <c r="R1873" t="str">
        <f>RIGHT(Kickstarter[[#This Row],[Category and Sub-Category]], LEN(Kickstarter[[#This Row],[Category and Sub-Category]])-SEARCH("/",Kickstarter[[#This Row],[Category and Sub-Category]]))</f>
        <v>mobile games</v>
      </c>
      <c r="S1873" s="10">
        <f>(Kickstarter[[#This Row],[launched_at]]/86400) + 25569 + (-6/24)</f>
        <v>41923.533576388887</v>
      </c>
      <c r="T1873" s="10">
        <f>(Kickstarter[[#This Row],[deadline]]/86400) + 25569 + (-6/24)</f>
        <v>41963.575243055559</v>
      </c>
      <c r="U1873" s="6">
        <f>YEAR(Kickstarter[[#This Row],[Date Created Conversion]])</f>
        <v>2014</v>
      </c>
      <c r="V1873" s="6" t="str">
        <f>TEXT(Kickstarter[[#This Row],[Date Created Conversion]], "mmm")</f>
        <v>Oct</v>
      </c>
      <c r="W1873" s="6">
        <f>DATEDIF(Kickstarter[[#This Row],[Date Created Conversion]],Kickstarter[[#This Row],[Date Ended Conversion]],"m")</f>
        <v>1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Kickstarter[[#This Row],[pledged]]/Kickstarter[[#This Row],[goal]]</f>
        <v>1.06E-2</v>
      </c>
      <c r="P1874" s="13">
        <f>IF(Kickstarter[[#This Row],[backers_count]], Kickstarter[[#This Row],[pledged]]/Kickstarter[[#This Row],[backers_count]], 0)</f>
        <v>16.307692307692307</v>
      </c>
      <c r="Q1874" t="str">
        <f>LEFT(Kickstarter[[#This Row],[Category and Sub-Category]], SEARCH("/", Kickstarter[[#This Row],[Category and Sub-Category]])-1)</f>
        <v>games</v>
      </c>
      <c r="R1874" t="str">
        <f>RIGHT(Kickstarter[[#This Row],[Category and Sub-Category]], LEN(Kickstarter[[#This Row],[Category and Sub-Category]])-SEARCH("/",Kickstarter[[#This Row],[Category and Sub-Category]]))</f>
        <v>mobile games</v>
      </c>
      <c r="S1874" s="10">
        <f>(Kickstarter[[#This Row],[launched_at]]/86400) + 25569 + (-6/24)</f>
        <v>42154.879652777774</v>
      </c>
      <c r="T1874" s="10">
        <f>(Kickstarter[[#This Row],[deadline]]/86400) + 25569 + (-6/24)</f>
        <v>42184.879652777774</v>
      </c>
      <c r="U1874" s="6">
        <f>YEAR(Kickstarter[[#This Row],[Date Created Conversion]])</f>
        <v>2015</v>
      </c>
      <c r="V1874" s="6" t="str">
        <f>TEXT(Kickstarter[[#This Row],[Date Created Conversion]], "mmm")</f>
        <v>May</v>
      </c>
      <c r="W1874" s="6">
        <f>DATEDIF(Kickstarter[[#This Row],[Date Created Conversion]],Kickstarter[[#This Row],[Date Ended Conversion]],"m")</f>
        <v>0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Kickstarter[[#This Row],[pledged]]/Kickstarter[[#This Row],[goal]]</f>
        <v>4.4999999999999997E-3</v>
      </c>
      <c r="P1875" s="13">
        <f>IF(Kickstarter[[#This Row],[backers_count]], Kickstarter[[#This Row],[pledged]]/Kickstarter[[#This Row],[backers_count]], 0)</f>
        <v>18</v>
      </c>
      <c r="Q1875" t="str">
        <f>LEFT(Kickstarter[[#This Row],[Category and Sub-Category]], SEARCH("/", Kickstarter[[#This Row],[Category and Sub-Category]])-1)</f>
        <v>games</v>
      </c>
      <c r="R1875" t="str">
        <f>RIGHT(Kickstarter[[#This Row],[Category and Sub-Category]], LEN(Kickstarter[[#This Row],[Category and Sub-Category]])-SEARCH("/",Kickstarter[[#This Row],[Category and Sub-Category]]))</f>
        <v>mobile games</v>
      </c>
      <c r="S1875" s="10">
        <f>(Kickstarter[[#This Row],[launched_at]]/86400) + 25569 + (-6/24)</f>
        <v>42164.365856481483</v>
      </c>
      <c r="T1875" s="10">
        <f>(Kickstarter[[#This Row],[deadline]]/86400) + 25569 + (-6/24)</f>
        <v>42193.447916666672</v>
      </c>
      <c r="U1875" s="6">
        <f>YEAR(Kickstarter[[#This Row],[Date Created Conversion]])</f>
        <v>2015</v>
      </c>
      <c r="V1875" s="6" t="str">
        <f>TEXT(Kickstarter[[#This Row],[Date Created Conversion]], "mmm")</f>
        <v>Jun</v>
      </c>
      <c r="W1875" s="6">
        <f>DATEDIF(Kickstarter[[#This Row],[Date Created Conversion]],Kickstarter[[#This Row],[Date Ended Conversion]],"m")</f>
        <v>0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Kickstarter[[#This Row],[pledged]]/Kickstarter[[#This Row],[goal]]</f>
        <v>1.6249999999999999E-4</v>
      </c>
      <c r="P1876" s="13">
        <f>IF(Kickstarter[[#This Row],[backers_count]], Kickstarter[[#This Row],[pledged]]/Kickstarter[[#This Row],[backers_count]], 0)</f>
        <v>13</v>
      </c>
      <c r="Q1876" t="str">
        <f>LEFT(Kickstarter[[#This Row],[Category and Sub-Category]], SEARCH("/", Kickstarter[[#This Row],[Category and Sub-Category]])-1)</f>
        <v>games</v>
      </c>
      <c r="R1876" t="str">
        <f>RIGHT(Kickstarter[[#This Row],[Category and Sub-Category]], LEN(Kickstarter[[#This Row],[Category and Sub-Category]])-SEARCH("/",Kickstarter[[#This Row],[Category and Sub-Category]]))</f>
        <v>mobile games</v>
      </c>
      <c r="S1876" s="10">
        <f>(Kickstarter[[#This Row],[launched_at]]/86400) + 25569 + (-6/24)</f>
        <v>42529.719131944439</v>
      </c>
      <c r="T1876" s="10">
        <f>(Kickstarter[[#This Row],[deadline]]/86400) + 25569 + (-6/24)</f>
        <v>42549.719131944439</v>
      </c>
      <c r="U1876" s="6">
        <f>YEAR(Kickstarter[[#This Row],[Date Created Conversion]])</f>
        <v>2016</v>
      </c>
      <c r="V1876" s="6" t="str">
        <f>TEXT(Kickstarter[[#This Row],[Date Created Conversion]], "mmm")</f>
        <v>Jun</v>
      </c>
      <c r="W1876" s="6">
        <f>DATEDIF(Kickstarter[[#This Row],[Date Created Conversion]],Kickstarter[[#This Row],[Date Ended Conversion]],"m")</f>
        <v>0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Kickstarter[[#This Row],[pledged]]/Kickstarter[[#This Row],[goal]]</f>
        <v>5.1000000000000004E-3</v>
      </c>
      <c r="P1877" s="13">
        <f>IF(Kickstarter[[#This Row],[backers_count]], Kickstarter[[#This Row],[pledged]]/Kickstarter[[#This Row],[backers_count]], 0)</f>
        <v>17</v>
      </c>
      <c r="Q1877" t="str">
        <f>LEFT(Kickstarter[[#This Row],[Category and Sub-Category]], SEARCH("/", Kickstarter[[#This Row],[Category and Sub-Category]])-1)</f>
        <v>games</v>
      </c>
      <c r="R1877" t="str">
        <f>RIGHT(Kickstarter[[#This Row],[Category and Sub-Category]], LEN(Kickstarter[[#This Row],[Category and Sub-Category]])-SEARCH("/",Kickstarter[[#This Row],[Category and Sub-Category]]))</f>
        <v>mobile games</v>
      </c>
      <c r="S1877" s="10">
        <f>(Kickstarter[[#This Row],[launched_at]]/86400) + 25569 + (-6/24)</f>
        <v>42528.649398148147</v>
      </c>
      <c r="T1877" s="10">
        <f>(Kickstarter[[#This Row],[deadline]]/86400) + 25569 + (-6/24)</f>
        <v>42588.649398148147</v>
      </c>
      <c r="U1877" s="6">
        <f>YEAR(Kickstarter[[#This Row],[Date Created Conversion]])</f>
        <v>2016</v>
      </c>
      <c r="V1877" s="6" t="str">
        <f>TEXT(Kickstarter[[#This Row],[Date Created Conversion]], "mmm")</f>
        <v>Jun</v>
      </c>
      <c r="W1877" s="6">
        <f>DATEDIF(Kickstarter[[#This Row],[Date Created Conversion]],Kickstarter[[#This Row],[Date Ended Conversion]],"m")</f>
        <v>1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Kickstarter[[#This Row],[pledged]]/Kickstarter[[#This Row],[goal]]</f>
        <v>0</v>
      </c>
      <c r="P1878" s="13">
        <f>IF(Kickstarter[[#This Row],[backers_count]], Kickstarter[[#This Row],[pledged]]/Kickstarter[[#This Row],[backers_count]], 0)</f>
        <v>0</v>
      </c>
      <c r="Q1878" t="str">
        <f>LEFT(Kickstarter[[#This Row],[Category and Sub-Category]], SEARCH("/", Kickstarter[[#This Row],[Category and Sub-Category]])-1)</f>
        <v>games</v>
      </c>
      <c r="R1878" t="str">
        <f>RIGHT(Kickstarter[[#This Row],[Category and Sub-Category]], LEN(Kickstarter[[#This Row],[Category and Sub-Category]])-SEARCH("/",Kickstarter[[#This Row],[Category and Sub-Category]]))</f>
        <v>mobile games</v>
      </c>
      <c r="S1878" s="10">
        <f>(Kickstarter[[#This Row],[launched_at]]/86400) + 25569 + (-6/24)</f>
        <v>41776.034780092596</v>
      </c>
      <c r="T1878" s="10">
        <f>(Kickstarter[[#This Row],[deadline]]/86400) + 25569 + (-6/24)</f>
        <v>41806.034780092596</v>
      </c>
      <c r="U1878" s="6">
        <f>YEAR(Kickstarter[[#This Row],[Date Created Conversion]])</f>
        <v>2014</v>
      </c>
      <c r="V1878" s="6" t="str">
        <f>TEXT(Kickstarter[[#This Row],[Date Created Conversion]], "mmm")</f>
        <v>May</v>
      </c>
      <c r="W1878" s="6">
        <f>DATEDIF(Kickstarter[[#This Row],[Date Created Conversion]],Kickstarter[[#This Row],[Date Ended Conversion]],"m")</f>
        <v>0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Kickstarter[[#This Row],[pledged]]/Kickstarter[[#This Row],[goal]]</f>
        <v>0</v>
      </c>
      <c r="P1879" s="13">
        <f>IF(Kickstarter[[#This Row],[backers_count]], Kickstarter[[#This Row],[pledged]]/Kickstarter[[#This Row],[backers_count]], 0)</f>
        <v>0</v>
      </c>
      <c r="Q1879" t="str">
        <f>LEFT(Kickstarter[[#This Row],[Category and Sub-Category]], SEARCH("/", Kickstarter[[#This Row],[Category and Sub-Category]])-1)</f>
        <v>games</v>
      </c>
      <c r="R1879" t="str">
        <f>RIGHT(Kickstarter[[#This Row],[Category and Sub-Category]], LEN(Kickstarter[[#This Row],[Category and Sub-Category]])-SEARCH("/",Kickstarter[[#This Row],[Category and Sub-Category]]))</f>
        <v>mobile games</v>
      </c>
      <c r="S1879" s="10">
        <f>(Kickstarter[[#This Row],[launched_at]]/86400) + 25569 + (-6/24)</f>
        <v>42034.779224537036</v>
      </c>
      <c r="T1879" s="10">
        <f>(Kickstarter[[#This Row],[deadline]]/86400) + 25569 + (-6/24)</f>
        <v>42063.779224537036</v>
      </c>
      <c r="U1879" s="6">
        <f>YEAR(Kickstarter[[#This Row],[Date Created Conversion]])</f>
        <v>2015</v>
      </c>
      <c r="V1879" s="6" t="str">
        <f>TEXT(Kickstarter[[#This Row],[Date Created Conversion]], "mmm")</f>
        <v>Jan</v>
      </c>
      <c r="W1879" s="6">
        <f>DATEDIF(Kickstarter[[#This Row],[Date Created Conversion]],Kickstarter[[#This Row],[Date Ended Conversion]],"m")</f>
        <v>0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Kickstarter[[#This Row],[pledged]]/Kickstarter[[#This Row],[goal]]</f>
        <v>0</v>
      </c>
      <c r="P1880" s="13">
        <f>IF(Kickstarter[[#This Row],[backers_count]], Kickstarter[[#This Row],[pledged]]/Kickstarter[[#This Row],[backers_count]], 0)</f>
        <v>0</v>
      </c>
      <c r="Q1880" t="str">
        <f>LEFT(Kickstarter[[#This Row],[Category and Sub-Category]], SEARCH("/", Kickstarter[[#This Row],[Category and Sub-Category]])-1)</f>
        <v>games</v>
      </c>
      <c r="R1880" t="str">
        <f>RIGHT(Kickstarter[[#This Row],[Category and Sub-Category]], LEN(Kickstarter[[#This Row],[Category and Sub-Category]])-SEARCH("/",Kickstarter[[#This Row],[Category and Sub-Category]]))</f>
        <v>mobile games</v>
      </c>
      <c r="S1880" s="10">
        <f>(Kickstarter[[#This Row],[launched_at]]/86400) + 25569 + (-6/24)</f>
        <v>41772.758738425924</v>
      </c>
      <c r="T1880" s="10">
        <f>(Kickstarter[[#This Row],[deadline]]/86400) + 25569 + (-6/24)</f>
        <v>41802.758738425924</v>
      </c>
      <c r="U1880" s="6">
        <f>YEAR(Kickstarter[[#This Row],[Date Created Conversion]])</f>
        <v>2014</v>
      </c>
      <c r="V1880" s="6" t="str">
        <f>TEXT(Kickstarter[[#This Row],[Date Created Conversion]], "mmm")</f>
        <v>May</v>
      </c>
      <c r="W1880" s="6">
        <f>DATEDIF(Kickstarter[[#This Row],[Date Created Conversion]],Kickstarter[[#This Row],[Date Ended Conversion]],"m")</f>
        <v>0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Kickstarter[[#This Row],[pledged]]/Kickstarter[[#This Row],[goal]]</f>
        <v>1.1999999999999999E-3</v>
      </c>
      <c r="P1881" s="13">
        <f>IF(Kickstarter[[#This Row],[backers_count]], Kickstarter[[#This Row],[pledged]]/Kickstarter[[#This Row],[backers_count]], 0)</f>
        <v>3</v>
      </c>
      <c r="Q1881" t="str">
        <f>LEFT(Kickstarter[[#This Row],[Category and Sub-Category]], SEARCH("/", Kickstarter[[#This Row],[Category and Sub-Category]])-1)</f>
        <v>games</v>
      </c>
      <c r="R1881" t="str">
        <f>RIGHT(Kickstarter[[#This Row],[Category and Sub-Category]], LEN(Kickstarter[[#This Row],[Category and Sub-Category]])-SEARCH("/",Kickstarter[[#This Row],[Category and Sub-Category]]))</f>
        <v>mobile games</v>
      </c>
      <c r="S1881" s="10">
        <f>(Kickstarter[[#This Row],[launched_at]]/86400) + 25569 + (-6/24)</f>
        <v>42413.399641203709</v>
      </c>
      <c r="T1881" s="10">
        <f>(Kickstarter[[#This Row],[deadline]]/86400) + 25569 + (-6/24)</f>
        <v>42443.357974537037</v>
      </c>
      <c r="U1881" s="6">
        <f>YEAR(Kickstarter[[#This Row],[Date Created Conversion]])</f>
        <v>2016</v>
      </c>
      <c r="V1881" s="6" t="str">
        <f>TEXT(Kickstarter[[#This Row],[Date Created Conversion]], "mmm")</f>
        <v>Feb</v>
      </c>
      <c r="W1881" s="6">
        <f>DATEDIF(Kickstarter[[#This Row],[Date Created Conversion]],Kickstarter[[#This Row],[Date Ended Conversion]],"m")</f>
        <v>1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Kickstarter[[#This Row],[pledged]]/Kickstarter[[#This Row],[goal]]</f>
        <v>0.20080000000000001</v>
      </c>
      <c r="P1882" s="13">
        <f>IF(Kickstarter[[#This Row],[backers_count]], Kickstarter[[#This Row],[pledged]]/Kickstarter[[#This Row],[backers_count]], 0)</f>
        <v>41.833333333333336</v>
      </c>
      <c r="Q1882" t="str">
        <f>LEFT(Kickstarter[[#This Row],[Category and Sub-Category]], SEARCH("/", Kickstarter[[#This Row],[Category and Sub-Category]])-1)</f>
        <v>games</v>
      </c>
      <c r="R1882" t="str">
        <f>RIGHT(Kickstarter[[#This Row],[Category and Sub-Category]], LEN(Kickstarter[[#This Row],[Category and Sub-Category]])-SEARCH("/",Kickstarter[[#This Row],[Category and Sub-Category]]))</f>
        <v>mobile games</v>
      </c>
      <c r="S1882" s="10">
        <f>(Kickstarter[[#This Row],[launched_at]]/86400) + 25569 + (-6/24)</f>
        <v>42430.316898148143</v>
      </c>
      <c r="T1882" s="10">
        <f>(Kickstarter[[#This Row],[deadline]]/86400) + 25569 + (-6/24)</f>
        <v>42459.275231481486</v>
      </c>
      <c r="U1882" s="6">
        <f>YEAR(Kickstarter[[#This Row],[Date Created Conversion]])</f>
        <v>2016</v>
      </c>
      <c r="V1882" s="6" t="str">
        <f>TEXT(Kickstarter[[#This Row],[Date Created Conversion]], "mmm")</f>
        <v>Mar</v>
      </c>
      <c r="W1882" s="6">
        <f>DATEDIF(Kickstarter[[#This Row],[Date Created Conversion]],Kickstarter[[#This Row],[Date Ended Conversion]],"m")</f>
        <v>0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Kickstarter[[#This Row],[pledged]]/Kickstarter[[#This Row],[goal]]</f>
        <v>1.726845</v>
      </c>
      <c r="P1883" s="13">
        <f>IF(Kickstarter[[#This Row],[backers_count]], Kickstarter[[#This Row],[pledged]]/Kickstarter[[#This Row],[backers_count]], 0)</f>
        <v>49.338428571428572</v>
      </c>
      <c r="Q1883" t="str">
        <f>LEFT(Kickstarter[[#This Row],[Category and Sub-Category]], SEARCH("/", Kickstarter[[#This Row],[Category and Sub-Category]])-1)</f>
        <v>music</v>
      </c>
      <c r="R1883" t="str">
        <f>RIGHT(Kickstarter[[#This Row],[Category and Sub-Category]], LEN(Kickstarter[[#This Row],[Category and Sub-Category]])-SEARCH("/",Kickstarter[[#This Row],[Category and Sub-Category]]))</f>
        <v>indie rock</v>
      </c>
      <c r="S1883" s="10">
        <f>(Kickstarter[[#This Row],[launched_at]]/86400) + 25569 + (-6/24)</f>
        <v>42042.902650462958</v>
      </c>
      <c r="T1883" s="10">
        <f>(Kickstarter[[#This Row],[deadline]]/86400) + 25569 + (-6/24)</f>
        <v>42072.860983796301</v>
      </c>
      <c r="U1883" s="6">
        <f>YEAR(Kickstarter[[#This Row],[Date Created Conversion]])</f>
        <v>2015</v>
      </c>
      <c r="V1883" s="6" t="str">
        <f>TEXT(Kickstarter[[#This Row],[Date Created Conversion]], "mmm")</f>
        <v>Feb</v>
      </c>
      <c r="W1883" s="6">
        <f>DATEDIF(Kickstarter[[#This Row],[Date Created Conversion]],Kickstarter[[#This Row],[Date Ended Conversion]],"m")</f>
        <v>1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Kickstarter[[#This Row],[pledged]]/Kickstarter[[#This Row],[goal]]</f>
        <v>1.008955223880597</v>
      </c>
      <c r="P1884" s="13">
        <f>IF(Kickstarter[[#This Row],[backers_count]], Kickstarter[[#This Row],[pledged]]/Kickstarter[[#This Row],[backers_count]], 0)</f>
        <v>41.728395061728392</v>
      </c>
      <c r="Q1884" t="str">
        <f>LEFT(Kickstarter[[#This Row],[Category and Sub-Category]], SEARCH("/", Kickstarter[[#This Row],[Category and Sub-Category]])-1)</f>
        <v>music</v>
      </c>
      <c r="R1884" t="str">
        <f>RIGHT(Kickstarter[[#This Row],[Category and Sub-Category]], LEN(Kickstarter[[#This Row],[Category and Sub-Category]])-SEARCH("/",Kickstarter[[#This Row],[Category and Sub-Category]]))</f>
        <v>indie rock</v>
      </c>
      <c r="S1884" s="10">
        <f>(Kickstarter[[#This Row],[launched_at]]/86400) + 25569 + (-6/24)</f>
        <v>41067.699212962965</v>
      </c>
      <c r="T1884" s="10">
        <f>(Kickstarter[[#This Row],[deadline]]/86400) + 25569 + (-6/24)</f>
        <v>41100.741666666669</v>
      </c>
      <c r="U1884" s="6">
        <f>YEAR(Kickstarter[[#This Row],[Date Created Conversion]])</f>
        <v>2012</v>
      </c>
      <c r="V1884" s="6" t="str">
        <f>TEXT(Kickstarter[[#This Row],[Date Created Conversion]], "mmm")</f>
        <v>Jun</v>
      </c>
      <c r="W1884" s="6">
        <f>DATEDIF(Kickstarter[[#This Row],[Date Created Conversion]],Kickstarter[[#This Row],[Date Ended Conversion]],"m")</f>
        <v>1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Kickstarter[[#This Row],[pledged]]/Kickstarter[[#This Row],[goal]]</f>
        <v>1.0480480480480481</v>
      </c>
      <c r="P1885" s="13">
        <f>IF(Kickstarter[[#This Row],[backers_count]], Kickstarter[[#This Row],[pledged]]/Kickstarter[[#This Row],[backers_count]], 0)</f>
        <v>32.71875</v>
      </c>
      <c r="Q1885" t="str">
        <f>LEFT(Kickstarter[[#This Row],[Category and Sub-Category]], SEARCH("/", Kickstarter[[#This Row],[Category and Sub-Category]])-1)</f>
        <v>music</v>
      </c>
      <c r="R1885" t="str">
        <f>RIGHT(Kickstarter[[#This Row],[Category and Sub-Category]], LEN(Kickstarter[[#This Row],[Category and Sub-Category]])-SEARCH("/",Kickstarter[[#This Row],[Category and Sub-Category]]))</f>
        <v>indie rock</v>
      </c>
      <c r="S1885" s="10">
        <f>(Kickstarter[[#This Row],[launched_at]]/86400) + 25569 + (-6/24)</f>
        <v>40977.698009259257</v>
      </c>
      <c r="T1885" s="10">
        <f>(Kickstarter[[#This Row],[deadline]]/86400) + 25569 + (-6/24)</f>
        <v>41007.656342592592</v>
      </c>
      <c r="U1885" s="6">
        <f>YEAR(Kickstarter[[#This Row],[Date Created Conversion]])</f>
        <v>2012</v>
      </c>
      <c r="V1885" s="6" t="str">
        <f>TEXT(Kickstarter[[#This Row],[Date Created Conversion]], "mmm")</f>
        <v>Mar</v>
      </c>
      <c r="W1885" s="6">
        <f>DATEDIF(Kickstarter[[#This Row],[Date Created Conversion]],Kickstarter[[#This Row],[Date Ended Conversion]],"m")</f>
        <v>0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Kickstarter[[#This Row],[pledged]]/Kickstarter[[#This Row],[goal]]</f>
        <v>1.351</v>
      </c>
      <c r="P1886" s="13">
        <f>IF(Kickstarter[[#This Row],[backers_count]], Kickstarter[[#This Row],[pledged]]/Kickstarter[[#This Row],[backers_count]], 0)</f>
        <v>51.96153846153846</v>
      </c>
      <c r="Q1886" t="str">
        <f>LEFT(Kickstarter[[#This Row],[Category and Sub-Category]], SEARCH("/", Kickstarter[[#This Row],[Category and Sub-Category]])-1)</f>
        <v>music</v>
      </c>
      <c r="R1886" t="str">
        <f>RIGHT(Kickstarter[[#This Row],[Category and Sub-Category]], LEN(Kickstarter[[#This Row],[Category and Sub-Category]])-SEARCH("/",Kickstarter[[#This Row],[Category and Sub-Category]]))</f>
        <v>indie rock</v>
      </c>
      <c r="S1886" s="10">
        <f>(Kickstarter[[#This Row],[launched_at]]/86400) + 25569 + (-6/24)</f>
        <v>41204.948321759257</v>
      </c>
      <c r="T1886" s="10">
        <f>(Kickstarter[[#This Row],[deadline]]/86400) + 25569 + (-6/24)</f>
        <v>41240.25</v>
      </c>
      <c r="U1886" s="6">
        <f>YEAR(Kickstarter[[#This Row],[Date Created Conversion]])</f>
        <v>2012</v>
      </c>
      <c r="V1886" s="6" t="str">
        <f>TEXT(Kickstarter[[#This Row],[Date Created Conversion]], "mmm")</f>
        <v>Oct</v>
      </c>
      <c r="W1886" s="6">
        <f>DATEDIF(Kickstarter[[#This Row],[Date Created Conversion]],Kickstarter[[#This Row],[Date Ended Conversion]],"m")</f>
        <v>1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Kickstarter[[#This Row],[pledged]]/Kickstarter[[#This Row],[goal]]</f>
        <v>1.1632786885245903</v>
      </c>
      <c r="P1887" s="13">
        <f>IF(Kickstarter[[#This Row],[backers_count]], Kickstarter[[#This Row],[pledged]]/Kickstarter[[#This Row],[backers_count]], 0)</f>
        <v>50.685714285714283</v>
      </c>
      <c r="Q1887" t="str">
        <f>LEFT(Kickstarter[[#This Row],[Category and Sub-Category]], SEARCH("/", Kickstarter[[#This Row],[Category and Sub-Category]])-1)</f>
        <v>music</v>
      </c>
      <c r="R1887" t="str">
        <f>RIGHT(Kickstarter[[#This Row],[Category and Sub-Category]], LEN(Kickstarter[[#This Row],[Category and Sub-Category]])-SEARCH("/",Kickstarter[[#This Row],[Category and Sub-Category]]))</f>
        <v>indie rock</v>
      </c>
      <c r="S1887" s="10">
        <f>(Kickstarter[[#This Row],[launched_at]]/86400) + 25569 + (-6/24)</f>
        <v>41098.843865740739</v>
      </c>
      <c r="T1887" s="10">
        <f>(Kickstarter[[#This Row],[deadline]]/86400) + 25569 + (-6/24)</f>
        <v>41131.666666666664</v>
      </c>
      <c r="U1887" s="6">
        <f>YEAR(Kickstarter[[#This Row],[Date Created Conversion]])</f>
        <v>2012</v>
      </c>
      <c r="V1887" s="6" t="str">
        <f>TEXT(Kickstarter[[#This Row],[Date Created Conversion]], "mmm")</f>
        <v>Jul</v>
      </c>
      <c r="W1887" s="6">
        <f>DATEDIF(Kickstarter[[#This Row],[Date Created Conversion]],Kickstarter[[#This Row],[Date Ended Conversion]],"m")</f>
        <v>1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Kickstarter[[#This Row],[pledged]]/Kickstarter[[#This Row],[goal]]</f>
        <v>1.0208333333333333</v>
      </c>
      <c r="P1888" s="13">
        <f>IF(Kickstarter[[#This Row],[backers_count]], Kickstarter[[#This Row],[pledged]]/Kickstarter[[#This Row],[backers_count]], 0)</f>
        <v>42.241379310344826</v>
      </c>
      <c r="Q1888" t="str">
        <f>LEFT(Kickstarter[[#This Row],[Category and Sub-Category]], SEARCH("/", Kickstarter[[#This Row],[Category and Sub-Category]])-1)</f>
        <v>music</v>
      </c>
      <c r="R1888" t="str">
        <f>RIGHT(Kickstarter[[#This Row],[Category and Sub-Category]], LEN(Kickstarter[[#This Row],[Category and Sub-Category]])-SEARCH("/",Kickstarter[[#This Row],[Category and Sub-Category]]))</f>
        <v>indie rock</v>
      </c>
      <c r="S1888" s="10">
        <f>(Kickstarter[[#This Row],[launched_at]]/86400) + 25569 + (-6/24)</f>
        <v>41925.656689814816</v>
      </c>
      <c r="T1888" s="10">
        <f>(Kickstarter[[#This Row],[deadline]]/86400) + 25569 + (-6/24)</f>
        <v>41955.69835648148</v>
      </c>
      <c r="U1888" s="6">
        <f>YEAR(Kickstarter[[#This Row],[Date Created Conversion]])</f>
        <v>2014</v>
      </c>
      <c r="V1888" s="6" t="str">
        <f>TEXT(Kickstarter[[#This Row],[Date Created Conversion]], "mmm")</f>
        <v>Oct</v>
      </c>
      <c r="W1888" s="6">
        <f>DATEDIF(Kickstarter[[#This Row],[Date Created Conversion]],Kickstarter[[#This Row],[Date Ended Conversion]],"m")</f>
        <v>0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Kickstarter[[#This Row],[pledged]]/Kickstarter[[#This Row],[goal]]</f>
        <v>1.1116666666666666</v>
      </c>
      <c r="P1889" s="13">
        <f>IF(Kickstarter[[#This Row],[backers_count]], Kickstarter[[#This Row],[pledged]]/Kickstarter[[#This Row],[backers_count]], 0)</f>
        <v>416.875</v>
      </c>
      <c r="Q1889" t="str">
        <f>LEFT(Kickstarter[[#This Row],[Category and Sub-Category]], SEARCH("/", Kickstarter[[#This Row],[Category and Sub-Category]])-1)</f>
        <v>music</v>
      </c>
      <c r="R1889" t="str">
        <f>RIGHT(Kickstarter[[#This Row],[Category and Sub-Category]], LEN(Kickstarter[[#This Row],[Category and Sub-Category]])-SEARCH("/",Kickstarter[[#This Row],[Category and Sub-Category]]))</f>
        <v>indie rock</v>
      </c>
      <c r="S1889" s="10">
        <f>(Kickstarter[[#This Row],[launched_at]]/86400) + 25569 + (-6/24)</f>
        <v>42323.550138888888</v>
      </c>
      <c r="T1889" s="10">
        <f>(Kickstarter[[#This Row],[deadline]]/86400) + 25569 + (-6/24)</f>
        <v>42341.645833333328</v>
      </c>
      <c r="U1889" s="6">
        <f>YEAR(Kickstarter[[#This Row],[Date Created Conversion]])</f>
        <v>2015</v>
      </c>
      <c r="V1889" s="6" t="str">
        <f>TEXT(Kickstarter[[#This Row],[Date Created Conversion]], "mmm")</f>
        <v>Nov</v>
      </c>
      <c r="W1889" s="6">
        <f>DATEDIF(Kickstarter[[#This Row],[Date Created Conversion]],Kickstarter[[#This Row],[Date Ended Conversion]],"m")</f>
        <v>0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Kickstarter[[#This Row],[pledged]]/Kickstarter[[#This Row],[goal]]</f>
        <v>1.6608000000000001</v>
      </c>
      <c r="P1890" s="13">
        <f>IF(Kickstarter[[#This Row],[backers_count]], Kickstarter[[#This Row],[pledged]]/Kickstarter[[#This Row],[backers_count]], 0)</f>
        <v>46.651685393258425</v>
      </c>
      <c r="Q1890" t="str">
        <f>LEFT(Kickstarter[[#This Row],[Category and Sub-Category]], SEARCH("/", Kickstarter[[#This Row],[Category and Sub-Category]])-1)</f>
        <v>music</v>
      </c>
      <c r="R1890" t="str">
        <f>RIGHT(Kickstarter[[#This Row],[Category and Sub-Category]], LEN(Kickstarter[[#This Row],[Category and Sub-Category]])-SEARCH("/",Kickstarter[[#This Row],[Category and Sub-Category]]))</f>
        <v>indie rock</v>
      </c>
      <c r="S1890" s="10">
        <f>(Kickstarter[[#This Row],[launched_at]]/86400) + 25569 + (-6/24)</f>
        <v>40298.989953703705</v>
      </c>
      <c r="T1890" s="10">
        <f>(Kickstarter[[#This Row],[deadline]]/86400) + 25569 + (-6/24)</f>
        <v>40329.957638888889</v>
      </c>
      <c r="U1890" s="6">
        <f>YEAR(Kickstarter[[#This Row],[Date Created Conversion]])</f>
        <v>2010</v>
      </c>
      <c r="V1890" s="6" t="str">
        <f>TEXT(Kickstarter[[#This Row],[Date Created Conversion]], "mmm")</f>
        <v>Apr</v>
      </c>
      <c r="W1890" s="6">
        <f>DATEDIF(Kickstarter[[#This Row],[Date Created Conversion]],Kickstarter[[#This Row],[Date Ended Conversion]],"m")</f>
        <v>1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Kickstarter[[#This Row],[pledged]]/Kickstarter[[#This Row],[goal]]</f>
        <v>1.0660000000000001</v>
      </c>
      <c r="P1891" s="13">
        <f>IF(Kickstarter[[#This Row],[backers_count]], Kickstarter[[#This Row],[pledged]]/Kickstarter[[#This Row],[backers_count]], 0)</f>
        <v>48.454545454545453</v>
      </c>
      <c r="Q1891" t="str">
        <f>LEFT(Kickstarter[[#This Row],[Category and Sub-Category]], SEARCH("/", Kickstarter[[#This Row],[Category and Sub-Category]])-1)</f>
        <v>music</v>
      </c>
      <c r="R1891" t="str">
        <f>RIGHT(Kickstarter[[#This Row],[Category and Sub-Category]], LEN(Kickstarter[[#This Row],[Category and Sub-Category]])-SEARCH("/",Kickstarter[[#This Row],[Category and Sub-Category]]))</f>
        <v>indie rock</v>
      </c>
      <c r="S1891" s="10">
        <f>(Kickstarter[[#This Row],[launched_at]]/86400) + 25569 + (-6/24)</f>
        <v>41299.543356481481</v>
      </c>
      <c r="T1891" s="10">
        <f>(Kickstarter[[#This Row],[deadline]]/86400) + 25569 + (-6/24)</f>
        <v>41344.501689814817</v>
      </c>
      <c r="U1891" s="6">
        <f>YEAR(Kickstarter[[#This Row],[Date Created Conversion]])</f>
        <v>2013</v>
      </c>
      <c r="V1891" s="6" t="str">
        <f>TEXT(Kickstarter[[#This Row],[Date Created Conversion]], "mmm")</f>
        <v>Jan</v>
      </c>
      <c r="W1891" s="6">
        <f>DATEDIF(Kickstarter[[#This Row],[Date Created Conversion]],Kickstarter[[#This Row],[Date Ended Conversion]],"m")</f>
        <v>1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Kickstarter[[#This Row],[pledged]]/Kickstarter[[#This Row],[goal]]</f>
        <v>1.4458441666666668</v>
      </c>
      <c r="P1892" s="13">
        <f>IF(Kickstarter[[#This Row],[backers_count]], Kickstarter[[#This Row],[pledged]]/Kickstarter[[#This Row],[backers_count]], 0)</f>
        <v>70.5289837398374</v>
      </c>
      <c r="Q1892" t="str">
        <f>LEFT(Kickstarter[[#This Row],[Category and Sub-Category]], SEARCH("/", Kickstarter[[#This Row],[Category and Sub-Category]])-1)</f>
        <v>music</v>
      </c>
      <c r="R1892" t="str">
        <f>RIGHT(Kickstarter[[#This Row],[Category and Sub-Category]], LEN(Kickstarter[[#This Row],[Category and Sub-Category]])-SEARCH("/",Kickstarter[[#This Row],[Category and Sub-Category]]))</f>
        <v>indie rock</v>
      </c>
      <c r="S1892" s="10">
        <f>(Kickstarter[[#This Row],[launched_at]]/86400) + 25569 + (-6/24)</f>
        <v>41228.536203703705</v>
      </c>
      <c r="T1892" s="10">
        <f>(Kickstarter[[#This Row],[deadline]]/86400) + 25569 + (-6/24)</f>
        <v>41258.536203703705</v>
      </c>
      <c r="U1892" s="6">
        <f>YEAR(Kickstarter[[#This Row],[Date Created Conversion]])</f>
        <v>2012</v>
      </c>
      <c r="V1892" s="6" t="str">
        <f>TEXT(Kickstarter[[#This Row],[Date Created Conversion]], "mmm")</f>
        <v>Nov</v>
      </c>
      <c r="W1892" s="6">
        <f>DATEDIF(Kickstarter[[#This Row],[Date Created Conversion]],Kickstarter[[#This Row],[Date Ended Conversion]],"m")</f>
        <v>1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Kickstarter[[#This Row],[pledged]]/Kickstarter[[#This Row],[goal]]</f>
        <v>1.0555000000000001</v>
      </c>
      <c r="P1893" s="13">
        <f>IF(Kickstarter[[#This Row],[backers_count]], Kickstarter[[#This Row],[pledged]]/Kickstarter[[#This Row],[backers_count]], 0)</f>
        <v>87.958333333333329</v>
      </c>
      <c r="Q1893" t="str">
        <f>LEFT(Kickstarter[[#This Row],[Category and Sub-Category]], SEARCH("/", Kickstarter[[#This Row],[Category and Sub-Category]])-1)</f>
        <v>music</v>
      </c>
      <c r="R1893" t="str">
        <f>RIGHT(Kickstarter[[#This Row],[Category and Sub-Category]], LEN(Kickstarter[[#This Row],[Category and Sub-Category]])-SEARCH("/",Kickstarter[[#This Row],[Category and Sub-Category]]))</f>
        <v>indie rock</v>
      </c>
      <c r="S1893" s="10">
        <f>(Kickstarter[[#This Row],[launched_at]]/86400) + 25569 + (-6/24)</f>
        <v>40335.548078703701</v>
      </c>
      <c r="T1893" s="10">
        <f>(Kickstarter[[#This Row],[deadline]]/86400) + 25569 + (-6/24)</f>
        <v>40381</v>
      </c>
      <c r="U1893" s="6">
        <f>YEAR(Kickstarter[[#This Row],[Date Created Conversion]])</f>
        <v>2010</v>
      </c>
      <c r="V1893" s="6" t="str">
        <f>TEXT(Kickstarter[[#This Row],[Date Created Conversion]], "mmm")</f>
        <v>Jun</v>
      </c>
      <c r="W1893" s="6">
        <f>DATEDIF(Kickstarter[[#This Row],[Date Created Conversion]],Kickstarter[[#This Row],[Date Ended Conversion]],"m")</f>
        <v>1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Kickstarter[[#This Row],[pledged]]/Kickstarter[[#This Row],[goal]]</f>
        <v>1.3660000000000001</v>
      </c>
      <c r="P1894" s="13">
        <f>IF(Kickstarter[[#This Row],[backers_count]], Kickstarter[[#This Row],[pledged]]/Kickstarter[[#This Row],[backers_count]], 0)</f>
        <v>26.26923076923077</v>
      </c>
      <c r="Q1894" t="str">
        <f>LEFT(Kickstarter[[#This Row],[Category and Sub-Category]], SEARCH("/", Kickstarter[[#This Row],[Category and Sub-Category]])-1)</f>
        <v>music</v>
      </c>
      <c r="R1894" t="str">
        <f>RIGHT(Kickstarter[[#This Row],[Category and Sub-Category]], LEN(Kickstarter[[#This Row],[Category and Sub-Category]])-SEARCH("/",Kickstarter[[#This Row],[Category and Sub-Category]]))</f>
        <v>indie rock</v>
      </c>
      <c r="S1894" s="10">
        <f>(Kickstarter[[#This Row],[launched_at]]/86400) + 25569 + (-6/24)</f>
        <v>40671.387511574074</v>
      </c>
      <c r="T1894" s="10">
        <f>(Kickstarter[[#This Row],[deadline]]/86400) + 25569 + (-6/24)</f>
        <v>40701.387511574074</v>
      </c>
      <c r="U1894" s="6">
        <f>YEAR(Kickstarter[[#This Row],[Date Created Conversion]])</f>
        <v>2011</v>
      </c>
      <c r="V1894" s="6" t="str">
        <f>TEXT(Kickstarter[[#This Row],[Date Created Conversion]], "mmm")</f>
        <v>May</v>
      </c>
      <c r="W1894" s="6">
        <f>DATEDIF(Kickstarter[[#This Row],[Date Created Conversion]],Kickstarter[[#This Row],[Date Ended Conversion]],"m")</f>
        <v>0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Kickstarter[[#This Row],[pledged]]/Kickstarter[[#This Row],[goal]]</f>
        <v>1.04</v>
      </c>
      <c r="P1895" s="13">
        <f>IF(Kickstarter[[#This Row],[backers_count]], Kickstarter[[#This Row],[pledged]]/Kickstarter[[#This Row],[backers_count]], 0)</f>
        <v>57.777777777777779</v>
      </c>
      <c r="Q1895" t="str">
        <f>LEFT(Kickstarter[[#This Row],[Category and Sub-Category]], SEARCH("/", Kickstarter[[#This Row],[Category and Sub-Category]])-1)</f>
        <v>music</v>
      </c>
      <c r="R1895" t="str">
        <f>RIGHT(Kickstarter[[#This Row],[Category and Sub-Category]], LEN(Kickstarter[[#This Row],[Category and Sub-Category]])-SEARCH("/",Kickstarter[[#This Row],[Category and Sub-Category]]))</f>
        <v>indie rock</v>
      </c>
      <c r="S1895" s="10">
        <f>(Kickstarter[[#This Row],[launched_at]]/86400) + 25569 + (-6/24)</f>
        <v>40632.69195601852</v>
      </c>
      <c r="T1895" s="10">
        <f>(Kickstarter[[#This Row],[deadline]]/86400) + 25569 + (-6/24)</f>
        <v>40648.915972222225</v>
      </c>
      <c r="U1895" s="6">
        <f>YEAR(Kickstarter[[#This Row],[Date Created Conversion]])</f>
        <v>2011</v>
      </c>
      <c r="V1895" s="6" t="str">
        <f>TEXT(Kickstarter[[#This Row],[Date Created Conversion]], "mmm")</f>
        <v>Mar</v>
      </c>
      <c r="W1895" s="6">
        <f>DATEDIF(Kickstarter[[#This Row],[Date Created Conversion]],Kickstarter[[#This Row],[Date Ended Conversion]],"m")</f>
        <v>0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Kickstarter[[#This Row],[pledged]]/Kickstarter[[#This Row],[goal]]</f>
        <v>1.145</v>
      </c>
      <c r="P1896" s="13">
        <f>IF(Kickstarter[[#This Row],[backers_count]], Kickstarter[[#This Row],[pledged]]/Kickstarter[[#This Row],[backers_count]], 0)</f>
        <v>57.25</v>
      </c>
      <c r="Q1896" t="str">
        <f>LEFT(Kickstarter[[#This Row],[Category and Sub-Category]], SEARCH("/", Kickstarter[[#This Row],[Category and Sub-Category]])-1)</f>
        <v>music</v>
      </c>
      <c r="R1896" t="str">
        <f>RIGHT(Kickstarter[[#This Row],[Category and Sub-Category]], LEN(Kickstarter[[#This Row],[Category and Sub-Category]])-SEARCH("/",Kickstarter[[#This Row],[Category and Sub-Category]]))</f>
        <v>indie rock</v>
      </c>
      <c r="S1896" s="10">
        <f>(Kickstarter[[#This Row],[launched_at]]/86400) + 25569 + (-6/24)</f>
        <v>40920.65489583333</v>
      </c>
      <c r="T1896" s="10">
        <f>(Kickstarter[[#This Row],[deadline]]/86400) + 25569 + (-6/24)</f>
        <v>40951.65489583333</v>
      </c>
      <c r="U1896" s="6">
        <f>YEAR(Kickstarter[[#This Row],[Date Created Conversion]])</f>
        <v>2012</v>
      </c>
      <c r="V1896" s="6" t="str">
        <f>TEXT(Kickstarter[[#This Row],[Date Created Conversion]], "mmm")</f>
        <v>Jan</v>
      </c>
      <c r="W1896" s="6">
        <f>DATEDIF(Kickstarter[[#This Row],[Date Created Conversion]],Kickstarter[[#This Row],[Date Ended Conversion]],"m")</f>
        <v>1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Kickstarter[[#This Row],[pledged]]/Kickstarter[[#This Row],[goal]]</f>
        <v>1.0171957671957672</v>
      </c>
      <c r="P1897" s="13">
        <f>IF(Kickstarter[[#This Row],[backers_count]], Kickstarter[[#This Row],[pledged]]/Kickstarter[[#This Row],[backers_count]], 0)</f>
        <v>196.34042553191489</v>
      </c>
      <c r="Q1897" t="str">
        <f>LEFT(Kickstarter[[#This Row],[Category and Sub-Category]], SEARCH("/", Kickstarter[[#This Row],[Category and Sub-Category]])-1)</f>
        <v>music</v>
      </c>
      <c r="R1897" t="str">
        <f>RIGHT(Kickstarter[[#This Row],[Category and Sub-Category]], LEN(Kickstarter[[#This Row],[Category and Sub-Category]])-SEARCH("/",Kickstarter[[#This Row],[Category and Sub-Category]]))</f>
        <v>indie rock</v>
      </c>
      <c r="S1897" s="10">
        <f>(Kickstarter[[#This Row],[launched_at]]/86400) + 25569 + (-6/24)</f>
        <v>42267.496782407412</v>
      </c>
      <c r="T1897" s="10">
        <f>(Kickstarter[[#This Row],[deadline]]/86400) + 25569 + (-6/24)</f>
        <v>42297.496782407412</v>
      </c>
      <c r="U1897" s="6">
        <f>YEAR(Kickstarter[[#This Row],[Date Created Conversion]])</f>
        <v>2015</v>
      </c>
      <c r="V1897" s="6" t="str">
        <f>TEXT(Kickstarter[[#This Row],[Date Created Conversion]], "mmm")</f>
        <v>Sep</v>
      </c>
      <c r="W1897" s="6">
        <f>DATEDIF(Kickstarter[[#This Row],[Date Created Conversion]],Kickstarter[[#This Row],[Date Ended Conversion]],"m")</f>
        <v>1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Kickstarter[[#This Row],[pledged]]/Kickstarter[[#This Row],[goal]]</f>
        <v>1.2394678492239468</v>
      </c>
      <c r="P1898" s="13">
        <f>IF(Kickstarter[[#This Row],[backers_count]], Kickstarter[[#This Row],[pledged]]/Kickstarter[[#This Row],[backers_count]], 0)</f>
        <v>43</v>
      </c>
      <c r="Q1898" t="str">
        <f>LEFT(Kickstarter[[#This Row],[Category and Sub-Category]], SEARCH("/", Kickstarter[[#This Row],[Category and Sub-Category]])-1)</f>
        <v>music</v>
      </c>
      <c r="R1898" t="str">
        <f>RIGHT(Kickstarter[[#This Row],[Category and Sub-Category]], LEN(Kickstarter[[#This Row],[Category and Sub-Category]])-SEARCH("/",Kickstarter[[#This Row],[Category and Sub-Category]]))</f>
        <v>indie rock</v>
      </c>
      <c r="S1898" s="10">
        <f>(Kickstarter[[#This Row],[launched_at]]/86400) + 25569 + (-6/24)</f>
        <v>40981.460243055553</v>
      </c>
      <c r="T1898" s="10">
        <f>(Kickstarter[[#This Row],[deadline]]/86400) + 25569 + (-6/24)</f>
        <v>41011.460243055553</v>
      </c>
      <c r="U1898" s="6">
        <f>YEAR(Kickstarter[[#This Row],[Date Created Conversion]])</f>
        <v>2012</v>
      </c>
      <c r="V1898" s="6" t="str">
        <f>TEXT(Kickstarter[[#This Row],[Date Created Conversion]], "mmm")</f>
        <v>Mar</v>
      </c>
      <c r="W1898" s="6">
        <f>DATEDIF(Kickstarter[[#This Row],[Date Created Conversion]],Kickstarter[[#This Row],[Date Ended Conversion]],"m")</f>
        <v>0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Kickstarter[[#This Row],[pledged]]/Kickstarter[[#This Row],[goal]]</f>
        <v>1.0245669291338582</v>
      </c>
      <c r="P1899" s="13">
        <f>IF(Kickstarter[[#This Row],[backers_count]], Kickstarter[[#This Row],[pledged]]/Kickstarter[[#This Row],[backers_count]], 0)</f>
        <v>35.551912568306008</v>
      </c>
      <c r="Q1899" t="str">
        <f>LEFT(Kickstarter[[#This Row],[Category and Sub-Category]], SEARCH("/", Kickstarter[[#This Row],[Category and Sub-Category]])-1)</f>
        <v>music</v>
      </c>
      <c r="R1899" t="str">
        <f>RIGHT(Kickstarter[[#This Row],[Category and Sub-Category]], LEN(Kickstarter[[#This Row],[Category and Sub-Category]])-SEARCH("/",Kickstarter[[#This Row],[Category and Sub-Category]]))</f>
        <v>indie rock</v>
      </c>
      <c r="S1899" s="10">
        <f>(Kickstarter[[#This Row],[launched_at]]/86400) + 25569 + (-6/24)</f>
        <v>41680.333402777775</v>
      </c>
      <c r="T1899" s="10">
        <f>(Kickstarter[[#This Row],[deadline]]/86400) + 25569 + (-6/24)</f>
        <v>41702.625</v>
      </c>
      <c r="U1899" s="6">
        <f>YEAR(Kickstarter[[#This Row],[Date Created Conversion]])</f>
        <v>2014</v>
      </c>
      <c r="V1899" s="6" t="str">
        <f>TEXT(Kickstarter[[#This Row],[Date Created Conversion]], "mmm")</f>
        <v>Feb</v>
      </c>
      <c r="W1899" s="6">
        <f>DATEDIF(Kickstarter[[#This Row],[Date Created Conversion]],Kickstarter[[#This Row],[Date Ended Conversion]],"m")</f>
        <v>0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Kickstarter[[#This Row],[pledged]]/Kickstarter[[#This Row],[goal]]</f>
        <v>1.4450000000000001</v>
      </c>
      <c r="P1900" s="13">
        <f>IF(Kickstarter[[#This Row],[backers_count]], Kickstarter[[#This Row],[pledged]]/Kickstarter[[#This Row],[backers_count]], 0)</f>
        <v>68.80952380952381</v>
      </c>
      <c r="Q1900" t="str">
        <f>LEFT(Kickstarter[[#This Row],[Category and Sub-Category]], SEARCH("/", Kickstarter[[#This Row],[Category and Sub-Category]])-1)</f>
        <v>music</v>
      </c>
      <c r="R1900" t="str">
        <f>RIGHT(Kickstarter[[#This Row],[Category and Sub-Category]], LEN(Kickstarter[[#This Row],[Category and Sub-Category]])-SEARCH("/",Kickstarter[[#This Row],[Category and Sub-Category]]))</f>
        <v>indie rock</v>
      </c>
      <c r="S1900" s="10">
        <f>(Kickstarter[[#This Row],[launched_at]]/86400) + 25569 + (-6/24)</f>
        <v>42365.942974537036</v>
      </c>
      <c r="T1900" s="10">
        <f>(Kickstarter[[#This Row],[deadline]]/86400) + 25569 + (-6/24)</f>
        <v>42401.5</v>
      </c>
      <c r="U1900" s="6">
        <f>YEAR(Kickstarter[[#This Row],[Date Created Conversion]])</f>
        <v>2015</v>
      </c>
      <c r="V1900" s="6" t="str">
        <f>TEXT(Kickstarter[[#This Row],[Date Created Conversion]], "mmm")</f>
        <v>Dec</v>
      </c>
      <c r="W1900" s="6">
        <f>DATEDIF(Kickstarter[[#This Row],[Date Created Conversion]],Kickstarter[[#This Row],[Date Ended Conversion]],"m")</f>
        <v>1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Kickstarter[[#This Row],[pledged]]/Kickstarter[[#This Row],[goal]]</f>
        <v>1.3333333333333333</v>
      </c>
      <c r="P1901" s="13">
        <f>IF(Kickstarter[[#This Row],[backers_count]], Kickstarter[[#This Row],[pledged]]/Kickstarter[[#This Row],[backers_count]], 0)</f>
        <v>28.571428571428573</v>
      </c>
      <c r="Q1901" t="str">
        <f>LEFT(Kickstarter[[#This Row],[Category and Sub-Category]], SEARCH("/", Kickstarter[[#This Row],[Category and Sub-Category]])-1)</f>
        <v>music</v>
      </c>
      <c r="R1901" t="str">
        <f>RIGHT(Kickstarter[[#This Row],[Category and Sub-Category]], LEN(Kickstarter[[#This Row],[Category and Sub-Category]])-SEARCH("/",Kickstarter[[#This Row],[Category and Sub-Category]]))</f>
        <v>indie rock</v>
      </c>
      <c r="S1901" s="10">
        <f>(Kickstarter[[#This Row],[launched_at]]/86400) + 25569 + (-6/24)</f>
        <v>42058.691736111112</v>
      </c>
      <c r="T1901" s="10">
        <f>(Kickstarter[[#This Row],[deadline]]/86400) + 25569 + (-6/24)</f>
        <v>42088.65006944444</v>
      </c>
      <c r="U1901" s="6">
        <f>YEAR(Kickstarter[[#This Row],[Date Created Conversion]])</f>
        <v>2015</v>
      </c>
      <c r="V1901" s="6" t="str">
        <f>TEXT(Kickstarter[[#This Row],[Date Created Conversion]], "mmm")</f>
        <v>Feb</v>
      </c>
      <c r="W1901" s="6">
        <f>DATEDIF(Kickstarter[[#This Row],[Date Created Conversion]],Kickstarter[[#This Row],[Date Ended Conversion]],"m")</f>
        <v>1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Kickstarter[[#This Row],[pledged]]/Kickstarter[[#This Row],[goal]]</f>
        <v>1.0936440000000001</v>
      </c>
      <c r="P1902" s="13">
        <f>IF(Kickstarter[[#This Row],[backers_count]], Kickstarter[[#This Row],[pledged]]/Kickstarter[[#This Row],[backers_count]], 0)</f>
        <v>50.631666666666668</v>
      </c>
      <c r="Q1902" t="str">
        <f>LEFT(Kickstarter[[#This Row],[Category and Sub-Category]], SEARCH("/", Kickstarter[[#This Row],[Category and Sub-Category]])-1)</f>
        <v>music</v>
      </c>
      <c r="R1902" t="str">
        <f>RIGHT(Kickstarter[[#This Row],[Category and Sub-Category]], LEN(Kickstarter[[#This Row],[Category and Sub-Category]])-SEARCH("/",Kickstarter[[#This Row],[Category and Sub-Category]]))</f>
        <v>indie rock</v>
      </c>
      <c r="S1902" s="10">
        <f>(Kickstarter[[#This Row],[launched_at]]/86400) + 25569 + (-6/24)</f>
        <v>41160.621886574074</v>
      </c>
      <c r="T1902" s="10">
        <f>(Kickstarter[[#This Row],[deadline]]/86400) + 25569 + (-6/24)</f>
        <v>41188.165972222225</v>
      </c>
      <c r="U1902" s="6">
        <f>YEAR(Kickstarter[[#This Row],[Date Created Conversion]])</f>
        <v>2012</v>
      </c>
      <c r="V1902" s="6" t="str">
        <f>TEXT(Kickstarter[[#This Row],[Date Created Conversion]], "mmm")</f>
        <v>Sep</v>
      </c>
      <c r="W1902" s="6">
        <f>DATEDIF(Kickstarter[[#This Row],[Date Created Conversion]],Kickstarter[[#This Row],[Date Ended Conversion]],"m")</f>
        <v>0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Kickstarter[[#This Row],[pledged]]/Kickstarter[[#This Row],[goal]]</f>
        <v>2.696969696969697E-2</v>
      </c>
      <c r="P1903" s="13">
        <f>IF(Kickstarter[[#This Row],[backers_count]], Kickstarter[[#This Row],[pledged]]/Kickstarter[[#This Row],[backers_count]], 0)</f>
        <v>106.8</v>
      </c>
      <c r="Q1903" t="str">
        <f>LEFT(Kickstarter[[#This Row],[Category and Sub-Category]], SEARCH("/", Kickstarter[[#This Row],[Category and Sub-Category]])-1)</f>
        <v>technology</v>
      </c>
      <c r="R1903" t="str">
        <f>RIGHT(Kickstarter[[#This Row],[Category and Sub-Category]], LEN(Kickstarter[[#This Row],[Category and Sub-Category]])-SEARCH("/",Kickstarter[[#This Row],[Category and Sub-Category]]))</f>
        <v>gadgets</v>
      </c>
      <c r="S1903" s="10">
        <f>(Kickstarter[[#This Row],[launched_at]]/86400) + 25569 + (-6/24)</f>
        <v>42116.29315972222</v>
      </c>
      <c r="T1903" s="10">
        <f>(Kickstarter[[#This Row],[deadline]]/86400) + 25569 + (-6/24)</f>
        <v>42146.291666666672</v>
      </c>
      <c r="U1903" s="6">
        <f>YEAR(Kickstarter[[#This Row],[Date Created Conversion]])</f>
        <v>2015</v>
      </c>
      <c r="V1903" s="6" t="str">
        <f>TEXT(Kickstarter[[#This Row],[Date Created Conversion]], "mmm")</f>
        <v>Apr</v>
      </c>
      <c r="W1903" s="6">
        <f>DATEDIF(Kickstarter[[#This Row],[Date Created Conversion]],Kickstarter[[#This Row],[Date Ended Conversion]],"m")</f>
        <v>1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Kickstarter[[#This Row],[pledged]]/Kickstarter[[#This Row],[goal]]</f>
        <v>1.2E-2</v>
      </c>
      <c r="P1904" s="13">
        <f>IF(Kickstarter[[#This Row],[backers_count]], Kickstarter[[#This Row],[pledged]]/Kickstarter[[#This Row],[backers_count]], 0)</f>
        <v>4</v>
      </c>
      <c r="Q1904" t="str">
        <f>LEFT(Kickstarter[[#This Row],[Category and Sub-Category]], SEARCH("/", Kickstarter[[#This Row],[Category and Sub-Category]])-1)</f>
        <v>technology</v>
      </c>
      <c r="R1904" t="str">
        <f>RIGHT(Kickstarter[[#This Row],[Category and Sub-Category]], LEN(Kickstarter[[#This Row],[Category and Sub-Category]])-SEARCH("/",Kickstarter[[#This Row],[Category and Sub-Category]]))</f>
        <v>gadgets</v>
      </c>
      <c r="S1904" s="10">
        <f>(Kickstarter[[#This Row],[launched_at]]/86400) + 25569 + (-6/24)</f>
        <v>42037.539895833332</v>
      </c>
      <c r="T1904" s="10">
        <f>(Kickstarter[[#This Row],[deadline]]/86400) + 25569 + (-6/24)</f>
        <v>42067.539895833332</v>
      </c>
      <c r="U1904" s="6">
        <f>YEAR(Kickstarter[[#This Row],[Date Created Conversion]])</f>
        <v>2015</v>
      </c>
      <c r="V1904" s="6" t="str">
        <f>TEXT(Kickstarter[[#This Row],[Date Created Conversion]], "mmm")</f>
        <v>Feb</v>
      </c>
      <c r="W1904" s="6">
        <f>DATEDIF(Kickstarter[[#This Row],[Date Created Conversion]],Kickstarter[[#This Row],[Date Ended Conversion]],"m")</f>
        <v>1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Kickstarter[[#This Row],[pledged]]/Kickstarter[[#This Row],[goal]]</f>
        <v>0.46600000000000003</v>
      </c>
      <c r="P1905" s="13">
        <f>IF(Kickstarter[[#This Row],[backers_count]], Kickstarter[[#This Row],[pledged]]/Kickstarter[[#This Row],[backers_count]], 0)</f>
        <v>34.097560975609753</v>
      </c>
      <c r="Q1905" t="str">
        <f>LEFT(Kickstarter[[#This Row],[Category and Sub-Category]], SEARCH("/", Kickstarter[[#This Row],[Category and Sub-Category]])-1)</f>
        <v>technology</v>
      </c>
      <c r="R1905" t="str">
        <f>RIGHT(Kickstarter[[#This Row],[Category and Sub-Category]], LEN(Kickstarter[[#This Row],[Category and Sub-Category]])-SEARCH("/",Kickstarter[[#This Row],[Category and Sub-Category]]))</f>
        <v>gadgets</v>
      </c>
      <c r="S1905" s="10">
        <f>(Kickstarter[[#This Row],[launched_at]]/86400) + 25569 + (-6/24)</f>
        <v>42702.520729166667</v>
      </c>
      <c r="T1905" s="10">
        <f>(Kickstarter[[#This Row],[deadline]]/86400) + 25569 + (-6/24)</f>
        <v>42762.520729166667</v>
      </c>
      <c r="U1905" s="6">
        <f>YEAR(Kickstarter[[#This Row],[Date Created Conversion]])</f>
        <v>2016</v>
      </c>
      <c r="V1905" s="6" t="str">
        <f>TEXT(Kickstarter[[#This Row],[Date Created Conversion]], "mmm")</f>
        <v>Nov</v>
      </c>
      <c r="W1905" s="6">
        <f>DATEDIF(Kickstarter[[#This Row],[Date Created Conversion]],Kickstarter[[#This Row],[Date Ended Conversion]],"m")</f>
        <v>1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Kickstarter[[#This Row],[pledged]]/Kickstarter[[#This Row],[goal]]</f>
        <v>1E-3</v>
      </c>
      <c r="P1906" s="13">
        <f>IF(Kickstarter[[#This Row],[backers_count]], Kickstarter[[#This Row],[pledged]]/Kickstarter[[#This Row],[backers_count]], 0)</f>
        <v>25</v>
      </c>
      <c r="Q1906" t="str">
        <f>LEFT(Kickstarter[[#This Row],[Category and Sub-Category]], SEARCH("/", Kickstarter[[#This Row],[Category and Sub-Category]])-1)</f>
        <v>technology</v>
      </c>
      <c r="R1906" t="str">
        <f>RIGHT(Kickstarter[[#This Row],[Category and Sub-Category]], LEN(Kickstarter[[#This Row],[Category and Sub-Category]])-SEARCH("/",Kickstarter[[#This Row],[Category and Sub-Category]]))</f>
        <v>gadgets</v>
      </c>
      <c r="S1906" s="10">
        <f>(Kickstarter[[#This Row],[launched_at]]/86400) + 25569 + (-6/24)</f>
        <v>42326.435428240744</v>
      </c>
      <c r="T1906" s="10">
        <f>(Kickstarter[[#This Row],[deadline]]/86400) + 25569 + (-6/24)</f>
        <v>42371.435428240744</v>
      </c>
      <c r="U1906" s="6">
        <f>YEAR(Kickstarter[[#This Row],[Date Created Conversion]])</f>
        <v>2015</v>
      </c>
      <c r="V1906" s="6" t="str">
        <f>TEXT(Kickstarter[[#This Row],[Date Created Conversion]], "mmm")</f>
        <v>Nov</v>
      </c>
      <c r="W1906" s="6">
        <f>DATEDIF(Kickstarter[[#This Row],[Date Created Conversion]],Kickstarter[[#This Row],[Date Ended Conversion]],"m")</f>
        <v>1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Kickstarter[[#This Row],[pledged]]/Kickstarter[[#This Row],[goal]]</f>
        <v>1.6800000000000001E-3</v>
      </c>
      <c r="P1907" s="13">
        <f>IF(Kickstarter[[#This Row],[backers_count]], Kickstarter[[#This Row],[pledged]]/Kickstarter[[#This Row],[backers_count]], 0)</f>
        <v>10.5</v>
      </c>
      <c r="Q1907" t="str">
        <f>LEFT(Kickstarter[[#This Row],[Category and Sub-Category]], SEARCH("/", Kickstarter[[#This Row],[Category and Sub-Category]])-1)</f>
        <v>technology</v>
      </c>
      <c r="R1907" t="str">
        <f>RIGHT(Kickstarter[[#This Row],[Category and Sub-Category]], LEN(Kickstarter[[#This Row],[Category and Sub-Category]])-SEARCH("/",Kickstarter[[#This Row],[Category and Sub-Category]]))</f>
        <v>gadgets</v>
      </c>
      <c r="S1907" s="10">
        <f>(Kickstarter[[#This Row],[launched_at]]/86400) + 25569 + (-6/24)</f>
        <v>41859.675856481481</v>
      </c>
      <c r="T1907" s="10">
        <f>(Kickstarter[[#This Row],[deadline]]/86400) + 25569 + (-6/24)</f>
        <v>41889.675856481481</v>
      </c>
      <c r="U1907" s="6">
        <f>YEAR(Kickstarter[[#This Row],[Date Created Conversion]])</f>
        <v>2014</v>
      </c>
      <c r="V1907" s="6" t="str">
        <f>TEXT(Kickstarter[[#This Row],[Date Created Conversion]], "mmm")</f>
        <v>Aug</v>
      </c>
      <c r="W1907" s="6">
        <f>DATEDIF(Kickstarter[[#This Row],[Date Created Conversion]],Kickstarter[[#This Row],[Date Ended Conversion]],"m")</f>
        <v>0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Kickstarter[[#This Row],[pledged]]/Kickstarter[[#This Row],[goal]]</f>
        <v>0.42759999999999998</v>
      </c>
      <c r="P1908" s="13">
        <f>IF(Kickstarter[[#This Row],[backers_count]], Kickstarter[[#This Row],[pledged]]/Kickstarter[[#This Row],[backers_count]], 0)</f>
        <v>215.95959595959596</v>
      </c>
      <c r="Q1908" t="str">
        <f>LEFT(Kickstarter[[#This Row],[Category and Sub-Category]], SEARCH("/", Kickstarter[[#This Row],[Category and Sub-Category]])-1)</f>
        <v>technology</v>
      </c>
      <c r="R1908" t="str">
        <f>RIGHT(Kickstarter[[#This Row],[Category and Sub-Category]], LEN(Kickstarter[[#This Row],[Category and Sub-Category]])-SEARCH("/",Kickstarter[[#This Row],[Category and Sub-Category]]))</f>
        <v>gadgets</v>
      </c>
      <c r="S1908" s="10">
        <f>(Kickstarter[[#This Row],[launched_at]]/86400) + 25569 + (-6/24)</f>
        <v>42514.421099537038</v>
      </c>
      <c r="T1908" s="10">
        <f>(Kickstarter[[#This Row],[deadline]]/86400) + 25569 + (-6/24)</f>
        <v>42544.421099537038</v>
      </c>
      <c r="U1908" s="6">
        <f>YEAR(Kickstarter[[#This Row],[Date Created Conversion]])</f>
        <v>2016</v>
      </c>
      <c r="V1908" s="6" t="str">
        <f>TEXT(Kickstarter[[#This Row],[Date Created Conversion]], "mmm")</f>
        <v>May</v>
      </c>
      <c r="W1908" s="6">
        <f>DATEDIF(Kickstarter[[#This Row],[Date Created Conversion]],Kickstarter[[#This Row],[Date Ended Conversion]],"m")</f>
        <v>0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Kickstarter[[#This Row],[pledged]]/Kickstarter[[#This Row],[goal]]</f>
        <v>2.8333333333333335E-3</v>
      </c>
      <c r="P1909" s="13">
        <f>IF(Kickstarter[[#This Row],[backers_count]], Kickstarter[[#This Row],[pledged]]/Kickstarter[[#This Row],[backers_count]], 0)</f>
        <v>21.25</v>
      </c>
      <c r="Q1909" t="str">
        <f>LEFT(Kickstarter[[#This Row],[Category and Sub-Category]], SEARCH("/", Kickstarter[[#This Row],[Category and Sub-Category]])-1)</f>
        <v>technology</v>
      </c>
      <c r="R1909" t="str">
        <f>RIGHT(Kickstarter[[#This Row],[Category and Sub-Category]], LEN(Kickstarter[[#This Row],[Category and Sub-Category]])-SEARCH("/",Kickstarter[[#This Row],[Category and Sub-Category]]))</f>
        <v>gadgets</v>
      </c>
      <c r="S1909" s="10">
        <f>(Kickstarter[[#This Row],[launched_at]]/86400) + 25569 + (-6/24)</f>
        <v>41767.337094907409</v>
      </c>
      <c r="T1909" s="10">
        <f>(Kickstarter[[#This Row],[deadline]]/86400) + 25569 + (-6/24)</f>
        <v>41782.337094907409</v>
      </c>
      <c r="U1909" s="6">
        <f>YEAR(Kickstarter[[#This Row],[Date Created Conversion]])</f>
        <v>2014</v>
      </c>
      <c r="V1909" s="6" t="str">
        <f>TEXT(Kickstarter[[#This Row],[Date Created Conversion]], "mmm")</f>
        <v>May</v>
      </c>
      <c r="W1909" s="6">
        <f>DATEDIF(Kickstarter[[#This Row],[Date Created Conversion]],Kickstarter[[#This Row],[Date Ended Conversion]],"m")</f>
        <v>0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Kickstarter[[#This Row],[pledged]]/Kickstarter[[#This Row],[goal]]</f>
        <v>1.7319999999999999E-2</v>
      </c>
      <c r="P1910" s="13">
        <f>IF(Kickstarter[[#This Row],[backers_count]], Kickstarter[[#This Row],[pledged]]/Kickstarter[[#This Row],[backers_count]], 0)</f>
        <v>108.25</v>
      </c>
      <c r="Q1910" t="str">
        <f>LEFT(Kickstarter[[#This Row],[Category and Sub-Category]], SEARCH("/", Kickstarter[[#This Row],[Category and Sub-Category]])-1)</f>
        <v>technology</v>
      </c>
      <c r="R1910" t="str">
        <f>RIGHT(Kickstarter[[#This Row],[Category and Sub-Category]], LEN(Kickstarter[[#This Row],[Category and Sub-Category]])-SEARCH("/",Kickstarter[[#This Row],[Category and Sub-Category]]))</f>
        <v>gadgets</v>
      </c>
      <c r="S1910" s="10">
        <f>(Kickstarter[[#This Row],[launched_at]]/86400) + 25569 + (-6/24)</f>
        <v>42703.667824074073</v>
      </c>
      <c r="T1910" s="10">
        <f>(Kickstarter[[#This Row],[deadline]]/86400) + 25569 + (-6/24)</f>
        <v>42733.667824074073</v>
      </c>
      <c r="U1910" s="6">
        <f>YEAR(Kickstarter[[#This Row],[Date Created Conversion]])</f>
        <v>2016</v>
      </c>
      <c r="V1910" s="6" t="str">
        <f>TEXT(Kickstarter[[#This Row],[Date Created Conversion]], "mmm")</f>
        <v>Nov</v>
      </c>
      <c r="W1910" s="6">
        <f>DATEDIF(Kickstarter[[#This Row],[Date Created Conversion]],Kickstarter[[#This Row],[Date Ended Conversion]],"m")</f>
        <v>1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Kickstarter[[#This Row],[pledged]]/Kickstarter[[#This Row],[goal]]</f>
        <v>0.14111428571428572</v>
      </c>
      <c r="P1911" s="13">
        <f>IF(Kickstarter[[#This Row],[backers_count]], Kickstarter[[#This Row],[pledged]]/Kickstarter[[#This Row],[backers_count]], 0)</f>
        <v>129.97368421052633</v>
      </c>
      <c r="Q1911" t="str">
        <f>LEFT(Kickstarter[[#This Row],[Category and Sub-Category]], SEARCH("/", Kickstarter[[#This Row],[Category and Sub-Category]])-1)</f>
        <v>technology</v>
      </c>
      <c r="R1911" t="str">
        <f>RIGHT(Kickstarter[[#This Row],[Category and Sub-Category]], LEN(Kickstarter[[#This Row],[Category and Sub-Category]])-SEARCH("/",Kickstarter[[#This Row],[Category and Sub-Category]]))</f>
        <v>gadgets</v>
      </c>
      <c r="S1911" s="10">
        <f>(Kickstarter[[#This Row],[launched_at]]/86400) + 25569 + (-6/24)</f>
        <v>41905.179155092592</v>
      </c>
      <c r="T1911" s="10">
        <f>(Kickstarter[[#This Row],[deadline]]/86400) + 25569 + (-6/24)</f>
        <v>41935.179155092592</v>
      </c>
      <c r="U1911" s="6">
        <f>YEAR(Kickstarter[[#This Row],[Date Created Conversion]])</f>
        <v>2014</v>
      </c>
      <c r="V1911" s="6" t="str">
        <f>TEXT(Kickstarter[[#This Row],[Date Created Conversion]], "mmm")</f>
        <v>Sep</v>
      </c>
      <c r="W1911" s="6">
        <f>DATEDIF(Kickstarter[[#This Row],[Date Created Conversion]],Kickstarter[[#This Row],[Date Ended Conversion]],"m")</f>
        <v>1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Kickstarter[[#This Row],[pledged]]/Kickstarter[[#This Row],[goal]]</f>
        <v>0.39395294117647056</v>
      </c>
      <c r="P1912" s="13">
        <f>IF(Kickstarter[[#This Row],[backers_count]], Kickstarter[[#This Row],[pledged]]/Kickstarter[[#This Row],[backers_count]], 0)</f>
        <v>117.49473684210527</v>
      </c>
      <c r="Q1912" t="str">
        <f>LEFT(Kickstarter[[#This Row],[Category and Sub-Category]], SEARCH("/", Kickstarter[[#This Row],[Category and Sub-Category]])-1)</f>
        <v>technology</v>
      </c>
      <c r="R1912" t="str">
        <f>RIGHT(Kickstarter[[#This Row],[Category and Sub-Category]], LEN(Kickstarter[[#This Row],[Category and Sub-Category]])-SEARCH("/",Kickstarter[[#This Row],[Category and Sub-Category]]))</f>
        <v>gadgets</v>
      </c>
      <c r="S1912" s="10">
        <f>(Kickstarter[[#This Row],[launched_at]]/86400) + 25569 + (-6/24)</f>
        <v>42264.713159722218</v>
      </c>
      <c r="T1912" s="10">
        <f>(Kickstarter[[#This Row],[deadline]]/86400) + 25569 + (-6/24)</f>
        <v>42308.697916666672</v>
      </c>
      <c r="U1912" s="6">
        <f>YEAR(Kickstarter[[#This Row],[Date Created Conversion]])</f>
        <v>2015</v>
      </c>
      <c r="V1912" s="6" t="str">
        <f>TEXT(Kickstarter[[#This Row],[Date Created Conversion]], "mmm")</f>
        <v>Sep</v>
      </c>
      <c r="W1912" s="6">
        <f>DATEDIF(Kickstarter[[#This Row],[Date Created Conversion]],Kickstarter[[#This Row],[Date Ended Conversion]],"m")</f>
        <v>1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Kickstarter[[#This Row],[pledged]]/Kickstarter[[#This Row],[goal]]</f>
        <v>2.3529411764705883E-4</v>
      </c>
      <c r="P1913" s="13">
        <f>IF(Kickstarter[[#This Row],[backers_count]], Kickstarter[[#This Row],[pledged]]/Kickstarter[[#This Row],[backers_count]], 0)</f>
        <v>10</v>
      </c>
      <c r="Q1913" t="str">
        <f>LEFT(Kickstarter[[#This Row],[Category and Sub-Category]], SEARCH("/", Kickstarter[[#This Row],[Category and Sub-Category]])-1)</f>
        <v>technology</v>
      </c>
      <c r="R1913" t="str">
        <f>RIGHT(Kickstarter[[#This Row],[Category and Sub-Category]], LEN(Kickstarter[[#This Row],[Category and Sub-Category]])-SEARCH("/",Kickstarter[[#This Row],[Category and Sub-Category]]))</f>
        <v>gadgets</v>
      </c>
      <c r="S1913" s="10">
        <f>(Kickstarter[[#This Row],[launched_at]]/86400) + 25569 + (-6/24)</f>
        <v>41829.783958333333</v>
      </c>
      <c r="T1913" s="10">
        <f>(Kickstarter[[#This Row],[deadline]]/86400) + 25569 + (-6/24)</f>
        <v>41859.783958333333</v>
      </c>
      <c r="U1913" s="6">
        <f>YEAR(Kickstarter[[#This Row],[Date Created Conversion]])</f>
        <v>2014</v>
      </c>
      <c r="V1913" s="6" t="str">
        <f>TEXT(Kickstarter[[#This Row],[Date Created Conversion]], "mmm")</f>
        <v>Jul</v>
      </c>
      <c r="W1913" s="6">
        <f>DATEDIF(Kickstarter[[#This Row],[Date Created Conversion]],Kickstarter[[#This Row],[Date Ended Conversion]],"m")</f>
        <v>0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Kickstarter[[#This Row],[pledged]]/Kickstarter[[#This Row],[goal]]</f>
        <v>0.59299999999999997</v>
      </c>
      <c r="P1914" s="13">
        <f>IF(Kickstarter[[#This Row],[backers_count]], Kickstarter[[#This Row],[pledged]]/Kickstarter[[#This Row],[backers_count]], 0)</f>
        <v>70.595238095238102</v>
      </c>
      <c r="Q1914" t="str">
        <f>LEFT(Kickstarter[[#This Row],[Category and Sub-Category]], SEARCH("/", Kickstarter[[#This Row],[Category and Sub-Category]])-1)</f>
        <v>technology</v>
      </c>
      <c r="R1914" t="str">
        <f>RIGHT(Kickstarter[[#This Row],[Category and Sub-Category]], LEN(Kickstarter[[#This Row],[Category and Sub-Category]])-SEARCH("/",Kickstarter[[#This Row],[Category and Sub-Category]]))</f>
        <v>gadgets</v>
      </c>
      <c r="S1914" s="10">
        <f>(Kickstarter[[#This Row],[launched_at]]/86400) + 25569 + (-6/24)</f>
        <v>42128.976388888885</v>
      </c>
      <c r="T1914" s="10">
        <f>(Kickstarter[[#This Row],[deadline]]/86400) + 25569 + (-6/24)</f>
        <v>42158.976388888885</v>
      </c>
      <c r="U1914" s="6">
        <f>YEAR(Kickstarter[[#This Row],[Date Created Conversion]])</f>
        <v>2015</v>
      </c>
      <c r="V1914" s="6" t="str">
        <f>TEXT(Kickstarter[[#This Row],[Date Created Conversion]], "mmm")</f>
        <v>May</v>
      </c>
      <c r="W1914" s="6">
        <f>DATEDIF(Kickstarter[[#This Row],[Date Created Conversion]],Kickstarter[[#This Row],[Date Ended Conversion]],"m")</f>
        <v>0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Kickstarter[[#This Row],[pledged]]/Kickstarter[[#This Row],[goal]]</f>
        <v>1.3270833333333334E-2</v>
      </c>
      <c r="P1915" s="13">
        <f>IF(Kickstarter[[#This Row],[backers_count]], Kickstarter[[#This Row],[pledged]]/Kickstarter[[#This Row],[backers_count]], 0)</f>
        <v>24.5</v>
      </c>
      <c r="Q1915" t="str">
        <f>LEFT(Kickstarter[[#This Row],[Category and Sub-Category]], SEARCH("/", Kickstarter[[#This Row],[Category and Sub-Category]])-1)</f>
        <v>technology</v>
      </c>
      <c r="R1915" t="str">
        <f>RIGHT(Kickstarter[[#This Row],[Category and Sub-Category]], LEN(Kickstarter[[#This Row],[Category and Sub-Category]])-SEARCH("/",Kickstarter[[#This Row],[Category and Sub-Category]]))</f>
        <v>gadgets</v>
      </c>
      <c r="S1915" s="10">
        <f>(Kickstarter[[#This Row],[launched_at]]/86400) + 25569 + (-6/24)</f>
        <v>41890.261319444442</v>
      </c>
      <c r="T1915" s="10">
        <f>(Kickstarter[[#This Row],[deadline]]/86400) + 25569 + (-6/24)</f>
        <v>41920.261319444442</v>
      </c>
      <c r="U1915" s="6">
        <f>YEAR(Kickstarter[[#This Row],[Date Created Conversion]])</f>
        <v>2014</v>
      </c>
      <c r="V1915" s="6" t="str">
        <f>TEXT(Kickstarter[[#This Row],[Date Created Conversion]], "mmm")</f>
        <v>Sep</v>
      </c>
      <c r="W1915" s="6">
        <f>DATEDIF(Kickstarter[[#This Row],[Date Created Conversion]],Kickstarter[[#This Row],[Date Ended Conversion]],"m")</f>
        <v>1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Kickstarter[[#This Row],[pledged]]/Kickstarter[[#This Row],[goal]]</f>
        <v>9.0090090090090086E-2</v>
      </c>
      <c r="P1916" s="13">
        <f>IF(Kickstarter[[#This Row],[backers_count]], Kickstarter[[#This Row],[pledged]]/Kickstarter[[#This Row],[backers_count]], 0)</f>
        <v>30</v>
      </c>
      <c r="Q1916" t="str">
        <f>LEFT(Kickstarter[[#This Row],[Category and Sub-Category]], SEARCH("/", Kickstarter[[#This Row],[Category and Sub-Category]])-1)</f>
        <v>technology</v>
      </c>
      <c r="R1916" t="str">
        <f>RIGHT(Kickstarter[[#This Row],[Category and Sub-Category]], LEN(Kickstarter[[#This Row],[Category and Sub-Category]])-SEARCH("/",Kickstarter[[#This Row],[Category and Sub-Category]]))</f>
        <v>gadgets</v>
      </c>
      <c r="S1916" s="10">
        <f>(Kickstarter[[#This Row],[launched_at]]/86400) + 25569 + (-6/24)</f>
        <v>41928.924456018518</v>
      </c>
      <c r="T1916" s="10">
        <f>(Kickstarter[[#This Row],[deadline]]/86400) + 25569 + (-6/24)</f>
        <v>41943.915972222225</v>
      </c>
      <c r="U1916" s="6">
        <f>YEAR(Kickstarter[[#This Row],[Date Created Conversion]])</f>
        <v>2014</v>
      </c>
      <c r="V1916" s="6" t="str">
        <f>TEXT(Kickstarter[[#This Row],[Date Created Conversion]], "mmm")</f>
        <v>Oct</v>
      </c>
      <c r="W1916" s="6">
        <f>DATEDIF(Kickstarter[[#This Row],[Date Created Conversion]],Kickstarter[[#This Row],[Date Ended Conversion]],"m")</f>
        <v>0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Kickstarter[[#This Row],[pledged]]/Kickstarter[[#This Row],[goal]]</f>
        <v>1.6E-2</v>
      </c>
      <c r="P1917" s="13">
        <f>IF(Kickstarter[[#This Row],[backers_count]], Kickstarter[[#This Row],[pledged]]/Kickstarter[[#This Row],[backers_count]], 0)</f>
        <v>2</v>
      </c>
      <c r="Q1917" t="str">
        <f>LEFT(Kickstarter[[#This Row],[Category and Sub-Category]], SEARCH("/", Kickstarter[[#This Row],[Category and Sub-Category]])-1)</f>
        <v>technology</v>
      </c>
      <c r="R1917" t="str">
        <f>RIGHT(Kickstarter[[#This Row],[Category and Sub-Category]], LEN(Kickstarter[[#This Row],[Category and Sub-Category]])-SEARCH("/",Kickstarter[[#This Row],[Category and Sub-Category]]))</f>
        <v>gadgets</v>
      </c>
      <c r="S1917" s="10">
        <f>(Kickstarter[[#This Row],[launched_at]]/86400) + 25569 + (-6/24)</f>
        <v>41863.79886574074</v>
      </c>
      <c r="T1917" s="10">
        <f>(Kickstarter[[#This Row],[deadline]]/86400) + 25569 + (-6/24)</f>
        <v>41883.79886574074</v>
      </c>
      <c r="U1917" s="6">
        <f>YEAR(Kickstarter[[#This Row],[Date Created Conversion]])</f>
        <v>2014</v>
      </c>
      <c r="V1917" s="6" t="str">
        <f>TEXT(Kickstarter[[#This Row],[Date Created Conversion]], "mmm")</f>
        <v>Aug</v>
      </c>
      <c r="W1917" s="6">
        <f>DATEDIF(Kickstarter[[#This Row],[Date Created Conversion]],Kickstarter[[#This Row],[Date Ended Conversion]],"m")</f>
        <v>0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Kickstarter[[#This Row],[pledged]]/Kickstarter[[#This Row],[goal]]</f>
        <v>5.1000000000000004E-3</v>
      </c>
      <c r="P1918" s="13">
        <f>IF(Kickstarter[[#This Row],[backers_count]], Kickstarter[[#This Row],[pledged]]/Kickstarter[[#This Row],[backers_count]], 0)</f>
        <v>17</v>
      </c>
      <c r="Q1918" t="str">
        <f>LEFT(Kickstarter[[#This Row],[Category and Sub-Category]], SEARCH("/", Kickstarter[[#This Row],[Category and Sub-Category]])-1)</f>
        <v>technology</v>
      </c>
      <c r="R1918" t="str">
        <f>RIGHT(Kickstarter[[#This Row],[Category and Sub-Category]], LEN(Kickstarter[[#This Row],[Category and Sub-Category]])-SEARCH("/",Kickstarter[[#This Row],[Category and Sub-Category]]))</f>
        <v>gadgets</v>
      </c>
      <c r="S1918" s="10">
        <f>(Kickstarter[[#This Row],[launched_at]]/86400) + 25569 + (-6/24)</f>
        <v>42656.467303240745</v>
      </c>
      <c r="T1918" s="10">
        <f>(Kickstarter[[#This Row],[deadline]]/86400) + 25569 + (-6/24)</f>
        <v>42681.508969907409</v>
      </c>
      <c r="U1918" s="6">
        <f>YEAR(Kickstarter[[#This Row],[Date Created Conversion]])</f>
        <v>2016</v>
      </c>
      <c r="V1918" s="6" t="str">
        <f>TEXT(Kickstarter[[#This Row],[Date Created Conversion]], "mmm")</f>
        <v>Oct</v>
      </c>
      <c r="W1918" s="6">
        <f>DATEDIF(Kickstarter[[#This Row],[Date Created Conversion]],Kickstarter[[#This Row],[Date Ended Conversion]],"m")</f>
        <v>0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Kickstarter[[#This Row],[pledged]]/Kickstarter[[#This Row],[goal]]</f>
        <v>0.52570512820512816</v>
      </c>
      <c r="P1919" s="13">
        <f>IF(Kickstarter[[#This Row],[backers_count]], Kickstarter[[#This Row],[pledged]]/Kickstarter[[#This Row],[backers_count]], 0)</f>
        <v>2928.9285714285716</v>
      </c>
      <c r="Q1919" t="str">
        <f>LEFT(Kickstarter[[#This Row],[Category and Sub-Category]], SEARCH("/", Kickstarter[[#This Row],[Category and Sub-Category]])-1)</f>
        <v>technology</v>
      </c>
      <c r="R1919" t="str">
        <f>RIGHT(Kickstarter[[#This Row],[Category and Sub-Category]], LEN(Kickstarter[[#This Row],[Category and Sub-Category]])-SEARCH("/",Kickstarter[[#This Row],[Category and Sub-Category]]))</f>
        <v>gadgets</v>
      </c>
      <c r="S1919" s="10">
        <f>(Kickstarter[[#This Row],[launched_at]]/86400) + 25569 + (-6/24)</f>
        <v>42746.020057870366</v>
      </c>
      <c r="T1919" s="10">
        <f>(Kickstarter[[#This Row],[deadline]]/86400) + 25569 + (-6/24)</f>
        <v>42776.020057870366</v>
      </c>
      <c r="U1919" s="6">
        <f>YEAR(Kickstarter[[#This Row],[Date Created Conversion]])</f>
        <v>2017</v>
      </c>
      <c r="V1919" s="6" t="str">
        <f>TEXT(Kickstarter[[#This Row],[Date Created Conversion]], "mmm")</f>
        <v>Jan</v>
      </c>
      <c r="W1919" s="6">
        <f>DATEDIF(Kickstarter[[#This Row],[Date Created Conversion]],Kickstarter[[#This Row],[Date Ended Conversion]],"m")</f>
        <v>0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Kickstarter[[#This Row],[pledged]]/Kickstarter[[#This Row],[goal]]</f>
        <v>1.04E-2</v>
      </c>
      <c r="P1920" s="13">
        <f>IF(Kickstarter[[#This Row],[backers_count]], Kickstarter[[#This Row],[pledged]]/Kickstarter[[#This Row],[backers_count]], 0)</f>
        <v>28.888888888888889</v>
      </c>
      <c r="Q1920" t="str">
        <f>LEFT(Kickstarter[[#This Row],[Category and Sub-Category]], SEARCH("/", Kickstarter[[#This Row],[Category and Sub-Category]])-1)</f>
        <v>technology</v>
      </c>
      <c r="R1920" t="str">
        <f>RIGHT(Kickstarter[[#This Row],[Category and Sub-Category]], LEN(Kickstarter[[#This Row],[Category and Sub-Category]])-SEARCH("/",Kickstarter[[#This Row],[Category and Sub-Category]]))</f>
        <v>gadgets</v>
      </c>
      <c r="S1920" s="10">
        <f>(Kickstarter[[#This Row],[launched_at]]/86400) + 25569 + (-6/24)</f>
        <v>41828.539942129632</v>
      </c>
      <c r="T1920" s="10">
        <f>(Kickstarter[[#This Row],[deadline]]/86400) + 25569 + (-6/24)</f>
        <v>41863.539942129632</v>
      </c>
      <c r="U1920" s="6">
        <f>YEAR(Kickstarter[[#This Row],[Date Created Conversion]])</f>
        <v>2014</v>
      </c>
      <c r="V1920" s="6" t="str">
        <f>TEXT(Kickstarter[[#This Row],[Date Created Conversion]], "mmm")</f>
        <v>Jul</v>
      </c>
      <c r="W1920" s="6">
        <f>DATEDIF(Kickstarter[[#This Row],[Date Created Conversion]],Kickstarter[[#This Row],[Date Ended Conversion]],"m")</f>
        <v>1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Kickstarter[[#This Row],[pledged]]/Kickstarter[[#This Row],[goal]]</f>
        <v>0.47399999999999998</v>
      </c>
      <c r="P1921" s="13">
        <f>IF(Kickstarter[[#This Row],[backers_count]], Kickstarter[[#This Row],[pledged]]/Kickstarter[[#This Row],[backers_count]], 0)</f>
        <v>29.625</v>
      </c>
      <c r="Q1921" t="str">
        <f>LEFT(Kickstarter[[#This Row],[Category and Sub-Category]], SEARCH("/", Kickstarter[[#This Row],[Category and Sub-Category]])-1)</f>
        <v>technology</v>
      </c>
      <c r="R1921" t="str">
        <f>RIGHT(Kickstarter[[#This Row],[Category and Sub-Category]], LEN(Kickstarter[[#This Row],[Category and Sub-Category]])-SEARCH("/",Kickstarter[[#This Row],[Category and Sub-Category]]))</f>
        <v>gadgets</v>
      </c>
      <c r="S1921" s="10">
        <f>(Kickstarter[[#This Row],[launched_at]]/86400) + 25569 + (-6/24)</f>
        <v>42113.625567129631</v>
      </c>
      <c r="T1921" s="10">
        <f>(Kickstarter[[#This Row],[deadline]]/86400) + 25569 + (-6/24)</f>
        <v>42143.625567129631</v>
      </c>
      <c r="U1921" s="6">
        <f>YEAR(Kickstarter[[#This Row],[Date Created Conversion]])</f>
        <v>2015</v>
      </c>
      <c r="V1921" s="6" t="str">
        <f>TEXT(Kickstarter[[#This Row],[Date Created Conversion]], "mmm")</f>
        <v>Apr</v>
      </c>
      <c r="W1921" s="6">
        <f>DATEDIF(Kickstarter[[#This Row],[Date Created Conversion]],Kickstarter[[#This Row],[Date Ended Conversion]],"m")</f>
        <v>1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Kickstarter[[#This Row],[pledged]]/Kickstarter[[#This Row],[goal]]</f>
        <v>0.43030000000000002</v>
      </c>
      <c r="P1922" s="13">
        <f>IF(Kickstarter[[#This Row],[backers_count]], Kickstarter[[#This Row],[pledged]]/Kickstarter[[#This Row],[backers_count]], 0)</f>
        <v>40.980952380952381</v>
      </c>
      <c r="Q1922" t="str">
        <f>LEFT(Kickstarter[[#This Row],[Category and Sub-Category]], SEARCH("/", Kickstarter[[#This Row],[Category and Sub-Category]])-1)</f>
        <v>technology</v>
      </c>
      <c r="R1922" t="str">
        <f>RIGHT(Kickstarter[[#This Row],[Category and Sub-Category]], LEN(Kickstarter[[#This Row],[Category and Sub-Category]])-SEARCH("/",Kickstarter[[#This Row],[Category and Sub-Category]]))</f>
        <v>gadgets</v>
      </c>
      <c r="S1922" s="10">
        <f>(Kickstarter[[#This Row],[launched_at]]/86400) + 25569 + (-6/24)</f>
        <v>42270.625706018516</v>
      </c>
      <c r="T1922" s="10">
        <f>(Kickstarter[[#This Row],[deadline]]/86400) + 25569 + (-6/24)</f>
        <v>42298.708333333328</v>
      </c>
      <c r="U1922" s="6">
        <f>YEAR(Kickstarter[[#This Row],[Date Created Conversion]])</f>
        <v>2015</v>
      </c>
      <c r="V1922" s="6" t="str">
        <f>TEXT(Kickstarter[[#This Row],[Date Created Conversion]], "mmm")</f>
        <v>Sep</v>
      </c>
      <c r="W1922" s="6">
        <f>DATEDIF(Kickstarter[[#This Row],[Date Created Conversion]],Kickstarter[[#This Row],[Date Ended Conversion]],"m")</f>
        <v>0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Kickstarter[[#This Row],[pledged]]/Kickstarter[[#This Row],[goal]]</f>
        <v>1.3680000000000001</v>
      </c>
      <c r="P1923" s="13">
        <f>IF(Kickstarter[[#This Row],[backers_count]], Kickstarter[[#This Row],[pledged]]/Kickstarter[[#This Row],[backers_count]], 0)</f>
        <v>54</v>
      </c>
      <c r="Q1923" t="str">
        <f>LEFT(Kickstarter[[#This Row],[Category and Sub-Category]], SEARCH("/", Kickstarter[[#This Row],[Category and Sub-Category]])-1)</f>
        <v>music</v>
      </c>
      <c r="R1923" t="str">
        <f>RIGHT(Kickstarter[[#This Row],[Category and Sub-Category]], LEN(Kickstarter[[#This Row],[Category and Sub-Category]])-SEARCH("/",Kickstarter[[#This Row],[Category and Sub-Category]]))</f>
        <v>indie rock</v>
      </c>
      <c r="S1923" s="10">
        <f>(Kickstarter[[#This Row],[launched_at]]/86400) + 25569 + (-6/24)</f>
        <v>41073.971562500003</v>
      </c>
      <c r="T1923" s="10">
        <f>(Kickstarter[[#This Row],[deadline]]/86400) + 25569 + (-6/24)</f>
        <v>41103.971562500003</v>
      </c>
      <c r="U1923" s="6">
        <f>YEAR(Kickstarter[[#This Row],[Date Created Conversion]])</f>
        <v>2012</v>
      </c>
      <c r="V1923" s="6" t="str">
        <f>TEXT(Kickstarter[[#This Row],[Date Created Conversion]], "mmm")</f>
        <v>Jun</v>
      </c>
      <c r="W1923" s="6">
        <f>DATEDIF(Kickstarter[[#This Row],[Date Created Conversion]],Kickstarter[[#This Row],[Date Ended Conversion]],"m")</f>
        <v>1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Kickstarter[[#This Row],[pledged]]/Kickstarter[[#This Row],[goal]]</f>
        <v>1.1555</v>
      </c>
      <c r="P1924" s="13">
        <f>IF(Kickstarter[[#This Row],[backers_count]], Kickstarter[[#This Row],[pledged]]/Kickstarter[[#This Row],[backers_count]], 0)</f>
        <v>36.109375</v>
      </c>
      <c r="Q1924" t="str">
        <f>LEFT(Kickstarter[[#This Row],[Category and Sub-Category]], SEARCH("/", Kickstarter[[#This Row],[Category and Sub-Category]])-1)</f>
        <v>music</v>
      </c>
      <c r="R1924" t="str">
        <f>RIGHT(Kickstarter[[#This Row],[Category and Sub-Category]], LEN(Kickstarter[[#This Row],[Category and Sub-Category]])-SEARCH("/",Kickstarter[[#This Row],[Category and Sub-Category]]))</f>
        <v>indie rock</v>
      </c>
      <c r="S1924" s="10">
        <f>(Kickstarter[[#This Row],[launched_at]]/86400) + 25569 + (-6/24)</f>
        <v>41590.005868055552</v>
      </c>
      <c r="T1924" s="10">
        <f>(Kickstarter[[#This Row],[deadline]]/86400) + 25569 + (-6/24)</f>
        <v>41620.005868055552</v>
      </c>
      <c r="U1924" s="6">
        <f>YEAR(Kickstarter[[#This Row],[Date Created Conversion]])</f>
        <v>2013</v>
      </c>
      <c r="V1924" s="6" t="str">
        <f>TEXT(Kickstarter[[#This Row],[Date Created Conversion]], "mmm")</f>
        <v>Nov</v>
      </c>
      <c r="W1924" s="6">
        <f>DATEDIF(Kickstarter[[#This Row],[Date Created Conversion]],Kickstarter[[#This Row],[Date Ended Conversion]],"m")</f>
        <v>1</v>
      </c>
    </row>
    <row r="1925" spans="1:23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Kickstarter[[#This Row],[pledged]]/Kickstarter[[#This Row],[goal]]</f>
        <v>2.4079999999999999</v>
      </c>
      <c r="P1925" s="13">
        <f>IF(Kickstarter[[#This Row],[backers_count]], Kickstarter[[#This Row],[pledged]]/Kickstarter[[#This Row],[backers_count]], 0)</f>
        <v>23.153846153846153</v>
      </c>
      <c r="Q1925" t="str">
        <f>LEFT(Kickstarter[[#This Row],[Category and Sub-Category]], SEARCH("/", Kickstarter[[#This Row],[Category and Sub-Category]])-1)</f>
        <v>music</v>
      </c>
      <c r="R1925" t="str">
        <f>RIGHT(Kickstarter[[#This Row],[Category and Sub-Category]], LEN(Kickstarter[[#This Row],[Category and Sub-Category]])-SEARCH("/",Kickstarter[[#This Row],[Category and Sub-Category]]))</f>
        <v>indie rock</v>
      </c>
      <c r="S1925" s="10">
        <f>(Kickstarter[[#This Row],[launched_at]]/86400) + 25569 + (-6/24)</f>
        <v>40772.598749999997</v>
      </c>
      <c r="T1925" s="10">
        <f>(Kickstarter[[#This Row],[deadline]]/86400) + 25569 + (-6/24)</f>
        <v>40812.957638888889</v>
      </c>
      <c r="U1925" s="6">
        <f>YEAR(Kickstarter[[#This Row],[Date Created Conversion]])</f>
        <v>2011</v>
      </c>
      <c r="V1925" s="6" t="str">
        <f>TEXT(Kickstarter[[#This Row],[Date Created Conversion]], "mmm")</f>
        <v>Aug</v>
      </c>
      <c r="W1925" s="6">
        <f>DATEDIF(Kickstarter[[#This Row],[Date Created Conversion]],Kickstarter[[#This Row],[Date Ended Conversion]],"m")</f>
        <v>1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Kickstarter[[#This Row],[pledged]]/Kickstarter[[#This Row],[goal]]</f>
        <v>1.1439999999999999</v>
      </c>
      <c r="P1926" s="13">
        <f>IF(Kickstarter[[#This Row],[backers_count]], Kickstarter[[#This Row],[pledged]]/Kickstarter[[#This Row],[backers_count]], 0)</f>
        <v>104</v>
      </c>
      <c r="Q1926" t="str">
        <f>LEFT(Kickstarter[[#This Row],[Category and Sub-Category]], SEARCH("/", Kickstarter[[#This Row],[Category and Sub-Category]])-1)</f>
        <v>music</v>
      </c>
      <c r="R1926" t="str">
        <f>RIGHT(Kickstarter[[#This Row],[Category and Sub-Category]], LEN(Kickstarter[[#This Row],[Category and Sub-Category]])-SEARCH("/",Kickstarter[[#This Row],[Category and Sub-Category]]))</f>
        <v>indie rock</v>
      </c>
      <c r="S1926" s="10">
        <f>(Kickstarter[[#This Row],[launched_at]]/86400) + 25569 + (-6/24)</f>
        <v>41626.511053240742</v>
      </c>
      <c r="T1926" s="10">
        <f>(Kickstarter[[#This Row],[deadline]]/86400) + 25569 + (-6/24)</f>
        <v>41654.564583333333</v>
      </c>
      <c r="U1926" s="6">
        <f>YEAR(Kickstarter[[#This Row],[Date Created Conversion]])</f>
        <v>2013</v>
      </c>
      <c r="V1926" s="6" t="str">
        <f>TEXT(Kickstarter[[#This Row],[Date Created Conversion]], "mmm")</f>
        <v>Dec</v>
      </c>
      <c r="W1926" s="6">
        <f>DATEDIF(Kickstarter[[#This Row],[Date Created Conversion]],Kickstarter[[#This Row],[Date Ended Conversion]],"m")</f>
        <v>0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Kickstarter[[#This Row],[pledged]]/Kickstarter[[#This Row],[goal]]</f>
        <v>1.1033333333333333</v>
      </c>
      <c r="P1927" s="13">
        <f>IF(Kickstarter[[#This Row],[backers_count]], Kickstarter[[#This Row],[pledged]]/Kickstarter[[#This Row],[backers_count]], 0)</f>
        <v>31.826923076923077</v>
      </c>
      <c r="Q1927" t="str">
        <f>LEFT(Kickstarter[[#This Row],[Category and Sub-Category]], SEARCH("/", Kickstarter[[#This Row],[Category and Sub-Category]])-1)</f>
        <v>music</v>
      </c>
      <c r="R1927" t="str">
        <f>RIGHT(Kickstarter[[#This Row],[Category and Sub-Category]], LEN(Kickstarter[[#This Row],[Category and Sub-Category]])-SEARCH("/",Kickstarter[[#This Row],[Category and Sub-Category]]))</f>
        <v>indie rock</v>
      </c>
      <c r="S1927" s="10">
        <f>(Kickstarter[[#This Row],[launched_at]]/86400) + 25569 + (-6/24)</f>
        <v>41535.65148148148</v>
      </c>
      <c r="T1927" s="10">
        <f>(Kickstarter[[#This Row],[deadline]]/86400) + 25569 + (-6/24)</f>
        <v>41557.75</v>
      </c>
      <c r="U1927" s="6">
        <f>YEAR(Kickstarter[[#This Row],[Date Created Conversion]])</f>
        <v>2013</v>
      </c>
      <c r="V1927" s="6" t="str">
        <f>TEXT(Kickstarter[[#This Row],[Date Created Conversion]], "mmm")</f>
        <v>Sep</v>
      </c>
      <c r="W1927" s="6">
        <f>DATEDIF(Kickstarter[[#This Row],[Date Created Conversion]],Kickstarter[[#This Row],[Date Ended Conversion]],"m")</f>
        <v>0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Kickstarter[[#This Row],[pledged]]/Kickstarter[[#This Row],[goal]]</f>
        <v>1.9537933333333333</v>
      </c>
      <c r="P1928" s="13">
        <f>IF(Kickstarter[[#This Row],[backers_count]], Kickstarter[[#This Row],[pledged]]/Kickstarter[[#This Row],[backers_count]], 0)</f>
        <v>27.3896261682243</v>
      </c>
      <c r="Q1928" t="str">
        <f>LEFT(Kickstarter[[#This Row],[Category and Sub-Category]], SEARCH("/", Kickstarter[[#This Row],[Category and Sub-Category]])-1)</f>
        <v>music</v>
      </c>
      <c r="R1928" t="str">
        <f>RIGHT(Kickstarter[[#This Row],[Category and Sub-Category]], LEN(Kickstarter[[#This Row],[Category and Sub-Category]])-SEARCH("/",Kickstarter[[#This Row],[Category and Sub-Category]]))</f>
        <v>indie rock</v>
      </c>
      <c r="S1928" s="10">
        <f>(Kickstarter[[#This Row],[launched_at]]/86400) + 25569 + (-6/24)</f>
        <v>40456.704351851848</v>
      </c>
      <c r="T1928" s="10">
        <f>(Kickstarter[[#This Row],[deadline]]/86400) + 25569 + (-6/24)</f>
        <v>40483.768055555556</v>
      </c>
      <c r="U1928" s="6">
        <f>YEAR(Kickstarter[[#This Row],[Date Created Conversion]])</f>
        <v>2010</v>
      </c>
      <c r="V1928" s="6" t="str">
        <f>TEXT(Kickstarter[[#This Row],[Date Created Conversion]], "mmm")</f>
        <v>Oct</v>
      </c>
      <c r="W1928" s="6">
        <f>DATEDIF(Kickstarter[[#This Row],[Date Created Conversion]],Kickstarter[[#This Row],[Date Ended Conversion]],"m")</f>
        <v>0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Kickstarter[[#This Row],[pledged]]/Kickstarter[[#This Row],[goal]]</f>
        <v>1.0333333333333334</v>
      </c>
      <c r="P1929" s="13">
        <f>IF(Kickstarter[[#This Row],[backers_count]], Kickstarter[[#This Row],[pledged]]/Kickstarter[[#This Row],[backers_count]], 0)</f>
        <v>56.363636363636367</v>
      </c>
      <c r="Q1929" t="str">
        <f>LEFT(Kickstarter[[#This Row],[Category and Sub-Category]], SEARCH("/", Kickstarter[[#This Row],[Category and Sub-Category]])-1)</f>
        <v>music</v>
      </c>
      <c r="R1929" t="str">
        <f>RIGHT(Kickstarter[[#This Row],[Category and Sub-Category]], LEN(Kickstarter[[#This Row],[Category and Sub-Category]])-SEARCH("/",Kickstarter[[#This Row],[Category and Sub-Category]]))</f>
        <v>indie rock</v>
      </c>
      <c r="S1929" s="10">
        <f>(Kickstarter[[#This Row],[launched_at]]/86400) + 25569 + (-6/24)</f>
        <v>40960.611562500002</v>
      </c>
      <c r="T1929" s="10">
        <f>(Kickstarter[[#This Row],[deadline]]/86400) + 25569 + (-6/24)</f>
        <v>40975.957638888889</v>
      </c>
      <c r="U1929" s="6">
        <f>YEAR(Kickstarter[[#This Row],[Date Created Conversion]])</f>
        <v>2012</v>
      </c>
      <c r="V1929" s="6" t="str">
        <f>TEXT(Kickstarter[[#This Row],[Date Created Conversion]], "mmm")</f>
        <v>Feb</v>
      </c>
      <c r="W1929" s="6">
        <f>DATEDIF(Kickstarter[[#This Row],[Date Created Conversion]],Kickstarter[[#This Row],[Date Ended Conversion]],"m")</f>
        <v>0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Kickstarter[[#This Row],[pledged]]/Kickstarter[[#This Row],[goal]]</f>
        <v>1.031372549019608</v>
      </c>
      <c r="P1930" s="13">
        <f>IF(Kickstarter[[#This Row],[backers_count]], Kickstarter[[#This Row],[pledged]]/Kickstarter[[#This Row],[backers_count]], 0)</f>
        <v>77.352941176470594</v>
      </c>
      <c r="Q1930" t="str">
        <f>LEFT(Kickstarter[[#This Row],[Category and Sub-Category]], SEARCH("/", Kickstarter[[#This Row],[Category and Sub-Category]])-1)</f>
        <v>music</v>
      </c>
      <c r="R1930" t="str">
        <f>RIGHT(Kickstarter[[#This Row],[Category and Sub-Category]], LEN(Kickstarter[[#This Row],[Category and Sub-Category]])-SEARCH("/",Kickstarter[[#This Row],[Category and Sub-Category]]))</f>
        <v>indie rock</v>
      </c>
      <c r="S1930" s="10">
        <f>(Kickstarter[[#This Row],[launched_at]]/86400) + 25569 + (-6/24)</f>
        <v>41371.3980787037</v>
      </c>
      <c r="T1930" s="10">
        <f>(Kickstarter[[#This Row],[deadline]]/86400) + 25569 + (-6/24)</f>
        <v>41401.3980787037</v>
      </c>
      <c r="U1930" s="6">
        <f>YEAR(Kickstarter[[#This Row],[Date Created Conversion]])</f>
        <v>2013</v>
      </c>
      <c r="V1930" s="6" t="str">
        <f>TEXT(Kickstarter[[#This Row],[Date Created Conversion]], "mmm")</f>
        <v>Apr</v>
      </c>
      <c r="W1930" s="6">
        <f>DATEDIF(Kickstarter[[#This Row],[Date Created Conversion]],Kickstarter[[#This Row],[Date Ended Conversion]],"m")</f>
        <v>1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Kickstarter[[#This Row],[pledged]]/Kickstarter[[#This Row],[goal]]</f>
        <v>1.003125</v>
      </c>
      <c r="P1931" s="13">
        <f>IF(Kickstarter[[#This Row],[backers_count]], Kickstarter[[#This Row],[pledged]]/Kickstarter[[#This Row],[backers_count]], 0)</f>
        <v>42.8</v>
      </c>
      <c r="Q1931" t="str">
        <f>LEFT(Kickstarter[[#This Row],[Category and Sub-Category]], SEARCH("/", Kickstarter[[#This Row],[Category and Sub-Category]])-1)</f>
        <v>music</v>
      </c>
      <c r="R1931" t="str">
        <f>RIGHT(Kickstarter[[#This Row],[Category and Sub-Category]], LEN(Kickstarter[[#This Row],[Category and Sub-Category]])-SEARCH("/",Kickstarter[[#This Row],[Category and Sub-Category]]))</f>
        <v>indie rock</v>
      </c>
      <c r="S1931" s="10">
        <f>(Kickstarter[[#This Row],[launched_at]]/86400) + 25569 + (-6/24)</f>
        <v>40686.771597222221</v>
      </c>
      <c r="T1931" s="10">
        <f>(Kickstarter[[#This Row],[deadline]]/86400) + 25569 + (-6/24)</f>
        <v>40728.771597222221</v>
      </c>
      <c r="U1931" s="6">
        <f>YEAR(Kickstarter[[#This Row],[Date Created Conversion]])</f>
        <v>2011</v>
      </c>
      <c r="V1931" s="6" t="str">
        <f>TEXT(Kickstarter[[#This Row],[Date Created Conversion]], "mmm")</f>
        <v>May</v>
      </c>
      <c r="W1931" s="6">
        <f>DATEDIF(Kickstarter[[#This Row],[Date Created Conversion]],Kickstarter[[#This Row],[Date Ended Conversion]],"m")</f>
        <v>1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Kickstarter[[#This Row],[pledged]]/Kickstarter[[#This Row],[goal]]</f>
        <v>1.27</v>
      </c>
      <c r="P1932" s="13">
        <f>IF(Kickstarter[[#This Row],[backers_count]], Kickstarter[[#This Row],[pledged]]/Kickstarter[[#This Row],[backers_count]], 0)</f>
        <v>48.846153846153847</v>
      </c>
      <c r="Q1932" t="str">
        <f>LEFT(Kickstarter[[#This Row],[Category and Sub-Category]], SEARCH("/", Kickstarter[[#This Row],[Category and Sub-Category]])-1)</f>
        <v>music</v>
      </c>
      <c r="R1932" t="str">
        <f>RIGHT(Kickstarter[[#This Row],[Category and Sub-Category]], LEN(Kickstarter[[#This Row],[Category and Sub-Category]])-SEARCH("/",Kickstarter[[#This Row],[Category and Sub-Category]]))</f>
        <v>indie rock</v>
      </c>
      <c r="S1932" s="10">
        <f>(Kickstarter[[#This Row],[launched_at]]/86400) + 25569 + (-6/24)</f>
        <v>41402.308819444443</v>
      </c>
      <c r="T1932" s="10">
        <f>(Kickstarter[[#This Row],[deadline]]/86400) + 25569 + (-6/24)</f>
        <v>41462.308819444443</v>
      </c>
      <c r="U1932" s="6">
        <f>YEAR(Kickstarter[[#This Row],[Date Created Conversion]])</f>
        <v>2013</v>
      </c>
      <c r="V1932" s="6" t="str">
        <f>TEXT(Kickstarter[[#This Row],[Date Created Conversion]], "mmm")</f>
        <v>May</v>
      </c>
      <c r="W1932" s="6">
        <f>DATEDIF(Kickstarter[[#This Row],[Date Created Conversion]],Kickstarter[[#This Row],[Date Ended Conversion]],"m")</f>
        <v>1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Kickstarter[[#This Row],[pledged]]/Kickstarter[[#This Row],[goal]]</f>
        <v>1.20601</v>
      </c>
      <c r="P1933" s="13">
        <f>IF(Kickstarter[[#This Row],[backers_count]], Kickstarter[[#This Row],[pledged]]/Kickstarter[[#This Row],[backers_count]], 0)</f>
        <v>48.240400000000001</v>
      </c>
      <c r="Q1933" t="str">
        <f>LEFT(Kickstarter[[#This Row],[Category and Sub-Category]], SEARCH("/", Kickstarter[[#This Row],[Category and Sub-Category]])-1)</f>
        <v>music</v>
      </c>
      <c r="R1933" t="str">
        <f>RIGHT(Kickstarter[[#This Row],[Category and Sub-Category]], LEN(Kickstarter[[#This Row],[Category and Sub-Category]])-SEARCH("/",Kickstarter[[#This Row],[Category and Sub-Category]]))</f>
        <v>indie rock</v>
      </c>
      <c r="S1933" s="10">
        <f>(Kickstarter[[#This Row],[launched_at]]/86400) + 25569 + (-6/24)</f>
        <v>41037.642465277779</v>
      </c>
      <c r="T1933" s="10">
        <f>(Kickstarter[[#This Row],[deadline]]/86400) + 25569 + (-6/24)</f>
        <v>41050.895833333336</v>
      </c>
      <c r="U1933" s="6">
        <f>YEAR(Kickstarter[[#This Row],[Date Created Conversion]])</f>
        <v>2012</v>
      </c>
      <c r="V1933" s="6" t="str">
        <f>TEXT(Kickstarter[[#This Row],[Date Created Conversion]], "mmm")</f>
        <v>May</v>
      </c>
      <c r="W1933" s="6">
        <f>DATEDIF(Kickstarter[[#This Row],[Date Created Conversion]],Kickstarter[[#This Row],[Date Ended Conversion]],"m")</f>
        <v>0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Kickstarter[[#This Row],[pledged]]/Kickstarter[[#This Row],[goal]]</f>
        <v>1.0699047619047619</v>
      </c>
      <c r="P1934" s="13">
        <f>IF(Kickstarter[[#This Row],[backers_count]], Kickstarter[[#This Row],[pledged]]/Kickstarter[[#This Row],[backers_count]], 0)</f>
        <v>70.212500000000006</v>
      </c>
      <c r="Q1934" t="str">
        <f>LEFT(Kickstarter[[#This Row],[Category and Sub-Category]], SEARCH("/", Kickstarter[[#This Row],[Category and Sub-Category]])-1)</f>
        <v>music</v>
      </c>
      <c r="R1934" t="str">
        <f>RIGHT(Kickstarter[[#This Row],[Category and Sub-Category]], LEN(Kickstarter[[#This Row],[Category and Sub-Category]])-SEARCH("/",Kickstarter[[#This Row],[Category and Sub-Category]]))</f>
        <v>indie rock</v>
      </c>
      <c r="S1934" s="10">
        <f>(Kickstarter[[#This Row],[launched_at]]/86400) + 25569 + (-6/24)</f>
        <v>40911.559872685189</v>
      </c>
      <c r="T1934" s="10">
        <f>(Kickstarter[[#This Row],[deadline]]/86400) + 25569 + (-6/24)</f>
        <v>40932.559872685189</v>
      </c>
      <c r="U1934" s="6">
        <f>YEAR(Kickstarter[[#This Row],[Date Created Conversion]])</f>
        <v>2012</v>
      </c>
      <c r="V1934" s="6" t="str">
        <f>TEXT(Kickstarter[[#This Row],[Date Created Conversion]], "mmm")</f>
        <v>Jan</v>
      </c>
      <c r="W1934" s="6">
        <f>DATEDIF(Kickstarter[[#This Row],[Date Created Conversion]],Kickstarter[[#This Row],[Date Ended Conversion]],"m")</f>
        <v>0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Kickstarter[[#This Row],[pledged]]/Kickstarter[[#This Row],[goal]]</f>
        <v>1.7243333333333333</v>
      </c>
      <c r="P1935" s="13">
        <f>IF(Kickstarter[[#This Row],[backers_count]], Kickstarter[[#This Row],[pledged]]/Kickstarter[[#This Row],[backers_count]], 0)</f>
        <v>94.054545454545448</v>
      </c>
      <c r="Q1935" t="str">
        <f>LEFT(Kickstarter[[#This Row],[Category and Sub-Category]], SEARCH("/", Kickstarter[[#This Row],[Category and Sub-Category]])-1)</f>
        <v>music</v>
      </c>
      <c r="R1935" t="str">
        <f>RIGHT(Kickstarter[[#This Row],[Category and Sub-Category]], LEN(Kickstarter[[#This Row],[Category and Sub-Category]])-SEARCH("/",Kickstarter[[#This Row],[Category and Sub-Category]]))</f>
        <v>indie rock</v>
      </c>
      <c r="S1935" s="10">
        <f>(Kickstarter[[#This Row],[launched_at]]/86400) + 25569 + (-6/24)</f>
        <v>41878.880868055552</v>
      </c>
      <c r="T1935" s="10">
        <f>(Kickstarter[[#This Row],[deadline]]/86400) + 25569 + (-6/24)</f>
        <v>41908.880868055552</v>
      </c>
      <c r="U1935" s="6">
        <f>YEAR(Kickstarter[[#This Row],[Date Created Conversion]])</f>
        <v>2014</v>
      </c>
      <c r="V1935" s="6" t="str">
        <f>TEXT(Kickstarter[[#This Row],[Date Created Conversion]], "mmm")</f>
        <v>Aug</v>
      </c>
      <c r="W1935" s="6">
        <f>DATEDIF(Kickstarter[[#This Row],[Date Created Conversion]],Kickstarter[[#This Row],[Date Ended Conversion]],"m")</f>
        <v>0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Kickstarter[[#This Row],[pledged]]/Kickstarter[[#This Row],[goal]]</f>
        <v>1.2362</v>
      </c>
      <c r="P1936" s="13">
        <f>IF(Kickstarter[[#This Row],[backers_count]], Kickstarter[[#This Row],[pledged]]/Kickstarter[[#This Row],[backers_count]], 0)</f>
        <v>80.272727272727266</v>
      </c>
      <c r="Q1936" t="str">
        <f>LEFT(Kickstarter[[#This Row],[Category and Sub-Category]], SEARCH("/", Kickstarter[[#This Row],[Category and Sub-Category]])-1)</f>
        <v>music</v>
      </c>
      <c r="R1936" t="str">
        <f>RIGHT(Kickstarter[[#This Row],[Category and Sub-Category]], LEN(Kickstarter[[#This Row],[Category and Sub-Category]])-SEARCH("/",Kickstarter[[#This Row],[Category and Sub-Category]]))</f>
        <v>indie rock</v>
      </c>
      <c r="S1936" s="10">
        <f>(Kickstarter[[#This Row],[launched_at]]/86400) + 25569 + (-6/24)</f>
        <v>40865.617141203707</v>
      </c>
      <c r="T1936" s="10">
        <f>(Kickstarter[[#This Row],[deadline]]/86400) + 25569 + (-6/24)</f>
        <v>40901.958333333336</v>
      </c>
      <c r="U1936" s="6">
        <f>YEAR(Kickstarter[[#This Row],[Date Created Conversion]])</f>
        <v>2011</v>
      </c>
      <c r="V1936" s="6" t="str">
        <f>TEXT(Kickstarter[[#This Row],[Date Created Conversion]], "mmm")</f>
        <v>Nov</v>
      </c>
      <c r="W1936" s="6">
        <f>DATEDIF(Kickstarter[[#This Row],[Date Created Conversion]],Kickstarter[[#This Row],[Date Ended Conversion]],"m")</f>
        <v>1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Kickstarter[[#This Row],[pledged]]/Kickstarter[[#This Row],[goal]]</f>
        <v>1.0840000000000001</v>
      </c>
      <c r="P1937" s="13">
        <f>IF(Kickstarter[[#This Row],[backers_count]], Kickstarter[[#This Row],[pledged]]/Kickstarter[[#This Row],[backers_count]], 0)</f>
        <v>54.2</v>
      </c>
      <c r="Q1937" t="str">
        <f>LEFT(Kickstarter[[#This Row],[Category and Sub-Category]], SEARCH("/", Kickstarter[[#This Row],[Category and Sub-Category]])-1)</f>
        <v>music</v>
      </c>
      <c r="R1937" t="str">
        <f>RIGHT(Kickstarter[[#This Row],[Category and Sub-Category]], LEN(Kickstarter[[#This Row],[Category and Sub-Category]])-SEARCH("/",Kickstarter[[#This Row],[Category and Sub-Category]]))</f>
        <v>indie rock</v>
      </c>
      <c r="S1937" s="10">
        <f>(Kickstarter[[#This Row],[launched_at]]/86400) + 25569 + (-6/24)</f>
        <v>41773.682534722218</v>
      </c>
      <c r="T1937" s="10">
        <f>(Kickstarter[[#This Row],[deadline]]/86400) + 25569 + (-6/24)</f>
        <v>41810.957638888889</v>
      </c>
      <c r="U1937" s="6">
        <f>YEAR(Kickstarter[[#This Row],[Date Created Conversion]])</f>
        <v>2014</v>
      </c>
      <c r="V1937" s="6" t="str">
        <f>TEXT(Kickstarter[[#This Row],[Date Created Conversion]], "mmm")</f>
        <v>May</v>
      </c>
      <c r="W1937" s="6">
        <f>DATEDIF(Kickstarter[[#This Row],[Date Created Conversion]],Kickstarter[[#This Row],[Date Ended Conversion]],"m")</f>
        <v>1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Kickstarter[[#This Row],[pledged]]/Kickstarter[[#This Row],[goal]]</f>
        <v>1.1652013333333333</v>
      </c>
      <c r="P1938" s="13">
        <f>IF(Kickstarter[[#This Row],[backers_count]], Kickstarter[[#This Row],[pledged]]/Kickstarter[[#This Row],[backers_count]], 0)</f>
        <v>60.26903448275862</v>
      </c>
      <c r="Q1938" t="str">
        <f>LEFT(Kickstarter[[#This Row],[Category and Sub-Category]], SEARCH("/", Kickstarter[[#This Row],[Category and Sub-Category]])-1)</f>
        <v>music</v>
      </c>
      <c r="R1938" t="str">
        <f>RIGHT(Kickstarter[[#This Row],[Category and Sub-Category]], LEN(Kickstarter[[#This Row],[Category and Sub-Category]])-SEARCH("/",Kickstarter[[#This Row],[Category and Sub-Category]]))</f>
        <v>indie rock</v>
      </c>
      <c r="S1938" s="10">
        <f>(Kickstarter[[#This Row],[launched_at]]/86400) + 25569 + (-6/24)</f>
        <v>40852.639699074076</v>
      </c>
      <c r="T1938" s="10">
        <f>(Kickstarter[[#This Row],[deadline]]/86400) + 25569 + (-6/24)</f>
        <v>40882.999305555553</v>
      </c>
      <c r="U1938" s="6">
        <f>YEAR(Kickstarter[[#This Row],[Date Created Conversion]])</f>
        <v>2011</v>
      </c>
      <c r="V1938" s="6" t="str">
        <f>TEXT(Kickstarter[[#This Row],[Date Created Conversion]], "mmm")</f>
        <v>Nov</v>
      </c>
      <c r="W1938" s="6">
        <f>DATEDIF(Kickstarter[[#This Row],[Date Created Conversion]],Kickstarter[[#This Row],[Date Ended Conversion]],"m")</f>
        <v>1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Kickstarter[[#This Row],[pledged]]/Kickstarter[[#This Row],[goal]]</f>
        <v>1.8724499999999999</v>
      </c>
      <c r="P1939" s="13">
        <f>IF(Kickstarter[[#This Row],[backers_count]], Kickstarter[[#This Row],[pledged]]/Kickstarter[[#This Row],[backers_count]], 0)</f>
        <v>38.740344827586206</v>
      </c>
      <c r="Q1939" t="str">
        <f>LEFT(Kickstarter[[#This Row],[Category and Sub-Category]], SEARCH("/", Kickstarter[[#This Row],[Category and Sub-Category]])-1)</f>
        <v>music</v>
      </c>
      <c r="R1939" t="str">
        <f>RIGHT(Kickstarter[[#This Row],[Category and Sub-Category]], LEN(Kickstarter[[#This Row],[Category and Sub-Category]])-SEARCH("/",Kickstarter[[#This Row],[Category and Sub-Category]]))</f>
        <v>indie rock</v>
      </c>
      <c r="S1939" s="10">
        <f>(Kickstarter[[#This Row],[launched_at]]/86400) + 25569 + (-6/24)</f>
        <v>41058.868993055556</v>
      </c>
      <c r="T1939" s="10">
        <f>(Kickstarter[[#This Row],[deadline]]/86400) + 25569 + (-6/24)</f>
        <v>41074.915972222225</v>
      </c>
      <c r="U1939" s="6">
        <f>YEAR(Kickstarter[[#This Row],[Date Created Conversion]])</f>
        <v>2012</v>
      </c>
      <c r="V1939" s="6" t="str">
        <f>TEXT(Kickstarter[[#This Row],[Date Created Conversion]], "mmm")</f>
        <v>May</v>
      </c>
      <c r="W1939" s="6">
        <f>DATEDIF(Kickstarter[[#This Row],[Date Created Conversion]],Kickstarter[[#This Row],[Date Ended Conversion]],"m")</f>
        <v>0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Kickstarter[[#This Row],[pledged]]/Kickstarter[[#This Row],[goal]]</f>
        <v>1.1593333333333333</v>
      </c>
      <c r="P1940" s="13">
        <f>IF(Kickstarter[[#This Row],[backers_count]], Kickstarter[[#This Row],[pledged]]/Kickstarter[[#This Row],[backers_count]], 0)</f>
        <v>152.54385964912279</v>
      </c>
      <c r="Q1940" t="str">
        <f>LEFT(Kickstarter[[#This Row],[Category and Sub-Category]], SEARCH("/", Kickstarter[[#This Row],[Category and Sub-Category]])-1)</f>
        <v>music</v>
      </c>
      <c r="R1940" t="str">
        <f>RIGHT(Kickstarter[[#This Row],[Category and Sub-Category]], LEN(Kickstarter[[#This Row],[Category and Sub-Category]])-SEARCH("/",Kickstarter[[#This Row],[Category and Sub-Category]]))</f>
        <v>indie rock</v>
      </c>
      <c r="S1940" s="10">
        <f>(Kickstarter[[#This Row],[launched_at]]/86400) + 25569 + (-6/24)</f>
        <v>41426.009618055556</v>
      </c>
      <c r="T1940" s="10">
        <f>(Kickstarter[[#This Row],[deadline]]/86400) + 25569 + (-6/24)</f>
        <v>41456.958333333336</v>
      </c>
      <c r="U1940" s="6">
        <f>YEAR(Kickstarter[[#This Row],[Date Created Conversion]])</f>
        <v>2013</v>
      </c>
      <c r="V1940" s="6" t="str">
        <f>TEXT(Kickstarter[[#This Row],[Date Created Conversion]], "mmm")</f>
        <v>Jun</v>
      </c>
      <c r="W1940" s="6">
        <f>DATEDIF(Kickstarter[[#This Row],[Date Created Conversion]],Kickstarter[[#This Row],[Date Ended Conversion]],"m")</f>
        <v>1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Kickstarter[[#This Row],[pledged]]/Kickstarter[[#This Row],[goal]]</f>
        <v>1.107</v>
      </c>
      <c r="P1941" s="13">
        <f>IF(Kickstarter[[#This Row],[backers_count]], Kickstarter[[#This Row],[pledged]]/Kickstarter[[#This Row],[backers_count]], 0)</f>
        <v>115.3125</v>
      </c>
      <c r="Q1941" t="str">
        <f>LEFT(Kickstarter[[#This Row],[Category and Sub-Category]], SEARCH("/", Kickstarter[[#This Row],[Category and Sub-Category]])-1)</f>
        <v>music</v>
      </c>
      <c r="R1941" t="str">
        <f>RIGHT(Kickstarter[[#This Row],[Category and Sub-Category]], LEN(Kickstarter[[#This Row],[Category and Sub-Category]])-SEARCH("/",Kickstarter[[#This Row],[Category and Sub-Category]]))</f>
        <v>indie rock</v>
      </c>
      <c r="S1941" s="10">
        <f>(Kickstarter[[#This Row],[launched_at]]/86400) + 25569 + (-6/24)</f>
        <v>41313.735046296293</v>
      </c>
      <c r="T1941" s="10">
        <f>(Kickstarter[[#This Row],[deadline]]/86400) + 25569 + (-6/24)</f>
        <v>41343.693379629629</v>
      </c>
      <c r="U1941" s="6">
        <f>YEAR(Kickstarter[[#This Row],[Date Created Conversion]])</f>
        <v>2013</v>
      </c>
      <c r="V1941" s="6" t="str">
        <f>TEXT(Kickstarter[[#This Row],[Date Created Conversion]], "mmm")</f>
        <v>Feb</v>
      </c>
      <c r="W1941" s="6">
        <f>DATEDIF(Kickstarter[[#This Row],[Date Created Conversion]],Kickstarter[[#This Row],[Date Ended Conversion]],"m")</f>
        <v>1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Kickstarter[[#This Row],[pledged]]/Kickstarter[[#This Row],[goal]]</f>
        <v>1.7092307692307693</v>
      </c>
      <c r="P1942" s="13">
        <f>IF(Kickstarter[[#This Row],[backers_count]], Kickstarter[[#This Row],[pledged]]/Kickstarter[[#This Row],[backers_count]], 0)</f>
        <v>35.838709677419352</v>
      </c>
      <c r="Q1942" t="str">
        <f>LEFT(Kickstarter[[#This Row],[Category and Sub-Category]], SEARCH("/", Kickstarter[[#This Row],[Category and Sub-Category]])-1)</f>
        <v>music</v>
      </c>
      <c r="R1942" t="str">
        <f>RIGHT(Kickstarter[[#This Row],[Category and Sub-Category]], LEN(Kickstarter[[#This Row],[Category and Sub-Category]])-SEARCH("/",Kickstarter[[#This Row],[Category and Sub-Category]]))</f>
        <v>indie rock</v>
      </c>
      <c r="S1942" s="10">
        <f>(Kickstarter[[#This Row],[launched_at]]/86400) + 25569 + (-6/24)</f>
        <v>40670.257326388892</v>
      </c>
      <c r="T1942" s="10">
        <f>(Kickstarter[[#This Row],[deadline]]/86400) + 25569 + (-6/24)</f>
        <v>40708.915972222225</v>
      </c>
      <c r="U1942" s="6">
        <f>YEAR(Kickstarter[[#This Row],[Date Created Conversion]])</f>
        <v>2011</v>
      </c>
      <c r="V1942" s="6" t="str">
        <f>TEXT(Kickstarter[[#This Row],[Date Created Conversion]], "mmm")</f>
        <v>May</v>
      </c>
      <c r="W1942" s="6">
        <f>DATEDIF(Kickstarter[[#This Row],[Date Created Conversion]],Kickstarter[[#This Row],[Date Ended Conversion]],"m")</f>
        <v>1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Kickstarter[[#This Row],[pledged]]/Kickstarter[[#This Row],[goal]]</f>
        <v>1.2611835600000001</v>
      </c>
      <c r="P1943" s="13">
        <f>IF(Kickstarter[[#This Row],[backers_count]], Kickstarter[[#This Row],[pledged]]/Kickstarter[[#This Row],[backers_count]], 0)</f>
        <v>64.570118779438872</v>
      </c>
      <c r="Q1943" t="str">
        <f>LEFT(Kickstarter[[#This Row],[Category and Sub-Category]], SEARCH("/", Kickstarter[[#This Row],[Category and Sub-Category]])-1)</f>
        <v>technology</v>
      </c>
      <c r="R1943" t="str">
        <f>RIGHT(Kickstarter[[#This Row],[Category and Sub-Category]], LEN(Kickstarter[[#This Row],[Category and Sub-Category]])-SEARCH("/",Kickstarter[[#This Row],[Category and Sub-Category]]))</f>
        <v>hardware</v>
      </c>
      <c r="S1943" s="10">
        <f>(Kickstarter[[#This Row],[launched_at]]/86400) + 25569 + (-6/24)</f>
        <v>41744.040868055556</v>
      </c>
      <c r="T1943" s="10">
        <f>(Kickstarter[[#This Row],[deadline]]/86400) + 25569 + (-6/24)</f>
        <v>41774.040868055556</v>
      </c>
      <c r="U1943" s="6">
        <f>YEAR(Kickstarter[[#This Row],[Date Created Conversion]])</f>
        <v>2014</v>
      </c>
      <c r="V1943" s="6" t="str">
        <f>TEXT(Kickstarter[[#This Row],[Date Created Conversion]], "mmm")</f>
        <v>Apr</v>
      </c>
      <c r="W1943" s="6">
        <f>DATEDIF(Kickstarter[[#This Row],[Date Created Conversion]],Kickstarter[[#This Row],[Date Ended Conversion]],"m")</f>
        <v>1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Kickstarter[[#This Row],[pledged]]/Kickstarter[[#This Row],[goal]]</f>
        <v>1.3844033333333334</v>
      </c>
      <c r="P1944" s="13">
        <f>IF(Kickstarter[[#This Row],[backers_count]], Kickstarter[[#This Row],[pledged]]/Kickstarter[[#This Row],[backers_count]], 0)</f>
        <v>87.436000000000007</v>
      </c>
      <c r="Q1944" t="str">
        <f>LEFT(Kickstarter[[#This Row],[Category and Sub-Category]], SEARCH("/", Kickstarter[[#This Row],[Category and Sub-Category]])-1)</f>
        <v>technology</v>
      </c>
      <c r="R1944" t="str">
        <f>RIGHT(Kickstarter[[#This Row],[Category and Sub-Category]], LEN(Kickstarter[[#This Row],[Category and Sub-Category]])-SEARCH("/",Kickstarter[[#This Row],[Category and Sub-Category]]))</f>
        <v>hardware</v>
      </c>
      <c r="S1944" s="10">
        <f>(Kickstarter[[#This Row],[launched_at]]/86400) + 25569 + (-6/24)</f>
        <v>40638.578009259261</v>
      </c>
      <c r="T1944" s="10">
        <f>(Kickstarter[[#This Row],[deadline]]/86400) + 25569 + (-6/24)</f>
        <v>40728.578009259261</v>
      </c>
      <c r="U1944" s="6">
        <f>YEAR(Kickstarter[[#This Row],[Date Created Conversion]])</f>
        <v>2011</v>
      </c>
      <c r="V1944" s="6" t="str">
        <f>TEXT(Kickstarter[[#This Row],[Date Created Conversion]], "mmm")</f>
        <v>Apr</v>
      </c>
      <c r="W1944" s="6">
        <f>DATEDIF(Kickstarter[[#This Row],[Date Created Conversion]],Kickstarter[[#This Row],[Date Ended Conversion]],"m")</f>
        <v>2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Kickstarter[[#This Row],[pledged]]/Kickstarter[[#This Row],[goal]]</f>
        <v>17.052499999999998</v>
      </c>
      <c r="P1945" s="13">
        <f>IF(Kickstarter[[#This Row],[backers_count]], Kickstarter[[#This Row],[pledged]]/Kickstarter[[#This Row],[backers_count]], 0)</f>
        <v>68.815577078288939</v>
      </c>
      <c r="Q1945" t="str">
        <f>LEFT(Kickstarter[[#This Row],[Category and Sub-Category]], SEARCH("/", Kickstarter[[#This Row],[Category and Sub-Category]])-1)</f>
        <v>technology</v>
      </c>
      <c r="R1945" t="str">
        <f>RIGHT(Kickstarter[[#This Row],[Category and Sub-Category]], LEN(Kickstarter[[#This Row],[Category and Sub-Category]])-SEARCH("/",Kickstarter[[#This Row],[Category and Sub-Category]]))</f>
        <v>hardware</v>
      </c>
      <c r="S1945" s="10">
        <f>(Kickstarter[[#This Row],[launched_at]]/86400) + 25569 + (-6/24)</f>
        <v>42548.019861111112</v>
      </c>
      <c r="T1945" s="10">
        <f>(Kickstarter[[#This Row],[deadline]]/86400) + 25569 + (-6/24)</f>
        <v>42593.019861111112</v>
      </c>
      <c r="U1945" s="6">
        <f>YEAR(Kickstarter[[#This Row],[Date Created Conversion]])</f>
        <v>2016</v>
      </c>
      <c r="V1945" s="6" t="str">
        <f>TEXT(Kickstarter[[#This Row],[Date Created Conversion]], "mmm")</f>
        <v>Jun</v>
      </c>
      <c r="W1945" s="6">
        <f>DATEDIF(Kickstarter[[#This Row],[Date Created Conversion]],Kickstarter[[#This Row],[Date Ended Conversion]],"m")</f>
        <v>1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Kickstarter[[#This Row],[pledged]]/Kickstarter[[#This Row],[goal]]</f>
        <v>7.8805550000000002</v>
      </c>
      <c r="P1946" s="13">
        <f>IF(Kickstarter[[#This Row],[backers_count]], Kickstarter[[#This Row],[pledged]]/Kickstarter[[#This Row],[backers_count]], 0)</f>
        <v>176.200223588597</v>
      </c>
      <c r="Q1946" t="str">
        <f>LEFT(Kickstarter[[#This Row],[Category and Sub-Category]], SEARCH("/", Kickstarter[[#This Row],[Category and Sub-Category]])-1)</f>
        <v>technology</v>
      </c>
      <c r="R1946" t="str">
        <f>RIGHT(Kickstarter[[#This Row],[Category and Sub-Category]], LEN(Kickstarter[[#This Row],[Category and Sub-Category]])-SEARCH("/",Kickstarter[[#This Row],[Category and Sub-Category]]))</f>
        <v>hardware</v>
      </c>
      <c r="S1946" s="10">
        <f>(Kickstarter[[#This Row],[launched_at]]/86400) + 25569 + (-6/24)</f>
        <v>41730.334374999999</v>
      </c>
      <c r="T1946" s="10">
        <f>(Kickstarter[[#This Row],[deadline]]/86400) + 25569 + (-6/24)</f>
        <v>41760.334374999999</v>
      </c>
      <c r="U1946" s="6">
        <f>YEAR(Kickstarter[[#This Row],[Date Created Conversion]])</f>
        <v>2014</v>
      </c>
      <c r="V1946" s="6" t="str">
        <f>TEXT(Kickstarter[[#This Row],[Date Created Conversion]], "mmm")</f>
        <v>Apr</v>
      </c>
      <c r="W1946" s="6">
        <f>DATEDIF(Kickstarter[[#This Row],[Date Created Conversion]],Kickstarter[[#This Row],[Date Ended Conversion]],"m")</f>
        <v>1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Kickstarter[[#This Row],[pledged]]/Kickstarter[[#This Row],[goal]]</f>
        <v>3.4801799999999998</v>
      </c>
      <c r="P1947" s="13">
        <f>IF(Kickstarter[[#This Row],[backers_count]], Kickstarter[[#This Row],[pledged]]/Kickstarter[[#This Row],[backers_count]], 0)</f>
        <v>511.79117647058825</v>
      </c>
      <c r="Q1947" t="str">
        <f>LEFT(Kickstarter[[#This Row],[Category and Sub-Category]], SEARCH("/", Kickstarter[[#This Row],[Category and Sub-Category]])-1)</f>
        <v>technology</v>
      </c>
      <c r="R1947" t="str">
        <f>RIGHT(Kickstarter[[#This Row],[Category and Sub-Category]], LEN(Kickstarter[[#This Row],[Category and Sub-Category]])-SEARCH("/",Kickstarter[[#This Row],[Category and Sub-Category]]))</f>
        <v>hardware</v>
      </c>
      <c r="S1947" s="10">
        <f>(Kickstarter[[#This Row],[launched_at]]/86400) + 25569 + (-6/24)</f>
        <v>42157.001828703702</v>
      </c>
      <c r="T1947" s="10">
        <f>(Kickstarter[[#This Row],[deadline]]/86400) + 25569 + (-6/24)</f>
        <v>42197.001828703702</v>
      </c>
      <c r="U1947" s="6">
        <f>YEAR(Kickstarter[[#This Row],[Date Created Conversion]])</f>
        <v>2015</v>
      </c>
      <c r="V1947" s="6" t="str">
        <f>TEXT(Kickstarter[[#This Row],[Date Created Conversion]], "mmm")</f>
        <v>Jun</v>
      </c>
      <c r="W1947" s="6">
        <f>DATEDIF(Kickstarter[[#This Row],[Date Created Conversion]],Kickstarter[[#This Row],[Date Ended Conversion]],"m")</f>
        <v>1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Kickstarter[[#This Row],[pledged]]/Kickstarter[[#This Row],[goal]]</f>
        <v>1.4974666666666667</v>
      </c>
      <c r="P1948" s="13">
        <f>IF(Kickstarter[[#This Row],[backers_count]], Kickstarter[[#This Row],[pledged]]/Kickstarter[[#This Row],[backers_count]], 0)</f>
        <v>160.44285714285715</v>
      </c>
      <c r="Q1948" t="str">
        <f>LEFT(Kickstarter[[#This Row],[Category and Sub-Category]], SEARCH("/", Kickstarter[[#This Row],[Category and Sub-Category]])-1)</f>
        <v>technology</v>
      </c>
      <c r="R1948" t="str">
        <f>RIGHT(Kickstarter[[#This Row],[Category and Sub-Category]], LEN(Kickstarter[[#This Row],[Category and Sub-Category]])-SEARCH("/",Kickstarter[[#This Row],[Category and Sub-Category]]))</f>
        <v>hardware</v>
      </c>
      <c r="S1948" s="10">
        <f>(Kickstarter[[#This Row],[launched_at]]/86400) + 25569 + (-6/24)</f>
        <v>41688.900011574078</v>
      </c>
      <c r="T1948" s="10">
        <f>(Kickstarter[[#This Row],[deadline]]/86400) + 25569 + (-6/24)</f>
        <v>41748.858344907407</v>
      </c>
      <c r="U1948" s="6">
        <f>YEAR(Kickstarter[[#This Row],[Date Created Conversion]])</f>
        <v>2014</v>
      </c>
      <c r="V1948" s="6" t="str">
        <f>TEXT(Kickstarter[[#This Row],[Date Created Conversion]], "mmm")</f>
        <v>Feb</v>
      </c>
      <c r="W1948" s="6">
        <f>DATEDIF(Kickstarter[[#This Row],[Date Created Conversion]],Kickstarter[[#This Row],[Date Ended Conversion]],"m")</f>
        <v>2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Kickstarter[[#This Row],[pledged]]/Kickstarter[[#This Row],[goal]]</f>
        <v>1.0063375000000001</v>
      </c>
      <c r="P1949" s="13">
        <f>IF(Kickstarter[[#This Row],[backers_count]], Kickstarter[[#This Row],[pledged]]/Kickstarter[[#This Row],[backers_count]], 0)</f>
        <v>35.003043478260871</v>
      </c>
      <c r="Q1949" t="str">
        <f>LEFT(Kickstarter[[#This Row],[Category and Sub-Category]], SEARCH("/", Kickstarter[[#This Row],[Category and Sub-Category]])-1)</f>
        <v>technology</v>
      </c>
      <c r="R1949" t="str">
        <f>RIGHT(Kickstarter[[#This Row],[Category and Sub-Category]], LEN(Kickstarter[[#This Row],[Category and Sub-Category]])-SEARCH("/",Kickstarter[[#This Row],[Category and Sub-Category]]))</f>
        <v>hardware</v>
      </c>
      <c r="S1949" s="10">
        <f>(Kickstarter[[#This Row],[launched_at]]/86400) + 25569 + (-6/24)</f>
        <v>40102.668055555558</v>
      </c>
      <c r="T1949" s="10">
        <f>(Kickstarter[[#This Row],[deadline]]/86400) + 25569 + (-6/24)</f>
        <v>40139.999305555553</v>
      </c>
      <c r="U1949" s="6">
        <f>YEAR(Kickstarter[[#This Row],[Date Created Conversion]])</f>
        <v>2009</v>
      </c>
      <c r="V1949" s="6" t="str">
        <f>TEXT(Kickstarter[[#This Row],[Date Created Conversion]], "mmm")</f>
        <v>Oct</v>
      </c>
      <c r="W1949" s="6">
        <f>DATEDIF(Kickstarter[[#This Row],[Date Created Conversion]],Kickstarter[[#This Row],[Date Ended Conversion]],"m")</f>
        <v>1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Kickstarter[[#This Row],[pledged]]/Kickstarter[[#This Row],[goal]]</f>
        <v>8.0021100000000001</v>
      </c>
      <c r="P1950" s="13">
        <f>IF(Kickstarter[[#This Row],[backers_count]], Kickstarter[[#This Row],[pledged]]/Kickstarter[[#This Row],[backers_count]], 0)</f>
        <v>188.50671378091872</v>
      </c>
      <c r="Q1950" t="str">
        <f>LEFT(Kickstarter[[#This Row],[Category and Sub-Category]], SEARCH("/", Kickstarter[[#This Row],[Category and Sub-Category]])-1)</f>
        <v>technology</v>
      </c>
      <c r="R1950" t="str">
        <f>RIGHT(Kickstarter[[#This Row],[Category and Sub-Category]], LEN(Kickstarter[[#This Row],[Category and Sub-Category]])-SEARCH("/",Kickstarter[[#This Row],[Category and Sub-Category]]))</f>
        <v>hardware</v>
      </c>
      <c r="S1950" s="10">
        <f>(Kickstarter[[#This Row],[launched_at]]/86400) + 25569 + (-6/24)</f>
        <v>42473.354270833333</v>
      </c>
      <c r="T1950" s="10">
        <f>(Kickstarter[[#This Row],[deadline]]/86400) + 25569 + (-6/24)</f>
        <v>42527.459722222222</v>
      </c>
      <c r="U1950" s="6">
        <f>YEAR(Kickstarter[[#This Row],[Date Created Conversion]])</f>
        <v>2016</v>
      </c>
      <c r="V1950" s="6" t="str">
        <f>TEXT(Kickstarter[[#This Row],[Date Created Conversion]], "mmm")</f>
        <v>Apr</v>
      </c>
      <c r="W1950" s="6">
        <f>DATEDIF(Kickstarter[[#This Row],[Date Created Conversion]],Kickstarter[[#This Row],[Date Ended Conversion]],"m")</f>
        <v>1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Kickstarter[[#This Row],[pledged]]/Kickstarter[[#This Row],[goal]]</f>
        <v>1.0600260000000001</v>
      </c>
      <c r="P1951" s="13">
        <f>IF(Kickstarter[[#This Row],[backers_count]], Kickstarter[[#This Row],[pledged]]/Kickstarter[[#This Row],[backers_count]], 0)</f>
        <v>56.204984093319197</v>
      </c>
      <c r="Q1951" t="str">
        <f>LEFT(Kickstarter[[#This Row],[Category and Sub-Category]], SEARCH("/", Kickstarter[[#This Row],[Category and Sub-Category]])-1)</f>
        <v>technology</v>
      </c>
      <c r="R1951" t="str">
        <f>RIGHT(Kickstarter[[#This Row],[Category and Sub-Category]], LEN(Kickstarter[[#This Row],[Category and Sub-Category]])-SEARCH("/",Kickstarter[[#This Row],[Category and Sub-Category]]))</f>
        <v>hardware</v>
      </c>
      <c r="S1951" s="10">
        <f>(Kickstarter[[#This Row],[launched_at]]/86400) + 25569 + (-6/24)</f>
        <v>41800.173043981486</v>
      </c>
      <c r="T1951" s="10">
        <f>(Kickstarter[[#This Row],[deadline]]/86400) + 25569 + (-6/24)</f>
        <v>41830.173043981486</v>
      </c>
      <c r="U1951" s="6">
        <f>YEAR(Kickstarter[[#This Row],[Date Created Conversion]])</f>
        <v>2014</v>
      </c>
      <c r="V1951" s="6" t="str">
        <f>TEXT(Kickstarter[[#This Row],[Date Created Conversion]], "mmm")</f>
        <v>Jun</v>
      </c>
      <c r="W1951" s="6">
        <f>DATEDIF(Kickstarter[[#This Row],[Date Created Conversion]],Kickstarter[[#This Row],[Date Ended Conversion]],"m")</f>
        <v>1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Kickstarter[[#This Row],[pledged]]/Kickstarter[[#This Row],[goal]]</f>
        <v>2.0051866666666669</v>
      </c>
      <c r="P1952" s="13">
        <f>IF(Kickstarter[[#This Row],[backers_count]], Kickstarter[[#This Row],[pledged]]/Kickstarter[[#This Row],[backers_count]], 0)</f>
        <v>51.3054157782516</v>
      </c>
      <c r="Q1952" t="str">
        <f>LEFT(Kickstarter[[#This Row],[Category and Sub-Category]], SEARCH("/", Kickstarter[[#This Row],[Category and Sub-Category]])-1)</f>
        <v>technology</v>
      </c>
      <c r="R1952" t="str">
        <f>RIGHT(Kickstarter[[#This Row],[Category and Sub-Category]], LEN(Kickstarter[[#This Row],[Category and Sub-Category]])-SEARCH("/",Kickstarter[[#This Row],[Category and Sub-Category]]))</f>
        <v>hardware</v>
      </c>
      <c r="S1952" s="10">
        <f>(Kickstarter[[#This Row],[launched_at]]/86400) + 25569 + (-6/24)</f>
        <v>40623.931400462963</v>
      </c>
      <c r="T1952" s="10">
        <f>(Kickstarter[[#This Row],[deadline]]/86400) + 25569 + (-6/24)</f>
        <v>40654.931400462963</v>
      </c>
      <c r="U1952" s="6">
        <f>YEAR(Kickstarter[[#This Row],[Date Created Conversion]])</f>
        <v>2011</v>
      </c>
      <c r="V1952" s="6" t="str">
        <f>TEXT(Kickstarter[[#This Row],[Date Created Conversion]], "mmm")</f>
        <v>Mar</v>
      </c>
      <c r="W1952" s="6">
        <f>DATEDIF(Kickstarter[[#This Row],[Date Created Conversion]],Kickstarter[[#This Row],[Date Ended Conversion]],"m")</f>
        <v>1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Kickstarter[[#This Row],[pledged]]/Kickstarter[[#This Row],[goal]]</f>
        <v>2.1244399999999999</v>
      </c>
      <c r="P1953" s="13">
        <f>IF(Kickstarter[[#This Row],[backers_count]], Kickstarter[[#This Row],[pledged]]/Kickstarter[[#This Row],[backers_count]], 0)</f>
        <v>127.36450839328538</v>
      </c>
      <c r="Q1953" t="str">
        <f>LEFT(Kickstarter[[#This Row],[Category and Sub-Category]], SEARCH("/", Kickstarter[[#This Row],[Category and Sub-Category]])-1)</f>
        <v>technology</v>
      </c>
      <c r="R1953" t="str">
        <f>RIGHT(Kickstarter[[#This Row],[Category and Sub-Category]], LEN(Kickstarter[[#This Row],[Category and Sub-Category]])-SEARCH("/",Kickstarter[[#This Row],[Category and Sub-Category]]))</f>
        <v>hardware</v>
      </c>
      <c r="S1953" s="10">
        <f>(Kickstarter[[#This Row],[launched_at]]/86400) + 25569 + (-6/24)</f>
        <v>42651.170567129629</v>
      </c>
      <c r="T1953" s="10">
        <f>(Kickstarter[[#This Row],[deadline]]/86400) + 25569 + (-6/24)</f>
        <v>42681.212233796294</v>
      </c>
      <c r="U1953" s="6">
        <f>YEAR(Kickstarter[[#This Row],[Date Created Conversion]])</f>
        <v>2016</v>
      </c>
      <c r="V1953" s="6" t="str">
        <f>TEXT(Kickstarter[[#This Row],[Date Created Conversion]], "mmm")</f>
        <v>Oct</v>
      </c>
      <c r="W1953" s="6">
        <f>DATEDIF(Kickstarter[[#This Row],[Date Created Conversion]],Kickstarter[[#This Row],[Date Ended Conversion]],"m")</f>
        <v>0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Kickstarter[[#This Row],[pledged]]/Kickstarter[[#This Row],[goal]]</f>
        <v>1.9847237142857144</v>
      </c>
      <c r="P1954" s="13">
        <f>IF(Kickstarter[[#This Row],[backers_count]], Kickstarter[[#This Row],[pledged]]/Kickstarter[[#This Row],[backers_count]], 0)</f>
        <v>101.85532258064516</v>
      </c>
      <c r="Q1954" t="str">
        <f>LEFT(Kickstarter[[#This Row],[Category and Sub-Category]], SEARCH("/", Kickstarter[[#This Row],[Category and Sub-Category]])-1)</f>
        <v>technology</v>
      </c>
      <c r="R1954" t="str">
        <f>RIGHT(Kickstarter[[#This Row],[Category and Sub-Category]], LEN(Kickstarter[[#This Row],[Category and Sub-Category]])-SEARCH("/",Kickstarter[[#This Row],[Category and Sub-Category]]))</f>
        <v>hardware</v>
      </c>
      <c r="S1954" s="10">
        <f>(Kickstarter[[#This Row],[launched_at]]/86400) + 25569 + (-6/24)</f>
        <v>41526.35665509259</v>
      </c>
      <c r="T1954" s="10">
        <f>(Kickstarter[[#This Row],[deadline]]/86400) + 25569 + (-6/24)</f>
        <v>41563.35665509259</v>
      </c>
      <c r="U1954" s="6">
        <f>YEAR(Kickstarter[[#This Row],[Date Created Conversion]])</f>
        <v>2013</v>
      </c>
      <c r="V1954" s="6" t="str">
        <f>TEXT(Kickstarter[[#This Row],[Date Created Conversion]], "mmm")</f>
        <v>Sep</v>
      </c>
      <c r="W1954" s="6">
        <f>DATEDIF(Kickstarter[[#This Row],[Date Created Conversion]],Kickstarter[[#This Row],[Date Ended Conversion]],"m")</f>
        <v>1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Kickstarter[[#This Row],[pledged]]/Kickstarter[[#This Row],[goal]]</f>
        <v>2.2594666666666665</v>
      </c>
      <c r="P1955" s="13">
        <f>IF(Kickstarter[[#This Row],[backers_count]], Kickstarter[[#This Row],[pledged]]/Kickstarter[[#This Row],[backers_count]], 0)</f>
        <v>230.55782312925169</v>
      </c>
      <c r="Q1955" t="str">
        <f>LEFT(Kickstarter[[#This Row],[Category and Sub-Category]], SEARCH("/", Kickstarter[[#This Row],[Category and Sub-Category]])-1)</f>
        <v>technology</v>
      </c>
      <c r="R1955" t="str">
        <f>RIGHT(Kickstarter[[#This Row],[Category and Sub-Category]], LEN(Kickstarter[[#This Row],[Category and Sub-Category]])-SEARCH("/",Kickstarter[[#This Row],[Category and Sub-Category]]))</f>
        <v>hardware</v>
      </c>
      <c r="S1955" s="10">
        <f>(Kickstarter[[#This Row],[launched_at]]/86400) + 25569 + (-6/24)</f>
        <v>40940.949826388889</v>
      </c>
      <c r="T1955" s="10">
        <f>(Kickstarter[[#This Row],[deadline]]/86400) + 25569 + (-6/24)</f>
        <v>40969.875</v>
      </c>
      <c r="U1955" s="6">
        <f>YEAR(Kickstarter[[#This Row],[Date Created Conversion]])</f>
        <v>2012</v>
      </c>
      <c r="V1955" s="6" t="str">
        <f>TEXT(Kickstarter[[#This Row],[Date Created Conversion]], "mmm")</f>
        <v>Feb</v>
      </c>
      <c r="W1955" s="6">
        <f>DATEDIF(Kickstarter[[#This Row],[Date Created Conversion]],Kickstarter[[#This Row],[Date Ended Conversion]],"m")</f>
        <v>1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Kickstarter[[#This Row],[pledged]]/Kickstarter[[#This Row],[goal]]</f>
        <v>6.9894800000000004</v>
      </c>
      <c r="P1956" s="13">
        <f>IF(Kickstarter[[#This Row],[backers_count]], Kickstarter[[#This Row],[pledged]]/Kickstarter[[#This Row],[backers_count]], 0)</f>
        <v>842.10602409638557</v>
      </c>
      <c r="Q1956" t="str">
        <f>LEFT(Kickstarter[[#This Row],[Category and Sub-Category]], SEARCH("/", Kickstarter[[#This Row],[Category and Sub-Category]])-1)</f>
        <v>technology</v>
      </c>
      <c r="R1956" t="str">
        <f>RIGHT(Kickstarter[[#This Row],[Category and Sub-Category]], LEN(Kickstarter[[#This Row],[Category and Sub-Category]])-SEARCH("/",Kickstarter[[#This Row],[Category and Sub-Category]]))</f>
        <v>hardware</v>
      </c>
      <c r="S1956" s="10">
        <f>(Kickstarter[[#This Row],[launched_at]]/86400) + 25569 + (-6/24)</f>
        <v>42394.330740740741</v>
      </c>
      <c r="T1956" s="10">
        <f>(Kickstarter[[#This Row],[deadline]]/86400) + 25569 + (-6/24)</f>
        <v>42440.958333333328</v>
      </c>
      <c r="U1956" s="6">
        <f>YEAR(Kickstarter[[#This Row],[Date Created Conversion]])</f>
        <v>2016</v>
      </c>
      <c r="V1956" s="6" t="str">
        <f>TEXT(Kickstarter[[#This Row],[Date Created Conversion]], "mmm")</f>
        <v>Jan</v>
      </c>
      <c r="W1956" s="6">
        <f>DATEDIF(Kickstarter[[#This Row],[Date Created Conversion]],Kickstarter[[#This Row],[Date Ended Conversion]],"m")</f>
        <v>1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Kickstarter[[#This Row],[pledged]]/Kickstarter[[#This Row],[goal]]</f>
        <v>3.9859528571428569</v>
      </c>
      <c r="P1957" s="13">
        <f>IF(Kickstarter[[#This Row],[backers_count]], Kickstarter[[#This Row],[pledged]]/Kickstarter[[#This Row],[backers_count]], 0)</f>
        <v>577.27593103448271</v>
      </c>
      <c r="Q1957" t="str">
        <f>LEFT(Kickstarter[[#This Row],[Category and Sub-Category]], SEARCH("/", Kickstarter[[#This Row],[Category and Sub-Category]])-1)</f>
        <v>technology</v>
      </c>
      <c r="R1957" t="str">
        <f>RIGHT(Kickstarter[[#This Row],[Category and Sub-Category]], LEN(Kickstarter[[#This Row],[Category and Sub-Category]])-SEARCH("/",Kickstarter[[#This Row],[Category and Sub-Category]]))</f>
        <v>hardware</v>
      </c>
      <c r="S1957" s="10">
        <f>(Kickstarter[[#This Row],[launched_at]]/86400) + 25569 + (-6/24)</f>
        <v>41020.021770833337</v>
      </c>
      <c r="T1957" s="10">
        <f>(Kickstarter[[#This Row],[deadline]]/86400) + 25569 + (-6/24)</f>
        <v>41052.541666666664</v>
      </c>
      <c r="U1957" s="6">
        <f>YEAR(Kickstarter[[#This Row],[Date Created Conversion]])</f>
        <v>2012</v>
      </c>
      <c r="V1957" s="6" t="str">
        <f>TEXT(Kickstarter[[#This Row],[Date Created Conversion]], "mmm")</f>
        <v>Apr</v>
      </c>
      <c r="W1957" s="6">
        <f>DATEDIF(Kickstarter[[#This Row],[Date Created Conversion]],Kickstarter[[#This Row],[Date Ended Conversion]],"m")</f>
        <v>1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Kickstarter[[#This Row],[pledged]]/Kickstarter[[#This Row],[goal]]</f>
        <v>2.9403333333333332</v>
      </c>
      <c r="P1958" s="13">
        <f>IF(Kickstarter[[#This Row],[backers_count]], Kickstarter[[#This Row],[pledged]]/Kickstarter[[#This Row],[backers_count]], 0)</f>
        <v>483.34246575342468</v>
      </c>
      <c r="Q1958" t="str">
        <f>LEFT(Kickstarter[[#This Row],[Category and Sub-Category]], SEARCH("/", Kickstarter[[#This Row],[Category and Sub-Category]])-1)</f>
        <v>technology</v>
      </c>
      <c r="R1958" t="str">
        <f>RIGHT(Kickstarter[[#This Row],[Category and Sub-Category]], LEN(Kickstarter[[#This Row],[Category and Sub-Category]])-SEARCH("/",Kickstarter[[#This Row],[Category and Sub-Category]]))</f>
        <v>hardware</v>
      </c>
      <c r="S1958" s="10">
        <f>(Kickstarter[[#This Row],[launched_at]]/86400) + 25569 + (-6/24)</f>
        <v>42067.673668981486</v>
      </c>
      <c r="T1958" s="10">
        <f>(Kickstarter[[#This Row],[deadline]]/86400) + 25569 + (-6/24)</f>
        <v>42112.632002314815</v>
      </c>
      <c r="U1958" s="6">
        <f>YEAR(Kickstarter[[#This Row],[Date Created Conversion]])</f>
        <v>2015</v>
      </c>
      <c r="V1958" s="6" t="str">
        <f>TEXT(Kickstarter[[#This Row],[Date Created Conversion]], "mmm")</f>
        <v>Mar</v>
      </c>
      <c r="W1958" s="6">
        <f>DATEDIF(Kickstarter[[#This Row],[Date Created Conversion]],Kickstarter[[#This Row],[Date Ended Conversion]],"m")</f>
        <v>1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Kickstarter[[#This Row],[pledged]]/Kickstarter[[#This Row],[goal]]</f>
        <v>1.6750470000000002</v>
      </c>
      <c r="P1959" s="13">
        <f>IF(Kickstarter[[#This Row],[backers_count]], Kickstarter[[#This Row],[pledged]]/Kickstarter[[#This Row],[backers_count]], 0)</f>
        <v>76.138500000000008</v>
      </c>
      <c r="Q1959" t="str">
        <f>LEFT(Kickstarter[[#This Row],[Category and Sub-Category]], SEARCH("/", Kickstarter[[#This Row],[Category and Sub-Category]])-1)</f>
        <v>technology</v>
      </c>
      <c r="R1959" t="str">
        <f>RIGHT(Kickstarter[[#This Row],[Category and Sub-Category]], LEN(Kickstarter[[#This Row],[Category and Sub-Category]])-SEARCH("/",Kickstarter[[#This Row],[Category and Sub-Category]]))</f>
        <v>hardware</v>
      </c>
      <c r="S1959" s="10">
        <f>(Kickstarter[[#This Row],[launched_at]]/86400) + 25569 + (-6/24)</f>
        <v>41178.848530092597</v>
      </c>
      <c r="T1959" s="10">
        <f>(Kickstarter[[#This Row],[deadline]]/86400) + 25569 + (-6/24)</f>
        <v>41208.848530092597</v>
      </c>
      <c r="U1959" s="6">
        <f>YEAR(Kickstarter[[#This Row],[Date Created Conversion]])</f>
        <v>2012</v>
      </c>
      <c r="V1959" s="6" t="str">
        <f>TEXT(Kickstarter[[#This Row],[Date Created Conversion]], "mmm")</f>
        <v>Sep</v>
      </c>
      <c r="W1959" s="6">
        <f>DATEDIF(Kickstarter[[#This Row],[Date Created Conversion]],Kickstarter[[#This Row],[Date Ended Conversion]],"m")</f>
        <v>1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Kickstarter[[#This Row],[pledged]]/Kickstarter[[#This Row],[goal]]</f>
        <v>14.355717142857143</v>
      </c>
      <c r="P1960" s="13">
        <f>IF(Kickstarter[[#This Row],[backers_count]], Kickstarter[[#This Row],[pledged]]/Kickstarter[[#This Row],[backers_count]], 0)</f>
        <v>74.107684365781708</v>
      </c>
      <c r="Q1960" t="str">
        <f>LEFT(Kickstarter[[#This Row],[Category and Sub-Category]], SEARCH("/", Kickstarter[[#This Row],[Category and Sub-Category]])-1)</f>
        <v>technology</v>
      </c>
      <c r="R1960" t="str">
        <f>RIGHT(Kickstarter[[#This Row],[Category and Sub-Category]], LEN(Kickstarter[[#This Row],[Category and Sub-Category]])-SEARCH("/",Kickstarter[[#This Row],[Category and Sub-Category]]))</f>
        <v>hardware</v>
      </c>
      <c r="S1960" s="10">
        <f>(Kickstarter[[#This Row],[launched_at]]/86400) + 25569 + (-6/24)</f>
        <v>41326.737974537034</v>
      </c>
      <c r="T1960" s="10">
        <f>(Kickstarter[[#This Row],[deadline]]/86400) + 25569 + (-6/24)</f>
        <v>41356.69630787037</v>
      </c>
      <c r="U1960" s="6">
        <f>YEAR(Kickstarter[[#This Row],[Date Created Conversion]])</f>
        <v>2013</v>
      </c>
      <c r="V1960" s="6" t="str">
        <f>TEXT(Kickstarter[[#This Row],[Date Created Conversion]], "mmm")</f>
        <v>Feb</v>
      </c>
      <c r="W1960" s="6">
        <f>DATEDIF(Kickstarter[[#This Row],[Date Created Conversion]],Kickstarter[[#This Row],[Date Ended Conversion]],"m")</f>
        <v>1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Kickstarter[[#This Row],[pledged]]/Kickstarter[[#This Row],[goal]]</f>
        <v>1.5673440000000001</v>
      </c>
      <c r="P1961" s="13">
        <f>IF(Kickstarter[[#This Row],[backers_count]], Kickstarter[[#This Row],[pledged]]/Kickstarter[[#This Row],[backers_count]], 0)</f>
        <v>36.965660377358489</v>
      </c>
      <c r="Q1961" t="str">
        <f>LEFT(Kickstarter[[#This Row],[Category and Sub-Category]], SEARCH("/", Kickstarter[[#This Row],[Category and Sub-Category]])-1)</f>
        <v>technology</v>
      </c>
      <c r="R1961" t="str">
        <f>RIGHT(Kickstarter[[#This Row],[Category and Sub-Category]], LEN(Kickstarter[[#This Row],[Category and Sub-Category]])-SEARCH("/",Kickstarter[[#This Row],[Category and Sub-Category]]))</f>
        <v>hardware</v>
      </c>
      <c r="S1961" s="10">
        <f>(Kickstarter[[#This Row],[launched_at]]/86400) + 25569 + (-6/24)</f>
        <v>41871.595601851848</v>
      </c>
      <c r="T1961" s="10">
        <f>(Kickstarter[[#This Row],[deadline]]/86400) + 25569 + (-6/24)</f>
        <v>41912.75</v>
      </c>
      <c r="U1961" s="6">
        <f>YEAR(Kickstarter[[#This Row],[Date Created Conversion]])</f>
        <v>2014</v>
      </c>
      <c r="V1961" s="6" t="str">
        <f>TEXT(Kickstarter[[#This Row],[Date Created Conversion]], "mmm")</f>
        <v>Aug</v>
      </c>
      <c r="W1961" s="6">
        <f>DATEDIF(Kickstarter[[#This Row],[Date Created Conversion]],Kickstarter[[#This Row],[Date Ended Conversion]],"m")</f>
        <v>1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Kickstarter[[#This Row],[pledged]]/Kickstarter[[#This Row],[goal]]</f>
        <v>1.1790285714285715</v>
      </c>
      <c r="P1962" s="13">
        <f>IF(Kickstarter[[#This Row],[backers_count]], Kickstarter[[#This Row],[pledged]]/Kickstarter[[#This Row],[backers_count]], 0)</f>
        <v>2500.969696969697</v>
      </c>
      <c r="Q1962" t="str">
        <f>LEFT(Kickstarter[[#This Row],[Category and Sub-Category]], SEARCH("/", Kickstarter[[#This Row],[Category and Sub-Category]])-1)</f>
        <v>technology</v>
      </c>
      <c r="R1962" t="str">
        <f>RIGHT(Kickstarter[[#This Row],[Category and Sub-Category]], LEN(Kickstarter[[#This Row],[Category and Sub-Category]])-SEARCH("/",Kickstarter[[#This Row],[Category and Sub-Category]]))</f>
        <v>hardware</v>
      </c>
      <c r="S1962" s="10">
        <f>(Kickstarter[[#This Row],[launched_at]]/86400) + 25569 + (-6/24)</f>
        <v>41964.112743055557</v>
      </c>
      <c r="T1962" s="10">
        <f>(Kickstarter[[#This Row],[deadline]]/86400) + 25569 + (-6/24)</f>
        <v>41994.112743055557</v>
      </c>
      <c r="U1962" s="6">
        <f>YEAR(Kickstarter[[#This Row],[Date Created Conversion]])</f>
        <v>2014</v>
      </c>
      <c r="V1962" s="6" t="str">
        <f>TEXT(Kickstarter[[#This Row],[Date Created Conversion]], "mmm")</f>
        <v>Nov</v>
      </c>
      <c r="W1962" s="6">
        <f>DATEDIF(Kickstarter[[#This Row],[Date Created Conversion]],Kickstarter[[#This Row],[Date Ended Conversion]],"m")</f>
        <v>1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Kickstarter[[#This Row],[pledged]]/Kickstarter[[#This Row],[goal]]</f>
        <v>11.053811999999999</v>
      </c>
      <c r="P1963" s="13">
        <f>IF(Kickstarter[[#This Row],[backers_count]], Kickstarter[[#This Row],[pledged]]/Kickstarter[[#This Row],[backers_count]], 0)</f>
        <v>67.690214329454989</v>
      </c>
      <c r="Q1963" t="str">
        <f>LEFT(Kickstarter[[#This Row],[Category and Sub-Category]], SEARCH("/", Kickstarter[[#This Row],[Category and Sub-Category]])-1)</f>
        <v>technology</v>
      </c>
      <c r="R1963" t="str">
        <f>RIGHT(Kickstarter[[#This Row],[Category and Sub-Category]], LEN(Kickstarter[[#This Row],[Category and Sub-Category]])-SEARCH("/",Kickstarter[[#This Row],[Category and Sub-Category]]))</f>
        <v>hardware</v>
      </c>
      <c r="S1963" s="10">
        <f>(Kickstarter[[#This Row],[launched_at]]/86400) + 25569 + (-6/24)</f>
        <v>41147.944641203707</v>
      </c>
      <c r="T1963" s="10">
        <f>(Kickstarter[[#This Row],[deadline]]/86400) + 25569 + (-6/24)</f>
        <v>41187.915972222225</v>
      </c>
      <c r="U1963" s="6">
        <f>YEAR(Kickstarter[[#This Row],[Date Created Conversion]])</f>
        <v>2012</v>
      </c>
      <c r="V1963" s="6" t="str">
        <f>TEXT(Kickstarter[[#This Row],[Date Created Conversion]], "mmm")</f>
        <v>Aug</v>
      </c>
      <c r="W1963" s="6">
        <f>DATEDIF(Kickstarter[[#This Row],[Date Created Conversion]],Kickstarter[[#This Row],[Date Ended Conversion]],"m")</f>
        <v>1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Kickstarter[[#This Row],[pledged]]/Kickstarter[[#This Row],[goal]]</f>
        <v>1.9292499999999999</v>
      </c>
      <c r="P1964" s="13">
        <f>IF(Kickstarter[[#This Row],[backers_count]], Kickstarter[[#This Row],[pledged]]/Kickstarter[[#This Row],[backers_count]], 0)</f>
        <v>63.04738562091503</v>
      </c>
      <c r="Q1964" t="str">
        <f>LEFT(Kickstarter[[#This Row],[Category and Sub-Category]], SEARCH("/", Kickstarter[[#This Row],[Category and Sub-Category]])-1)</f>
        <v>technology</v>
      </c>
      <c r="R1964" t="str">
        <f>RIGHT(Kickstarter[[#This Row],[Category and Sub-Category]], LEN(Kickstarter[[#This Row],[Category and Sub-Category]])-SEARCH("/",Kickstarter[[#This Row],[Category and Sub-Category]]))</f>
        <v>hardware</v>
      </c>
      <c r="S1964" s="10">
        <f>(Kickstarter[[#This Row],[launched_at]]/86400) + 25569 + (-6/24)</f>
        <v>41742.530509259261</v>
      </c>
      <c r="T1964" s="10">
        <f>(Kickstarter[[#This Row],[deadline]]/86400) + 25569 + (-6/24)</f>
        <v>41772.530509259261</v>
      </c>
      <c r="U1964" s="6">
        <f>YEAR(Kickstarter[[#This Row],[Date Created Conversion]])</f>
        <v>2014</v>
      </c>
      <c r="V1964" s="6" t="str">
        <f>TEXT(Kickstarter[[#This Row],[Date Created Conversion]], "mmm")</f>
        <v>Apr</v>
      </c>
      <c r="W1964" s="6">
        <f>DATEDIF(Kickstarter[[#This Row],[Date Created Conversion]],Kickstarter[[#This Row],[Date Ended Conversion]],"m")</f>
        <v>1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Kickstarter[[#This Row],[pledged]]/Kickstarter[[#This Row],[goal]]</f>
        <v>1.268842105263158</v>
      </c>
      <c r="P1965" s="13">
        <f>IF(Kickstarter[[#This Row],[backers_count]], Kickstarter[[#This Row],[pledged]]/Kickstarter[[#This Row],[backers_count]], 0)</f>
        <v>117.6</v>
      </c>
      <c r="Q1965" t="str">
        <f>LEFT(Kickstarter[[#This Row],[Category and Sub-Category]], SEARCH("/", Kickstarter[[#This Row],[Category and Sub-Category]])-1)</f>
        <v>technology</v>
      </c>
      <c r="R1965" t="str">
        <f>RIGHT(Kickstarter[[#This Row],[Category and Sub-Category]], LEN(Kickstarter[[#This Row],[Category and Sub-Category]])-SEARCH("/",Kickstarter[[#This Row],[Category and Sub-Category]]))</f>
        <v>hardware</v>
      </c>
      <c r="S1965" s="10">
        <f>(Kickstarter[[#This Row],[launched_at]]/86400) + 25569 + (-6/24)</f>
        <v>41863.179791666669</v>
      </c>
      <c r="T1965" s="10">
        <f>(Kickstarter[[#This Row],[deadline]]/86400) + 25569 + (-6/24)</f>
        <v>41898.179791666669</v>
      </c>
      <c r="U1965" s="6">
        <f>YEAR(Kickstarter[[#This Row],[Date Created Conversion]])</f>
        <v>2014</v>
      </c>
      <c r="V1965" s="6" t="str">
        <f>TEXT(Kickstarter[[#This Row],[Date Created Conversion]], "mmm")</f>
        <v>Aug</v>
      </c>
      <c r="W1965" s="6">
        <f>DATEDIF(Kickstarter[[#This Row],[Date Created Conversion]],Kickstarter[[#This Row],[Date Ended Conversion]],"m")</f>
        <v>1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Kickstarter[[#This Row],[pledged]]/Kickstarter[[#This Row],[goal]]</f>
        <v>2.5957748878923765</v>
      </c>
      <c r="P1966" s="13">
        <f>IF(Kickstarter[[#This Row],[backers_count]], Kickstarter[[#This Row],[pledged]]/Kickstarter[[#This Row],[backers_count]], 0)</f>
        <v>180.75185011709601</v>
      </c>
      <c r="Q1966" t="str">
        <f>LEFT(Kickstarter[[#This Row],[Category and Sub-Category]], SEARCH("/", Kickstarter[[#This Row],[Category and Sub-Category]])-1)</f>
        <v>technology</v>
      </c>
      <c r="R1966" t="str">
        <f>RIGHT(Kickstarter[[#This Row],[Category and Sub-Category]], LEN(Kickstarter[[#This Row],[Category and Sub-Category]])-SEARCH("/",Kickstarter[[#This Row],[Category and Sub-Category]]))</f>
        <v>hardware</v>
      </c>
      <c r="S1966" s="10">
        <f>(Kickstarter[[#This Row],[launched_at]]/86400) + 25569 + (-6/24)</f>
        <v>42452.022824074069</v>
      </c>
      <c r="T1966" s="10">
        <f>(Kickstarter[[#This Row],[deadline]]/86400) + 25569 + (-6/24)</f>
        <v>42482.022824074069</v>
      </c>
      <c r="U1966" s="6">
        <f>YEAR(Kickstarter[[#This Row],[Date Created Conversion]])</f>
        <v>2016</v>
      </c>
      <c r="V1966" s="6" t="str">
        <f>TEXT(Kickstarter[[#This Row],[Date Created Conversion]], "mmm")</f>
        <v>Mar</v>
      </c>
      <c r="W1966" s="6">
        <f>DATEDIF(Kickstarter[[#This Row],[Date Created Conversion]],Kickstarter[[#This Row],[Date Ended Conversion]],"m")</f>
        <v>0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Kickstarter[[#This Row],[pledged]]/Kickstarter[[#This Row],[goal]]</f>
        <v>2.6227999999999998</v>
      </c>
      <c r="P1967" s="13">
        <f>IF(Kickstarter[[#This Row],[backers_count]], Kickstarter[[#This Row],[pledged]]/Kickstarter[[#This Row],[backers_count]], 0)</f>
        <v>127.32038834951456</v>
      </c>
      <c r="Q1967" t="str">
        <f>LEFT(Kickstarter[[#This Row],[Category and Sub-Category]], SEARCH("/", Kickstarter[[#This Row],[Category and Sub-Category]])-1)</f>
        <v>technology</v>
      </c>
      <c r="R1967" t="str">
        <f>RIGHT(Kickstarter[[#This Row],[Category and Sub-Category]], LEN(Kickstarter[[#This Row],[Category and Sub-Category]])-SEARCH("/",Kickstarter[[#This Row],[Category and Sub-Category]]))</f>
        <v>hardware</v>
      </c>
      <c r="S1967" s="10">
        <f>(Kickstarter[[#This Row],[launched_at]]/86400) + 25569 + (-6/24)</f>
        <v>40897.839236111111</v>
      </c>
      <c r="T1967" s="10">
        <f>(Kickstarter[[#This Row],[deadline]]/86400) + 25569 + (-6/24)</f>
        <v>40919.791666666664</v>
      </c>
      <c r="U1967" s="6">
        <f>YEAR(Kickstarter[[#This Row],[Date Created Conversion]])</f>
        <v>2011</v>
      </c>
      <c r="V1967" s="6" t="str">
        <f>TEXT(Kickstarter[[#This Row],[Date Created Conversion]], "mmm")</f>
        <v>Dec</v>
      </c>
      <c r="W1967" s="6">
        <f>DATEDIF(Kickstarter[[#This Row],[Date Created Conversion]],Kickstarter[[#This Row],[Date Ended Conversion]],"m")</f>
        <v>0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Kickstarter[[#This Row],[pledged]]/Kickstarter[[#This Row],[goal]]</f>
        <v>2.0674309000000002</v>
      </c>
      <c r="P1968" s="13">
        <f>IF(Kickstarter[[#This Row],[backers_count]], Kickstarter[[#This Row],[pledged]]/Kickstarter[[#This Row],[backers_count]], 0)</f>
        <v>136.6444745538665</v>
      </c>
      <c r="Q1968" t="str">
        <f>LEFT(Kickstarter[[#This Row],[Category and Sub-Category]], SEARCH("/", Kickstarter[[#This Row],[Category and Sub-Category]])-1)</f>
        <v>technology</v>
      </c>
      <c r="R1968" t="str">
        <f>RIGHT(Kickstarter[[#This Row],[Category and Sub-Category]], LEN(Kickstarter[[#This Row],[Category and Sub-Category]])-SEARCH("/",Kickstarter[[#This Row],[Category and Sub-Category]]))</f>
        <v>hardware</v>
      </c>
      <c r="S1968" s="10">
        <f>(Kickstarter[[#This Row],[launched_at]]/86400) + 25569 + (-6/24)</f>
        <v>41835.290486111109</v>
      </c>
      <c r="T1968" s="10">
        <f>(Kickstarter[[#This Row],[deadline]]/86400) + 25569 + (-6/24)</f>
        <v>41865.290486111109</v>
      </c>
      <c r="U1968" s="6">
        <f>YEAR(Kickstarter[[#This Row],[Date Created Conversion]])</f>
        <v>2014</v>
      </c>
      <c r="V1968" s="6" t="str">
        <f>TEXT(Kickstarter[[#This Row],[Date Created Conversion]], "mmm")</f>
        <v>Jul</v>
      </c>
      <c r="W1968" s="6">
        <f>DATEDIF(Kickstarter[[#This Row],[Date Created Conversion]],Kickstarter[[#This Row],[Date Ended Conversion]],"m")</f>
        <v>0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Kickstarter[[#This Row],[pledged]]/Kickstarter[[#This Row],[goal]]</f>
        <v>3.7012999999999998</v>
      </c>
      <c r="P1969" s="13">
        <f>IF(Kickstarter[[#This Row],[backers_count]], Kickstarter[[#This Row],[pledged]]/Kickstarter[[#This Row],[backers_count]], 0)</f>
        <v>182.78024691358024</v>
      </c>
      <c r="Q1969" t="str">
        <f>LEFT(Kickstarter[[#This Row],[Category and Sub-Category]], SEARCH("/", Kickstarter[[#This Row],[Category and Sub-Category]])-1)</f>
        <v>technology</v>
      </c>
      <c r="R1969" t="str">
        <f>RIGHT(Kickstarter[[#This Row],[Category and Sub-Category]], LEN(Kickstarter[[#This Row],[Category and Sub-Category]])-SEARCH("/",Kickstarter[[#This Row],[Category and Sub-Category]]))</f>
        <v>hardware</v>
      </c>
      <c r="S1969" s="10">
        <f>(Kickstarter[[#This Row],[launched_at]]/86400) + 25569 + (-6/24)</f>
        <v>41730.413530092592</v>
      </c>
      <c r="T1969" s="10">
        <f>(Kickstarter[[#This Row],[deadline]]/86400) + 25569 + (-6/24)</f>
        <v>41760.413530092592</v>
      </c>
      <c r="U1969" s="6">
        <f>YEAR(Kickstarter[[#This Row],[Date Created Conversion]])</f>
        <v>2014</v>
      </c>
      <c r="V1969" s="6" t="str">
        <f>TEXT(Kickstarter[[#This Row],[Date Created Conversion]], "mmm")</f>
        <v>Apr</v>
      </c>
      <c r="W1969" s="6">
        <f>DATEDIF(Kickstarter[[#This Row],[Date Created Conversion]],Kickstarter[[#This Row],[Date Ended Conversion]],"m")</f>
        <v>1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Kickstarter[[#This Row],[pledged]]/Kickstarter[[#This Row],[goal]]</f>
        <v>2.8496600000000001</v>
      </c>
      <c r="P1970" s="13">
        <f>IF(Kickstarter[[#This Row],[backers_count]], Kickstarter[[#This Row],[pledged]]/Kickstarter[[#This Row],[backers_count]], 0)</f>
        <v>279.37843137254902</v>
      </c>
      <c r="Q1970" t="str">
        <f>LEFT(Kickstarter[[#This Row],[Category and Sub-Category]], SEARCH("/", Kickstarter[[#This Row],[Category and Sub-Category]])-1)</f>
        <v>technology</v>
      </c>
      <c r="R1970" t="str">
        <f>RIGHT(Kickstarter[[#This Row],[Category and Sub-Category]], LEN(Kickstarter[[#This Row],[Category and Sub-Category]])-SEARCH("/",Kickstarter[[#This Row],[Category and Sub-Category]]))</f>
        <v>hardware</v>
      </c>
      <c r="S1970" s="10">
        <f>(Kickstarter[[#This Row],[launched_at]]/86400) + 25569 + (-6/24)</f>
        <v>42676.336979166663</v>
      </c>
      <c r="T1970" s="10">
        <f>(Kickstarter[[#This Row],[deadline]]/86400) + 25569 + (-6/24)</f>
        <v>42707.378645833334</v>
      </c>
      <c r="U1970" s="6">
        <f>YEAR(Kickstarter[[#This Row],[Date Created Conversion]])</f>
        <v>2016</v>
      </c>
      <c r="V1970" s="6" t="str">
        <f>TEXT(Kickstarter[[#This Row],[Date Created Conversion]], "mmm")</f>
        <v>Nov</v>
      </c>
      <c r="W1970" s="6">
        <f>DATEDIF(Kickstarter[[#This Row],[Date Created Conversion]],Kickstarter[[#This Row],[Date Ended Conversion]],"m")</f>
        <v>1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Kickstarter[[#This Row],[pledged]]/Kickstarter[[#This Row],[goal]]</f>
        <v>5.7907999999999999</v>
      </c>
      <c r="P1971" s="13">
        <f>IF(Kickstarter[[#This Row],[backers_count]], Kickstarter[[#This Row],[pledged]]/Kickstarter[[#This Row],[backers_count]], 0)</f>
        <v>61.375728669846318</v>
      </c>
      <c r="Q1971" t="str">
        <f>LEFT(Kickstarter[[#This Row],[Category and Sub-Category]], SEARCH("/", Kickstarter[[#This Row],[Category and Sub-Category]])-1)</f>
        <v>technology</v>
      </c>
      <c r="R1971" t="str">
        <f>RIGHT(Kickstarter[[#This Row],[Category and Sub-Category]], LEN(Kickstarter[[#This Row],[Category and Sub-Category]])-SEARCH("/",Kickstarter[[#This Row],[Category and Sub-Category]]))</f>
        <v>hardware</v>
      </c>
      <c r="S1971" s="10">
        <f>(Kickstarter[[#This Row],[launched_at]]/86400) + 25569 + (-6/24)</f>
        <v>42557.542453703703</v>
      </c>
      <c r="T1971" s="10">
        <f>(Kickstarter[[#This Row],[deadline]]/86400) + 25569 + (-6/24)</f>
        <v>42587.542453703703</v>
      </c>
      <c r="U1971" s="6">
        <f>YEAR(Kickstarter[[#This Row],[Date Created Conversion]])</f>
        <v>2016</v>
      </c>
      <c r="V1971" s="6" t="str">
        <f>TEXT(Kickstarter[[#This Row],[Date Created Conversion]], "mmm")</f>
        <v>Jul</v>
      </c>
      <c r="W1971" s="6">
        <f>DATEDIF(Kickstarter[[#This Row],[Date Created Conversion]],Kickstarter[[#This Row],[Date Ended Conversion]],"m")</f>
        <v>0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Kickstarter[[#This Row],[pledged]]/Kickstarter[[#This Row],[goal]]</f>
        <v>11.318</v>
      </c>
      <c r="P1972" s="13">
        <f>IF(Kickstarter[[#This Row],[backers_count]], Kickstarter[[#This Row],[pledged]]/Kickstarter[[#This Row],[backers_count]], 0)</f>
        <v>80.727532097004286</v>
      </c>
      <c r="Q1972" t="str">
        <f>LEFT(Kickstarter[[#This Row],[Category and Sub-Category]], SEARCH("/", Kickstarter[[#This Row],[Category and Sub-Category]])-1)</f>
        <v>technology</v>
      </c>
      <c r="R1972" t="str">
        <f>RIGHT(Kickstarter[[#This Row],[Category and Sub-Category]], LEN(Kickstarter[[#This Row],[Category and Sub-Category]])-SEARCH("/",Kickstarter[[#This Row],[Category and Sub-Category]]))</f>
        <v>hardware</v>
      </c>
      <c r="S1972" s="10">
        <f>(Kickstarter[[#This Row],[launched_at]]/86400) + 25569 + (-6/24)</f>
        <v>41323.943298611113</v>
      </c>
      <c r="T1972" s="10">
        <f>(Kickstarter[[#This Row],[deadline]]/86400) + 25569 + (-6/24)</f>
        <v>41383.901631944442</v>
      </c>
      <c r="U1972" s="6">
        <f>YEAR(Kickstarter[[#This Row],[Date Created Conversion]])</f>
        <v>2013</v>
      </c>
      <c r="V1972" s="6" t="str">
        <f>TEXT(Kickstarter[[#This Row],[Date Created Conversion]], "mmm")</f>
        <v>Feb</v>
      </c>
      <c r="W1972" s="6">
        <f>DATEDIF(Kickstarter[[#This Row],[Date Created Conversion]],Kickstarter[[#This Row],[Date Ended Conversion]],"m")</f>
        <v>2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Kickstarter[[#This Row],[pledged]]/Kickstarter[[#This Row],[goal]]</f>
        <v>2.6302771750000002</v>
      </c>
      <c r="P1973" s="13">
        <f>IF(Kickstarter[[#This Row],[backers_count]], Kickstarter[[#This Row],[pledged]]/Kickstarter[[#This Row],[backers_count]], 0)</f>
        <v>272.35590732591254</v>
      </c>
      <c r="Q1973" t="str">
        <f>LEFT(Kickstarter[[#This Row],[Category and Sub-Category]], SEARCH("/", Kickstarter[[#This Row],[Category and Sub-Category]])-1)</f>
        <v>technology</v>
      </c>
      <c r="R1973" t="str">
        <f>RIGHT(Kickstarter[[#This Row],[Category and Sub-Category]], LEN(Kickstarter[[#This Row],[Category and Sub-Category]])-SEARCH("/",Kickstarter[[#This Row],[Category and Sub-Category]]))</f>
        <v>hardware</v>
      </c>
      <c r="S1973" s="10">
        <f>(Kickstarter[[#This Row],[launched_at]]/86400) + 25569 + (-6/24)</f>
        <v>41561.250706018516</v>
      </c>
      <c r="T1973" s="10">
        <f>(Kickstarter[[#This Row],[deadline]]/86400) + 25569 + (-6/24)</f>
        <v>41592.916666666664</v>
      </c>
      <c r="U1973" s="6">
        <f>YEAR(Kickstarter[[#This Row],[Date Created Conversion]])</f>
        <v>2013</v>
      </c>
      <c r="V1973" s="6" t="str">
        <f>TEXT(Kickstarter[[#This Row],[Date Created Conversion]], "mmm")</f>
        <v>Oct</v>
      </c>
      <c r="W1973" s="6">
        <f>DATEDIF(Kickstarter[[#This Row],[Date Created Conversion]],Kickstarter[[#This Row],[Date Ended Conversion]],"m")</f>
        <v>1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Kickstarter[[#This Row],[pledged]]/Kickstarter[[#This Row],[goal]]</f>
        <v>6.7447999999999997</v>
      </c>
      <c r="P1974" s="13">
        <f>IF(Kickstarter[[#This Row],[backers_count]], Kickstarter[[#This Row],[pledged]]/Kickstarter[[#This Row],[backers_count]], 0)</f>
        <v>70.848739495798313</v>
      </c>
      <c r="Q1974" t="str">
        <f>LEFT(Kickstarter[[#This Row],[Category and Sub-Category]], SEARCH("/", Kickstarter[[#This Row],[Category and Sub-Category]])-1)</f>
        <v>technology</v>
      </c>
      <c r="R1974" t="str">
        <f>RIGHT(Kickstarter[[#This Row],[Category and Sub-Category]], LEN(Kickstarter[[#This Row],[Category and Sub-Category]])-SEARCH("/",Kickstarter[[#This Row],[Category and Sub-Category]]))</f>
        <v>hardware</v>
      </c>
      <c r="S1974" s="10">
        <f>(Kickstarter[[#This Row],[launched_at]]/86400) + 25569 + (-6/24)</f>
        <v>41200.762083333335</v>
      </c>
      <c r="T1974" s="10">
        <f>(Kickstarter[[#This Row],[deadline]]/86400) + 25569 + (-6/24)</f>
        <v>41230.803749999999</v>
      </c>
      <c r="U1974" s="6">
        <f>YEAR(Kickstarter[[#This Row],[Date Created Conversion]])</f>
        <v>2012</v>
      </c>
      <c r="V1974" s="6" t="str">
        <f>TEXT(Kickstarter[[#This Row],[Date Created Conversion]], "mmm")</f>
        <v>Oct</v>
      </c>
      <c r="W1974" s="6">
        <f>DATEDIF(Kickstarter[[#This Row],[Date Created Conversion]],Kickstarter[[#This Row],[Date Ended Conversion]],"m")</f>
        <v>0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Kickstarter[[#This Row],[pledged]]/Kickstarter[[#This Row],[goal]]</f>
        <v>2.5683081313131315</v>
      </c>
      <c r="P1975" s="13">
        <f>IF(Kickstarter[[#This Row],[backers_count]], Kickstarter[[#This Row],[pledged]]/Kickstarter[[#This Row],[backers_count]], 0)</f>
        <v>247.94003412969283</v>
      </c>
      <c r="Q1975" t="str">
        <f>LEFT(Kickstarter[[#This Row],[Category and Sub-Category]], SEARCH("/", Kickstarter[[#This Row],[Category and Sub-Category]])-1)</f>
        <v>technology</v>
      </c>
      <c r="R1975" t="str">
        <f>RIGHT(Kickstarter[[#This Row],[Category and Sub-Category]], LEN(Kickstarter[[#This Row],[Category and Sub-Category]])-SEARCH("/",Kickstarter[[#This Row],[Category and Sub-Category]]))</f>
        <v>hardware</v>
      </c>
      <c r="S1975" s="10">
        <f>(Kickstarter[[#This Row],[launched_at]]/86400) + 25569 + (-6/24)</f>
        <v>42549.472962962958</v>
      </c>
      <c r="T1975" s="10">
        <f>(Kickstarter[[#This Row],[deadline]]/86400) + 25569 + (-6/24)</f>
        <v>42588.041666666672</v>
      </c>
      <c r="U1975" s="6">
        <f>YEAR(Kickstarter[[#This Row],[Date Created Conversion]])</f>
        <v>2016</v>
      </c>
      <c r="V1975" s="6" t="str">
        <f>TEXT(Kickstarter[[#This Row],[Date Created Conversion]], "mmm")</f>
        <v>Jun</v>
      </c>
      <c r="W1975" s="6">
        <f>DATEDIF(Kickstarter[[#This Row],[Date Created Conversion]],Kickstarter[[#This Row],[Date Ended Conversion]],"m")</f>
        <v>1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Kickstarter[[#This Row],[pledged]]/Kickstarter[[#This Row],[goal]]</f>
        <v>3.7549600000000001</v>
      </c>
      <c r="P1976" s="13">
        <f>IF(Kickstarter[[#This Row],[backers_count]], Kickstarter[[#This Row],[pledged]]/Kickstarter[[#This Row],[backers_count]], 0)</f>
        <v>186.81393034825871</v>
      </c>
      <c r="Q1976" t="str">
        <f>LEFT(Kickstarter[[#This Row],[Category and Sub-Category]], SEARCH("/", Kickstarter[[#This Row],[Category and Sub-Category]])-1)</f>
        <v>technology</v>
      </c>
      <c r="R1976" t="str">
        <f>RIGHT(Kickstarter[[#This Row],[Category and Sub-Category]], LEN(Kickstarter[[#This Row],[Category and Sub-Category]])-SEARCH("/",Kickstarter[[#This Row],[Category and Sub-Category]]))</f>
        <v>hardware</v>
      </c>
      <c r="S1976" s="10">
        <f>(Kickstarter[[#This Row],[launched_at]]/86400) + 25569 + (-6/24)</f>
        <v>41445.084131944444</v>
      </c>
      <c r="T1976" s="10">
        <f>(Kickstarter[[#This Row],[deadline]]/86400) + 25569 + (-6/24)</f>
        <v>41505.084131944444</v>
      </c>
      <c r="U1976" s="6">
        <f>YEAR(Kickstarter[[#This Row],[Date Created Conversion]])</f>
        <v>2013</v>
      </c>
      <c r="V1976" s="6" t="str">
        <f>TEXT(Kickstarter[[#This Row],[Date Created Conversion]], "mmm")</f>
        <v>Jun</v>
      </c>
      <c r="W1976" s="6">
        <f>DATEDIF(Kickstarter[[#This Row],[Date Created Conversion]],Kickstarter[[#This Row],[Date Ended Conversion]],"m")</f>
        <v>1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Kickstarter[[#This Row],[pledged]]/Kickstarter[[#This Row],[goal]]</f>
        <v>2.0870837499999997</v>
      </c>
      <c r="P1977" s="13">
        <f>IF(Kickstarter[[#This Row],[backers_count]], Kickstarter[[#This Row],[pledged]]/Kickstarter[[#This Row],[backers_count]], 0)</f>
        <v>131.98948616600788</v>
      </c>
      <c r="Q1977" t="str">
        <f>LEFT(Kickstarter[[#This Row],[Category and Sub-Category]], SEARCH("/", Kickstarter[[#This Row],[Category and Sub-Category]])-1)</f>
        <v>technology</v>
      </c>
      <c r="R1977" t="str">
        <f>RIGHT(Kickstarter[[#This Row],[Category and Sub-Category]], LEN(Kickstarter[[#This Row],[Category and Sub-Category]])-SEARCH("/",Kickstarter[[#This Row],[Category and Sub-Category]]))</f>
        <v>hardware</v>
      </c>
      <c r="S1977" s="10">
        <f>(Kickstarter[[#This Row],[launched_at]]/86400) + 25569 + (-6/24)</f>
        <v>41313.505219907405</v>
      </c>
      <c r="T1977" s="10">
        <f>(Kickstarter[[#This Row],[deadline]]/86400) + 25569 + (-6/24)</f>
        <v>41343.505219907405</v>
      </c>
      <c r="U1977" s="6">
        <f>YEAR(Kickstarter[[#This Row],[Date Created Conversion]])</f>
        <v>2013</v>
      </c>
      <c r="V1977" s="6" t="str">
        <f>TEXT(Kickstarter[[#This Row],[Date Created Conversion]], "mmm")</f>
        <v>Feb</v>
      </c>
      <c r="W1977" s="6">
        <f>DATEDIF(Kickstarter[[#This Row],[Date Created Conversion]],Kickstarter[[#This Row],[Date Ended Conversion]],"m")</f>
        <v>1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Kickstarter[[#This Row],[pledged]]/Kickstarter[[#This Row],[goal]]</f>
        <v>3.4660000000000002</v>
      </c>
      <c r="P1978" s="13">
        <f>IF(Kickstarter[[#This Row],[backers_count]], Kickstarter[[#This Row],[pledged]]/Kickstarter[[#This Row],[backers_count]], 0)</f>
        <v>29.310782241014799</v>
      </c>
      <c r="Q1978" t="str">
        <f>LEFT(Kickstarter[[#This Row],[Category and Sub-Category]], SEARCH("/", Kickstarter[[#This Row],[Category and Sub-Category]])-1)</f>
        <v>technology</v>
      </c>
      <c r="R1978" t="str">
        <f>RIGHT(Kickstarter[[#This Row],[Category and Sub-Category]], LEN(Kickstarter[[#This Row],[Category and Sub-Category]])-SEARCH("/",Kickstarter[[#This Row],[Category and Sub-Category]]))</f>
        <v>hardware</v>
      </c>
      <c r="S1978" s="10">
        <f>(Kickstarter[[#This Row],[launched_at]]/86400) + 25569 + (-6/24)</f>
        <v>41438.649594907409</v>
      </c>
      <c r="T1978" s="10">
        <f>(Kickstarter[[#This Row],[deadline]]/86400) + 25569 + (-6/24)</f>
        <v>41468.649594907409</v>
      </c>
      <c r="U1978" s="6">
        <f>YEAR(Kickstarter[[#This Row],[Date Created Conversion]])</f>
        <v>2013</v>
      </c>
      <c r="V1978" s="6" t="str">
        <f>TEXT(Kickstarter[[#This Row],[Date Created Conversion]], "mmm")</f>
        <v>Jun</v>
      </c>
      <c r="W1978" s="6">
        <f>DATEDIF(Kickstarter[[#This Row],[Date Created Conversion]],Kickstarter[[#This Row],[Date Ended Conversion]],"m")</f>
        <v>1</v>
      </c>
    </row>
    <row r="1979" spans="1:23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Kickstarter[[#This Row],[pledged]]/Kickstarter[[#This Row],[goal]]</f>
        <v>4.0232999999999999</v>
      </c>
      <c r="P1979" s="13">
        <f>IF(Kickstarter[[#This Row],[backers_count]], Kickstarter[[#This Row],[pledged]]/Kickstarter[[#This Row],[backers_count]], 0)</f>
        <v>245.02436053593178</v>
      </c>
      <c r="Q1979" t="str">
        <f>LEFT(Kickstarter[[#This Row],[Category and Sub-Category]], SEARCH("/", Kickstarter[[#This Row],[Category and Sub-Category]])-1)</f>
        <v>technology</v>
      </c>
      <c r="R1979" t="str">
        <f>RIGHT(Kickstarter[[#This Row],[Category and Sub-Category]], LEN(Kickstarter[[#This Row],[Category and Sub-Category]])-SEARCH("/",Kickstarter[[#This Row],[Category and Sub-Category]]))</f>
        <v>hardware</v>
      </c>
      <c r="S1979" s="10">
        <f>(Kickstarter[[#This Row],[launched_at]]/86400) + 25569 + (-6/24)</f>
        <v>42310.966898148152</v>
      </c>
      <c r="T1979" s="10">
        <f>(Kickstarter[[#This Row],[deadline]]/86400) + 25569 + (-6/24)</f>
        <v>42357.082638888889</v>
      </c>
      <c r="U1979" s="6">
        <f>YEAR(Kickstarter[[#This Row],[Date Created Conversion]])</f>
        <v>2015</v>
      </c>
      <c r="V1979" s="6" t="str">
        <f>TEXT(Kickstarter[[#This Row],[Date Created Conversion]], "mmm")</f>
        <v>Nov</v>
      </c>
      <c r="W1979" s="6">
        <f>DATEDIF(Kickstarter[[#This Row],[Date Created Conversion]],Kickstarter[[#This Row],[Date Ended Conversion]],"m")</f>
        <v>1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Kickstarter[[#This Row],[pledged]]/Kickstarter[[#This Row],[goal]]</f>
        <v>10.2684514</v>
      </c>
      <c r="P1980" s="13">
        <f>IF(Kickstarter[[#This Row],[backers_count]], Kickstarter[[#This Row],[pledged]]/Kickstarter[[#This Row],[backers_count]], 0)</f>
        <v>1323.2540463917526</v>
      </c>
      <c r="Q1980" t="str">
        <f>LEFT(Kickstarter[[#This Row],[Category and Sub-Category]], SEARCH("/", Kickstarter[[#This Row],[Category and Sub-Category]])-1)</f>
        <v>technology</v>
      </c>
      <c r="R1980" t="str">
        <f>RIGHT(Kickstarter[[#This Row],[Category and Sub-Category]], LEN(Kickstarter[[#This Row],[Category and Sub-Category]])-SEARCH("/",Kickstarter[[#This Row],[Category and Sub-Category]]))</f>
        <v>hardware</v>
      </c>
      <c r="S1980" s="10">
        <f>(Kickstarter[[#This Row],[launched_at]]/86400) + 25569 + (-6/24)</f>
        <v>41038.975601851853</v>
      </c>
      <c r="T1980" s="10">
        <f>(Kickstarter[[#This Row],[deadline]]/86400) + 25569 + (-6/24)</f>
        <v>41072.041666666664</v>
      </c>
      <c r="U1980" s="6">
        <f>YEAR(Kickstarter[[#This Row],[Date Created Conversion]])</f>
        <v>2012</v>
      </c>
      <c r="V1980" s="6" t="str">
        <f>TEXT(Kickstarter[[#This Row],[Date Created Conversion]], "mmm")</f>
        <v>May</v>
      </c>
      <c r="W1980" s="6">
        <f>DATEDIF(Kickstarter[[#This Row],[Date Created Conversion]],Kickstarter[[#This Row],[Date Ended Conversion]],"m")</f>
        <v>1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Kickstarter[[#This Row],[pledged]]/Kickstarter[[#This Row],[goal]]</f>
        <v>1.14901155</v>
      </c>
      <c r="P1981" s="13">
        <f>IF(Kickstarter[[#This Row],[backers_count]], Kickstarter[[#This Row],[pledged]]/Kickstarter[[#This Row],[backers_count]], 0)</f>
        <v>282.65966789667897</v>
      </c>
      <c r="Q1981" t="str">
        <f>LEFT(Kickstarter[[#This Row],[Category and Sub-Category]], SEARCH("/", Kickstarter[[#This Row],[Category and Sub-Category]])-1)</f>
        <v>technology</v>
      </c>
      <c r="R1981" t="str">
        <f>RIGHT(Kickstarter[[#This Row],[Category and Sub-Category]], LEN(Kickstarter[[#This Row],[Category and Sub-Category]])-SEARCH("/",Kickstarter[[#This Row],[Category and Sub-Category]]))</f>
        <v>hardware</v>
      </c>
      <c r="S1981" s="10">
        <f>(Kickstarter[[#This Row],[launched_at]]/86400) + 25569 + (-6/24)</f>
        <v>42290.210023148145</v>
      </c>
      <c r="T1981" s="10">
        <f>(Kickstarter[[#This Row],[deadline]]/86400) + 25569 + (-6/24)</f>
        <v>42326.957638888889</v>
      </c>
      <c r="U1981" s="6">
        <f>YEAR(Kickstarter[[#This Row],[Date Created Conversion]])</f>
        <v>2015</v>
      </c>
      <c r="V1981" s="6" t="str">
        <f>TEXT(Kickstarter[[#This Row],[Date Created Conversion]], "mmm")</f>
        <v>Oct</v>
      </c>
      <c r="W1981" s="6">
        <f>DATEDIF(Kickstarter[[#This Row],[Date Created Conversion]],Kickstarter[[#This Row],[Date Ended Conversion]],"m")</f>
        <v>1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Kickstarter[[#This Row],[pledged]]/Kickstarter[[#This Row],[goal]]</f>
        <v>3.5482402000000004</v>
      </c>
      <c r="P1982" s="13">
        <f>IF(Kickstarter[[#This Row],[backers_count]], Kickstarter[[#This Row],[pledged]]/Kickstarter[[#This Row],[backers_count]], 0)</f>
        <v>91.214401028277635</v>
      </c>
      <c r="Q1982" t="str">
        <f>LEFT(Kickstarter[[#This Row],[Category and Sub-Category]], SEARCH("/", Kickstarter[[#This Row],[Category and Sub-Category]])-1)</f>
        <v>technology</v>
      </c>
      <c r="R1982" t="str">
        <f>RIGHT(Kickstarter[[#This Row],[Category and Sub-Category]], LEN(Kickstarter[[#This Row],[Category and Sub-Category]])-SEARCH("/",Kickstarter[[#This Row],[Category and Sub-Category]]))</f>
        <v>hardware</v>
      </c>
      <c r="S1982" s="10">
        <f>(Kickstarter[[#This Row],[launched_at]]/86400) + 25569 + (-6/24)</f>
        <v>42423.292384259257</v>
      </c>
      <c r="T1982" s="10">
        <f>(Kickstarter[[#This Row],[deadline]]/86400) + 25569 + (-6/24)</f>
        <v>42463.250717592593</v>
      </c>
      <c r="U1982" s="6">
        <f>YEAR(Kickstarter[[#This Row],[Date Created Conversion]])</f>
        <v>2016</v>
      </c>
      <c r="V1982" s="6" t="str">
        <f>TEXT(Kickstarter[[#This Row],[Date Created Conversion]], "mmm")</f>
        <v>Feb</v>
      </c>
      <c r="W1982" s="6">
        <f>DATEDIF(Kickstarter[[#This Row],[Date Created Conversion]],Kickstarter[[#This Row],[Date Ended Conversion]],"m")</f>
        <v>1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Kickstarter[[#This Row],[pledged]]/Kickstarter[[#This Row],[goal]]</f>
        <v>5.0799999999999998E-2</v>
      </c>
      <c r="P1983" s="13">
        <f>IF(Kickstarter[[#This Row],[backers_count]], Kickstarter[[#This Row],[pledged]]/Kickstarter[[#This Row],[backers_count]], 0)</f>
        <v>31.75</v>
      </c>
      <c r="Q1983" t="str">
        <f>LEFT(Kickstarter[[#This Row],[Category and Sub-Category]], SEARCH("/", Kickstarter[[#This Row],[Category and Sub-Category]])-1)</f>
        <v>photography</v>
      </c>
      <c r="R1983" t="str">
        <f>RIGHT(Kickstarter[[#This Row],[Category and Sub-Category]], LEN(Kickstarter[[#This Row],[Category and Sub-Category]])-SEARCH("/",Kickstarter[[#This Row],[Category and Sub-Category]]))</f>
        <v>people</v>
      </c>
      <c r="S1983" s="10">
        <f>(Kickstarter[[#This Row],[launched_at]]/86400) + 25569 + (-6/24)</f>
        <v>41799.475289351853</v>
      </c>
      <c r="T1983" s="10">
        <f>(Kickstarter[[#This Row],[deadline]]/86400) + 25569 + (-6/24)</f>
        <v>41829.475289351853</v>
      </c>
      <c r="U1983" s="6">
        <f>YEAR(Kickstarter[[#This Row],[Date Created Conversion]])</f>
        <v>2014</v>
      </c>
      <c r="V1983" s="6" t="str">
        <f>TEXT(Kickstarter[[#This Row],[Date Created Conversion]], "mmm")</f>
        <v>Jun</v>
      </c>
      <c r="W1983" s="6">
        <f>DATEDIF(Kickstarter[[#This Row],[Date Created Conversion]],Kickstarter[[#This Row],[Date Ended Conversion]],"m")</f>
        <v>1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Kickstarter[[#This Row],[pledged]]/Kickstarter[[#This Row],[goal]]</f>
        <v>0</v>
      </c>
      <c r="P1984" s="13">
        <f>IF(Kickstarter[[#This Row],[backers_count]], Kickstarter[[#This Row],[pledged]]/Kickstarter[[#This Row],[backers_count]], 0)</f>
        <v>0</v>
      </c>
      <c r="Q1984" t="str">
        <f>LEFT(Kickstarter[[#This Row],[Category and Sub-Category]], SEARCH("/", Kickstarter[[#This Row],[Category and Sub-Category]])-1)</f>
        <v>photography</v>
      </c>
      <c r="R1984" t="str">
        <f>RIGHT(Kickstarter[[#This Row],[Category and Sub-Category]], LEN(Kickstarter[[#This Row],[Category and Sub-Category]])-SEARCH("/",Kickstarter[[#This Row],[Category and Sub-Category]]))</f>
        <v>people</v>
      </c>
      <c r="S1984" s="10">
        <f>(Kickstarter[[#This Row],[launched_at]]/86400) + 25569 + (-6/24)</f>
        <v>42678.336655092593</v>
      </c>
      <c r="T1984" s="10">
        <f>(Kickstarter[[#This Row],[deadline]]/86400) + 25569 + (-6/24)</f>
        <v>42708.378321759257</v>
      </c>
      <c r="U1984" s="6">
        <f>YEAR(Kickstarter[[#This Row],[Date Created Conversion]])</f>
        <v>2016</v>
      </c>
      <c r="V1984" s="6" t="str">
        <f>TEXT(Kickstarter[[#This Row],[Date Created Conversion]], "mmm")</f>
        <v>Nov</v>
      </c>
      <c r="W1984" s="6">
        <f>DATEDIF(Kickstarter[[#This Row],[Date Created Conversion]],Kickstarter[[#This Row],[Date Ended Conversion]],"m")</f>
        <v>1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Kickstarter[[#This Row],[pledged]]/Kickstarter[[#This Row],[goal]]</f>
        <v>4.2999999999999997E-2</v>
      </c>
      <c r="P1985" s="13">
        <f>IF(Kickstarter[[#This Row],[backers_count]], Kickstarter[[#This Row],[pledged]]/Kickstarter[[#This Row],[backers_count]], 0)</f>
        <v>88.6875</v>
      </c>
      <c r="Q1985" t="str">
        <f>LEFT(Kickstarter[[#This Row],[Category and Sub-Category]], SEARCH("/", Kickstarter[[#This Row],[Category and Sub-Category]])-1)</f>
        <v>photography</v>
      </c>
      <c r="R1985" t="str">
        <f>RIGHT(Kickstarter[[#This Row],[Category and Sub-Category]], LEN(Kickstarter[[#This Row],[Category and Sub-Category]])-SEARCH("/",Kickstarter[[#This Row],[Category and Sub-Category]]))</f>
        <v>people</v>
      </c>
      <c r="S1985" s="10">
        <f>(Kickstarter[[#This Row],[launched_at]]/86400) + 25569 + (-6/24)</f>
        <v>42592.761782407411</v>
      </c>
      <c r="T1985" s="10">
        <f>(Kickstarter[[#This Row],[deadline]]/86400) + 25569 + (-6/24)</f>
        <v>42615.041666666672</v>
      </c>
      <c r="U1985" s="6">
        <f>YEAR(Kickstarter[[#This Row],[Date Created Conversion]])</f>
        <v>2016</v>
      </c>
      <c r="V1985" s="6" t="str">
        <f>TEXT(Kickstarter[[#This Row],[Date Created Conversion]], "mmm")</f>
        <v>Aug</v>
      </c>
      <c r="W1985" s="6">
        <f>DATEDIF(Kickstarter[[#This Row],[Date Created Conversion]],Kickstarter[[#This Row],[Date Ended Conversion]],"m")</f>
        <v>0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Kickstarter[[#This Row],[pledged]]/Kickstarter[[#This Row],[goal]]</f>
        <v>0.21146666666666666</v>
      </c>
      <c r="P1986" s="13">
        <f>IF(Kickstarter[[#This Row],[backers_count]], Kickstarter[[#This Row],[pledged]]/Kickstarter[[#This Row],[backers_count]], 0)</f>
        <v>453.14285714285717</v>
      </c>
      <c r="Q1986" t="str">
        <f>LEFT(Kickstarter[[#This Row],[Category and Sub-Category]], SEARCH("/", Kickstarter[[#This Row],[Category and Sub-Category]])-1)</f>
        <v>photography</v>
      </c>
      <c r="R1986" t="str">
        <f>RIGHT(Kickstarter[[#This Row],[Category and Sub-Category]], LEN(Kickstarter[[#This Row],[Category and Sub-Category]])-SEARCH("/",Kickstarter[[#This Row],[Category and Sub-Category]]))</f>
        <v>people</v>
      </c>
      <c r="S1986" s="10">
        <f>(Kickstarter[[#This Row],[launched_at]]/86400) + 25569 + (-6/24)</f>
        <v>41913.540289351848</v>
      </c>
      <c r="T1986" s="10">
        <f>(Kickstarter[[#This Row],[deadline]]/86400) + 25569 + (-6/24)</f>
        <v>41973.581956018519</v>
      </c>
      <c r="U1986" s="6">
        <f>YEAR(Kickstarter[[#This Row],[Date Created Conversion]])</f>
        <v>2014</v>
      </c>
      <c r="V1986" s="6" t="str">
        <f>TEXT(Kickstarter[[#This Row],[Date Created Conversion]], "mmm")</f>
        <v>Oct</v>
      </c>
      <c r="W1986" s="6">
        <f>DATEDIF(Kickstarter[[#This Row],[Date Created Conversion]],Kickstarter[[#This Row],[Date Ended Conversion]],"m")</f>
        <v>1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Kickstarter[[#This Row],[pledged]]/Kickstarter[[#This Row],[goal]]</f>
        <v>3.1875000000000001E-2</v>
      </c>
      <c r="P1987" s="13">
        <f>IF(Kickstarter[[#This Row],[backers_count]], Kickstarter[[#This Row],[pledged]]/Kickstarter[[#This Row],[backers_count]], 0)</f>
        <v>12.75</v>
      </c>
      <c r="Q1987" t="str">
        <f>LEFT(Kickstarter[[#This Row],[Category and Sub-Category]], SEARCH("/", Kickstarter[[#This Row],[Category and Sub-Category]])-1)</f>
        <v>photography</v>
      </c>
      <c r="R1987" t="str">
        <f>RIGHT(Kickstarter[[#This Row],[Category and Sub-Category]], LEN(Kickstarter[[#This Row],[Category and Sub-Category]])-SEARCH("/",Kickstarter[[#This Row],[Category and Sub-Category]]))</f>
        <v>people</v>
      </c>
      <c r="S1987" s="10">
        <f>(Kickstarter[[#This Row],[launched_at]]/86400) + 25569 + (-6/24)</f>
        <v>42555.448738425926</v>
      </c>
      <c r="T1987" s="10">
        <f>(Kickstarter[[#This Row],[deadline]]/86400) + 25569 + (-6/24)</f>
        <v>42584.708333333328</v>
      </c>
      <c r="U1987" s="6">
        <f>YEAR(Kickstarter[[#This Row],[Date Created Conversion]])</f>
        <v>2016</v>
      </c>
      <c r="V1987" s="6" t="str">
        <f>TEXT(Kickstarter[[#This Row],[Date Created Conversion]], "mmm")</f>
        <v>Jul</v>
      </c>
      <c r="W1987" s="6">
        <f>DATEDIF(Kickstarter[[#This Row],[Date Created Conversion]],Kickstarter[[#This Row],[Date Ended Conversion]],"m")</f>
        <v>0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Kickstarter[[#This Row],[pledged]]/Kickstarter[[#This Row],[goal]]</f>
        <v>5.0000000000000001E-4</v>
      </c>
      <c r="P1988" s="13">
        <f>IF(Kickstarter[[#This Row],[backers_count]], Kickstarter[[#This Row],[pledged]]/Kickstarter[[#This Row],[backers_count]], 0)</f>
        <v>1</v>
      </c>
      <c r="Q1988" t="str">
        <f>LEFT(Kickstarter[[#This Row],[Category and Sub-Category]], SEARCH("/", Kickstarter[[#This Row],[Category and Sub-Category]])-1)</f>
        <v>photography</v>
      </c>
      <c r="R1988" t="str">
        <f>RIGHT(Kickstarter[[#This Row],[Category and Sub-Category]], LEN(Kickstarter[[#This Row],[Category and Sub-Category]])-SEARCH("/",Kickstarter[[#This Row],[Category and Sub-Category]]))</f>
        <v>people</v>
      </c>
      <c r="S1988" s="10">
        <f>(Kickstarter[[#This Row],[launched_at]]/86400) + 25569 + (-6/24)</f>
        <v>42413.183831018519</v>
      </c>
      <c r="T1988" s="10">
        <f>(Kickstarter[[#This Row],[deadline]]/86400) + 25569 + (-6/24)</f>
        <v>42443.142164351855</v>
      </c>
      <c r="U1988" s="6">
        <f>YEAR(Kickstarter[[#This Row],[Date Created Conversion]])</f>
        <v>2016</v>
      </c>
      <c r="V1988" s="6" t="str">
        <f>TEXT(Kickstarter[[#This Row],[Date Created Conversion]], "mmm")</f>
        <v>Feb</v>
      </c>
      <c r="W1988" s="6">
        <f>DATEDIF(Kickstarter[[#This Row],[Date Created Conversion]],Kickstarter[[#This Row],[Date Ended Conversion]],"m")</f>
        <v>1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Kickstarter[[#This Row],[pledged]]/Kickstarter[[#This Row],[goal]]</f>
        <v>0.42472727272727273</v>
      </c>
      <c r="P1989" s="13">
        <f>IF(Kickstarter[[#This Row],[backers_count]], Kickstarter[[#This Row],[pledged]]/Kickstarter[[#This Row],[backers_count]], 0)</f>
        <v>83.428571428571431</v>
      </c>
      <c r="Q1989" t="str">
        <f>LEFT(Kickstarter[[#This Row],[Category and Sub-Category]], SEARCH("/", Kickstarter[[#This Row],[Category and Sub-Category]])-1)</f>
        <v>photography</v>
      </c>
      <c r="R1989" t="str">
        <f>RIGHT(Kickstarter[[#This Row],[Category and Sub-Category]], LEN(Kickstarter[[#This Row],[Category and Sub-Category]])-SEARCH("/",Kickstarter[[#This Row],[Category and Sub-Category]]))</f>
        <v>people</v>
      </c>
      <c r="S1989" s="10">
        <f>(Kickstarter[[#This Row],[launched_at]]/86400) + 25569 + (-6/24)</f>
        <v>42034.389768518522</v>
      </c>
      <c r="T1989" s="10">
        <f>(Kickstarter[[#This Row],[deadline]]/86400) + 25569 + (-6/24)</f>
        <v>42064.389768518522</v>
      </c>
      <c r="U1989" s="6">
        <f>YEAR(Kickstarter[[#This Row],[Date Created Conversion]])</f>
        <v>2015</v>
      </c>
      <c r="V1989" s="6" t="str">
        <f>TEXT(Kickstarter[[#This Row],[Date Created Conversion]], "mmm")</f>
        <v>Jan</v>
      </c>
      <c r="W1989" s="6">
        <f>DATEDIF(Kickstarter[[#This Row],[Date Created Conversion]],Kickstarter[[#This Row],[Date Ended Conversion]],"m")</f>
        <v>1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Kickstarter[[#This Row],[pledged]]/Kickstarter[[#This Row],[goal]]</f>
        <v>4.1666666666666666E-3</v>
      </c>
      <c r="P1990" s="13">
        <f>IF(Kickstarter[[#This Row],[backers_count]], Kickstarter[[#This Row],[pledged]]/Kickstarter[[#This Row],[backers_count]], 0)</f>
        <v>25</v>
      </c>
      <c r="Q1990" t="str">
        <f>LEFT(Kickstarter[[#This Row],[Category and Sub-Category]], SEARCH("/", Kickstarter[[#This Row],[Category and Sub-Category]])-1)</f>
        <v>photography</v>
      </c>
      <c r="R1990" t="str">
        <f>RIGHT(Kickstarter[[#This Row],[Category and Sub-Category]], LEN(Kickstarter[[#This Row],[Category and Sub-Category]])-SEARCH("/",Kickstarter[[#This Row],[Category and Sub-Category]]))</f>
        <v>people</v>
      </c>
      <c r="S1990" s="10">
        <f>(Kickstarter[[#This Row],[launched_at]]/86400) + 25569 + (-6/24)</f>
        <v>42206.513217592597</v>
      </c>
      <c r="T1990" s="10">
        <f>(Kickstarter[[#This Row],[deadline]]/86400) + 25569 + (-6/24)</f>
        <v>42236.513217592597</v>
      </c>
      <c r="U1990" s="6">
        <f>YEAR(Kickstarter[[#This Row],[Date Created Conversion]])</f>
        <v>2015</v>
      </c>
      <c r="V1990" s="6" t="str">
        <f>TEXT(Kickstarter[[#This Row],[Date Created Conversion]], "mmm")</f>
        <v>Jul</v>
      </c>
      <c r="W1990" s="6">
        <f>DATEDIF(Kickstarter[[#This Row],[Date Created Conversion]],Kickstarter[[#This Row],[Date Ended Conversion]],"m")</f>
        <v>0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Kickstarter[[#This Row],[pledged]]/Kickstarter[[#This Row],[goal]]</f>
        <v>0.01</v>
      </c>
      <c r="P1991" s="13">
        <f>IF(Kickstarter[[#This Row],[backers_count]], Kickstarter[[#This Row],[pledged]]/Kickstarter[[#This Row],[backers_count]], 0)</f>
        <v>50</v>
      </c>
      <c r="Q1991" t="str">
        <f>LEFT(Kickstarter[[#This Row],[Category and Sub-Category]], SEARCH("/", Kickstarter[[#This Row],[Category and Sub-Category]])-1)</f>
        <v>photography</v>
      </c>
      <c r="R1991" t="str">
        <f>RIGHT(Kickstarter[[#This Row],[Category and Sub-Category]], LEN(Kickstarter[[#This Row],[Category and Sub-Category]])-SEARCH("/",Kickstarter[[#This Row],[Category and Sub-Category]]))</f>
        <v>people</v>
      </c>
      <c r="S1991" s="10">
        <f>(Kickstarter[[#This Row],[launched_at]]/86400) + 25569 + (-6/24)</f>
        <v>42685.430648148147</v>
      </c>
      <c r="T1991" s="10">
        <f>(Kickstarter[[#This Row],[deadline]]/86400) + 25569 + (-6/24)</f>
        <v>42715.430648148147</v>
      </c>
      <c r="U1991" s="6">
        <f>YEAR(Kickstarter[[#This Row],[Date Created Conversion]])</f>
        <v>2016</v>
      </c>
      <c r="V1991" s="6" t="str">
        <f>TEXT(Kickstarter[[#This Row],[Date Created Conversion]], "mmm")</f>
        <v>Nov</v>
      </c>
      <c r="W1991" s="6">
        <f>DATEDIF(Kickstarter[[#This Row],[Date Created Conversion]],Kickstarter[[#This Row],[Date Ended Conversion]],"m")</f>
        <v>1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Kickstarter[[#This Row],[pledged]]/Kickstarter[[#This Row],[goal]]</f>
        <v>0.16966666666666666</v>
      </c>
      <c r="P1992" s="13">
        <f>IF(Kickstarter[[#This Row],[backers_count]], Kickstarter[[#This Row],[pledged]]/Kickstarter[[#This Row],[backers_count]], 0)</f>
        <v>101.8</v>
      </c>
      <c r="Q1992" t="str">
        <f>LEFT(Kickstarter[[#This Row],[Category and Sub-Category]], SEARCH("/", Kickstarter[[#This Row],[Category and Sub-Category]])-1)</f>
        <v>photography</v>
      </c>
      <c r="R1992" t="str">
        <f>RIGHT(Kickstarter[[#This Row],[Category and Sub-Category]], LEN(Kickstarter[[#This Row],[Category and Sub-Category]])-SEARCH("/",Kickstarter[[#This Row],[Category and Sub-Category]]))</f>
        <v>people</v>
      </c>
      <c r="S1992" s="10">
        <f>(Kickstarter[[#This Row],[launched_at]]/86400) + 25569 + (-6/24)</f>
        <v>42397.945972222224</v>
      </c>
      <c r="T1992" s="10">
        <f>(Kickstarter[[#This Row],[deadline]]/86400) + 25569 + (-6/24)</f>
        <v>42412.945972222224</v>
      </c>
      <c r="U1992" s="6">
        <f>YEAR(Kickstarter[[#This Row],[Date Created Conversion]])</f>
        <v>2016</v>
      </c>
      <c r="V1992" s="6" t="str">
        <f>TEXT(Kickstarter[[#This Row],[Date Created Conversion]], "mmm")</f>
        <v>Jan</v>
      </c>
      <c r="W1992" s="6">
        <f>DATEDIF(Kickstarter[[#This Row],[Date Created Conversion]],Kickstarter[[#This Row],[Date Ended Conversion]],"m")</f>
        <v>0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Kickstarter[[#This Row],[pledged]]/Kickstarter[[#This Row],[goal]]</f>
        <v>7.0000000000000007E-2</v>
      </c>
      <c r="P1993" s="13">
        <f>IF(Kickstarter[[#This Row],[backers_count]], Kickstarter[[#This Row],[pledged]]/Kickstarter[[#This Row],[backers_count]], 0)</f>
        <v>46.666666666666664</v>
      </c>
      <c r="Q1993" t="str">
        <f>LEFT(Kickstarter[[#This Row],[Category and Sub-Category]], SEARCH("/", Kickstarter[[#This Row],[Category and Sub-Category]])-1)</f>
        <v>photography</v>
      </c>
      <c r="R1993" t="str">
        <f>RIGHT(Kickstarter[[#This Row],[Category and Sub-Category]], LEN(Kickstarter[[#This Row],[Category and Sub-Category]])-SEARCH("/",Kickstarter[[#This Row],[Category and Sub-Category]]))</f>
        <v>people</v>
      </c>
      <c r="S1993" s="10">
        <f>(Kickstarter[[#This Row],[launched_at]]/86400) + 25569 + (-6/24)</f>
        <v>42167.64335648148</v>
      </c>
      <c r="T1993" s="10">
        <f>(Kickstarter[[#This Row],[deadline]]/86400) + 25569 + (-6/24)</f>
        <v>42188.64335648148</v>
      </c>
      <c r="U1993" s="6">
        <f>YEAR(Kickstarter[[#This Row],[Date Created Conversion]])</f>
        <v>2015</v>
      </c>
      <c r="V1993" s="6" t="str">
        <f>TEXT(Kickstarter[[#This Row],[Date Created Conversion]], "mmm")</f>
        <v>Jun</v>
      </c>
      <c r="W1993" s="6">
        <f>DATEDIF(Kickstarter[[#This Row],[Date Created Conversion]],Kickstarter[[#This Row],[Date Ended Conversion]],"m")</f>
        <v>0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Kickstarter[[#This Row],[pledged]]/Kickstarter[[#This Row],[goal]]</f>
        <v>1.3333333333333333E-3</v>
      </c>
      <c r="P1994" s="13">
        <f>IF(Kickstarter[[#This Row],[backers_count]], Kickstarter[[#This Row],[pledged]]/Kickstarter[[#This Row],[backers_count]], 0)</f>
        <v>1</v>
      </c>
      <c r="Q1994" t="str">
        <f>LEFT(Kickstarter[[#This Row],[Category and Sub-Category]], SEARCH("/", Kickstarter[[#This Row],[Category and Sub-Category]])-1)</f>
        <v>photography</v>
      </c>
      <c r="R1994" t="str">
        <f>RIGHT(Kickstarter[[#This Row],[Category and Sub-Category]], LEN(Kickstarter[[#This Row],[Category and Sub-Category]])-SEARCH("/",Kickstarter[[#This Row],[Category and Sub-Category]]))</f>
        <v>people</v>
      </c>
      <c r="S1994" s="10">
        <f>(Kickstarter[[#This Row],[launched_at]]/86400) + 25569 + (-6/24)</f>
        <v>42022.893414351856</v>
      </c>
      <c r="T1994" s="10">
        <f>(Kickstarter[[#This Row],[deadline]]/86400) + 25569 + (-6/24)</f>
        <v>42052.893414351856</v>
      </c>
      <c r="U1994" s="6">
        <f>YEAR(Kickstarter[[#This Row],[Date Created Conversion]])</f>
        <v>2015</v>
      </c>
      <c r="V1994" s="6" t="str">
        <f>TEXT(Kickstarter[[#This Row],[Date Created Conversion]], "mmm")</f>
        <v>Jan</v>
      </c>
      <c r="W1994" s="6">
        <f>DATEDIF(Kickstarter[[#This Row],[Date Created Conversion]],Kickstarter[[#This Row],[Date Ended Conversion]],"m")</f>
        <v>0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Kickstarter[[#This Row],[pledged]]/Kickstarter[[#This Row],[goal]]</f>
        <v>0</v>
      </c>
      <c r="P1995" s="13">
        <f>IF(Kickstarter[[#This Row],[backers_count]], Kickstarter[[#This Row],[pledged]]/Kickstarter[[#This Row],[backers_count]], 0)</f>
        <v>0</v>
      </c>
      <c r="Q1995" t="str">
        <f>LEFT(Kickstarter[[#This Row],[Category and Sub-Category]], SEARCH("/", Kickstarter[[#This Row],[Category and Sub-Category]])-1)</f>
        <v>photography</v>
      </c>
      <c r="R1995" t="str">
        <f>RIGHT(Kickstarter[[#This Row],[Category and Sub-Category]], LEN(Kickstarter[[#This Row],[Category and Sub-Category]])-SEARCH("/",Kickstarter[[#This Row],[Category and Sub-Category]]))</f>
        <v>people</v>
      </c>
      <c r="S1995" s="10">
        <f>(Kickstarter[[#This Row],[launched_at]]/86400) + 25569 + (-6/24)</f>
        <v>42329.338391203702</v>
      </c>
      <c r="T1995" s="10">
        <f>(Kickstarter[[#This Row],[deadline]]/86400) + 25569 + (-6/24)</f>
        <v>42359.338391203702</v>
      </c>
      <c r="U1995" s="6">
        <f>YEAR(Kickstarter[[#This Row],[Date Created Conversion]])</f>
        <v>2015</v>
      </c>
      <c r="V1995" s="6" t="str">
        <f>TEXT(Kickstarter[[#This Row],[Date Created Conversion]], "mmm")</f>
        <v>Nov</v>
      </c>
      <c r="W1995" s="6">
        <f>DATEDIF(Kickstarter[[#This Row],[Date Created Conversion]],Kickstarter[[#This Row],[Date Ended Conversion]],"m")</f>
        <v>1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Kickstarter[[#This Row],[pledged]]/Kickstarter[[#This Row],[goal]]</f>
        <v>0</v>
      </c>
      <c r="P1996" s="13">
        <f>IF(Kickstarter[[#This Row],[backers_count]], Kickstarter[[#This Row],[pledged]]/Kickstarter[[#This Row],[backers_count]], 0)</f>
        <v>0</v>
      </c>
      <c r="Q1996" t="str">
        <f>LEFT(Kickstarter[[#This Row],[Category and Sub-Category]], SEARCH("/", Kickstarter[[#This Row],[Category and Sub-Category]])-1)</f>
        <v>photography</v>
      </c>
      <c r="R1996" t="str">
        <f>RIGHT(Kickstarter[[#This Row],[Category and Sub-Category]], LEN(Kickstarter[[#This Row],[Category and Sub-Category]])-SEARCH("/",Kickstarter[[#This Row],[Category and Sub-Category]]))</f>
        <v>people</v>
      </c>
      <c r="S1996" s="10">
        <f>(Kickstarter[[#This Row],[launched_at]]/86400) + 25569 + (-6/24)</f>
        <v>42650.756273148145</v>
      </c>
      <c r="T1996" s="10">
        <f>(Kickstarter[[#This Row],[deadline]]/86400) + 25569 + (-6/24)</f>
        <v>42710.797939814816</v>
      </c>
      <c r="U1996" s="6">
        <f>YEAR(Kickstarter[[#This Row],[Date Created Conversion]])</f>
        <v>2016</v>
      </c>
      <c r="V1996" s="6" t="str">
        <f>TEXT(Kickstarter[[#This Row],[Date Created Conversion]], "mmm")</f>
        <v>Oct</v>
      </c>
      <c r="W1996" s="6">
        <f>DATEDIF(Kickstarter[[#This Row],[Date Created Conversion]],Kickstarter[[#This Row],[Date Ended Conversion]],"m")</f>
        <v>1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Kickstarter[[#This Row],[pledged]]/Kickstarter[[#This Row],[goal]]</f>
        <v>7.8E-2</v>
      </c>
      <c r="P1997" s="13">
        <f>IF(Kickstarter[[#This Row],[backers_count]], Kickstarter[[#This Row],[pledged]]/Kickstarter[[#This Row],[backers_count]], 0)</f>
        <v>26</v>
      </c>
      <c r="Q1997" t="str">
        <f>LEFT(Kickstarter[[#This Row],[Category and Sub-Category]], SEARCH("/", Kickstarter[[#This Row],[Category and Sub-Category]])-1)</f>
        <v>photography</v>
      </c>
      <c r="R1997" t="str">
        <f>RIGHT(Kickstarter[[#This Row],[Category and Sub-Category]], LEN(Kickstarter[[#This Row],[Category and Sub-Category]])-SEARCH("/",Kickstarter[[#This Row],[Category and Sub-Category]]))</f>
        <v>people</v>
      </c>
      <c r="S1997" s="10">
        <f>(Kickstarter[[#This Row],[launched_at]]/86400) + 25569 + (-6/24)</f>
        <v>42181.652037037042</v>
      </c>
      <c r="T1997" s="10">
        <f>(Kickstarter[[#This Row],[deadline]]/86400) + 25569 + (-6/24)</f>
        <v>42201.652037037042</v>
      </c>
      <c r="U1997" s="6">
        <f>YEAR(Kickstarter[[#This Row],[Date Created Conversion]])</f>
        <v>2015</v>
      </c>
      <c r="V1997" s="6" t="str">
        <f>TEXT(Kickstarter[[#This Row],[Date Created Conversion]], "mmm")</f>
        <v>Jun</v>
      </c>
      <c r="W1997" s="6">
        <f>DATEDIF(Kickstarter[[#This Row],[Date Created Conversion]],Kickstarter[[#This Row],[Date Ended Conversion]],"m")</f>
        <v>0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Kickstarter[[#This Row],[pledged]]/Kickstarter[[#This Row],[goal]]</f>
        <v>0</v>
      </c>
      <c r="P1998" s="13">
        <f>IF(Kickstarter[[#This Row],[backers_count]], Kickstarter[[#This Row],[pledged]]/Kickstarter[[#This Row],[backers_count]], 0)</f>
        <v>0</v>
      </c>
      <c r="Q1998" t="str">
        <f>LEFT(Kickstarter[[#This Row],[Category and Sub-Category]], SEARCH("/", Kickstarter[[#This Row],[Category and Sub-Category]])-1)</f>
        <v>photography</v>
      </c>
      <c r="R1998" t="str">
        <f>RIGHT(Kickstarter[[#This Row],[Category and Sub-Category]], LEN(Kickstarter[[#This Row],[Category and Sub-Category]])-SEARCH("/",Kickstarter[[#This Row],[Category and Sub-Category]]))</f>
        <v>people</v>
      </c>
      <c r="S1998" s="10">
        <f>(Kickstarter[[#This Row],[launched_at]]/86400) + 25569 + (-6/24)</f>
        <v>41800.569571759261</v>
      </c>
      <c r="T1998" s="10">
        <f>(Kickstarter[[#This Row],[deadline]]/86400) + 25569 + (-6/24)</f>
        <v>41830.569571759261</v>
      </c>
      <c r="U1998" s="6">
        <f>YEAR(Kickstarter[[#This Row],[Date Created Conversion]])</f>
        <v>2014</v>
      </c>
      <c r="V1998" s="6" t="str">
        <f>TEXT(Kickstarter[[#This Row],[Date Created Conversion]], "mmm")</f>
        <v>Jun</v>
      </c>
      <c r="W1998" s="6">
        <f>DATEDIF(Kickstarter[[#This Row],[Date Created Conversion]],Kickstarter[[#This Row],[Date Ended Conversion]],"m")</f>
        <v>1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Kickstarter[[#This Row],[pledged]]/Kickstarter[[#This Row],[goal]]</f>
        <v>0</v>
      </c>
      <c r="P1999" s="13">
        <f>IF(Kickstarter[[#This Row],[backers_count]], Kickstarter[[#This Row],[pledged]]/Kickstarter[[#This Row],[backers_count]], 0)</f>
        <v>0</v>
      </c>
      <c r="Q1999" t="str">
        <f>LEFT(Kickstarter[[#This Row],[Category and Sub-Category]], SEARCH("/", Kickstarter[[#This Row],[Category and Sub-Category]])-1)</f>
        <v>photography</v>
      </c>
      <c r="R1999" t="str">
        <f>RIGHT(Kickstarter[[#This Row],[Category and Sub-Category]], LEN(Kickstarter[[#This Row],[Category and Sub-Category]])-SEARCH("/",Kickstarter[[#This Row],[Category and Sub-Category]]))</f>
        <v>people</v>
      </c>
      <c r="S1999" s="10">
        <f>(Kickstarter[[#This Row],[launched_at]]/86400) + 25569 + (-6/24)</f>
        <v>41847.680694444447</v>
      </c>
      <c r="T1999" s="10">
        <f>(Kickstarter[[#This Row],[deadline]]/86400) + 25569 + (-6/24)</f>
        <v>41877.680694444447</v>
      </c>
      <c r="U1999" s="6">
        <f>YEAR(Kickstarter[[#This Row],[Date Created Conversion]])</f>
        <v>2014</v>
      </c>
      <c r="V1999" s="6" t="str">
        <f>TEXT(Kickstarter[[#This Row],[Date Created Conversion]], "mmm")</f>
        <v>Jul</v>
      </c>
      <c r="W1999" s="6">
        <f>DATEDIF(Kickstarter[[#This Row],[Date Created Conversion]],Kickstarter[[#This Row],[Date Ended Conversion]],"m")</f>
        <v>0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Kickstarter[[#This Row],[pledged]]/Kickstarter[[#This Row],[goal]]</f>
        <v>0.26200000000000001</v>
      </c>
      <c r="P2000" s="13">
        <f>IF(Kickstarter[[#This Row],[backers_count]], Kickstarter[[#This Row],[pledged]]/Kickstarter[[#This Row],[backers_count]], 0)</f>
        <v>218.33333333333334</v>
      </c>
      <c r="Q2000" t="str">
        <f>LEFT(Kickstarter[[#This Row],[Category and Sub-Category]], SEARCH("/", Kickstarter[[#This Row],[Category and Sub-Category]])-1)</f>
        <v>photography</v>
      </c>
      <c r="R2000" t="str">
        <f>RIGHT(Kickstarter[[#This Row],[Category and Sub-Category]], LEN(Kickstarter[[#This Row],[Category and Sub-Category]])-SEARCH("/",Kickstarter[[#This Row],[Category and Sub-Category]]))</f>
        <v>people</v>
      </c>
      <c r="S2000" s="10">
        <f>(Kickstarter[[#This Row],[launched_at]]/86400) + 25569 + (-6/24)</f>
        <v>41806.868495370371</v>
      </c>
      <c r="T2000" s="10">
        <f>(Kickstarter[[#This Row],[deadline]]/86400) + 25569 + (-6/24)</f>
        <v>41851.868495370371</v>
      </c>
      <c r="U2000" s="6">
        <f>YEAR(Kickstarter[[#This Row],[Date Created Conversion]])</f>
        <v>2014</v>
      </c>
      <c r="V2000" s="6" t="str">
        <f>TEXT(Kickstarter[[#This Row],[Date Created Conversion]], "mmm")</f>
        <v>Jun</v>
      </c>
      <c r="W2000" s="6">
        <f>DATEDIF(Kickstarter[[#This Row],[Date Created Conversion]],Kickstarter[[#This Row],[Date Ended Conversion]],"m")</f>
        <v>1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Kickstarter[[#This Row],[pledged]]/Kickstarter[[#This Row],[goal]]</f>
        <v>7.6129032258064515E-3</v>
      </c>
      <c r="P2001" s="13">
        <f>IF(Kickstarter[[#This Row],[backers_count]], Kickstarter[[#This Row],[pledged]]/Kickstarter[[#This Row],[backers_count]], 0)</f>
        <v>33.714285714285715</v>
      </c>
      <c r="Q2001" t="str">
        <f>LEFT(Kickstarter[[#This Row],[Category and Sub-Category]], SEARCH("/", Kickstarter[[#This Row],[Category and Sub-Category]])-1)</f>
        <v>photography</v>
      </c>
      <c r="R2001" t="str">
        <f>RIGHT(Kickstarter[[#This Row],[Category and Sub-Category]], LEN(Kickstarter[[#This Row],[Category and Sub-Category]])-SEARCH("/",Kickstarter[[#This Row],[Category and Sub-Category]]))</f>
        <v>people</v>
      </c>
      <c r="S2001" s="10">
        <f>(Kickstarter[[#This Row],[launched_at]]/86400) + 25569 + (-6/24)</f>
        <v>41926.232731481483</v>
      </c>
      <c r="T2001" s="10">
        <f>(Kickstarter[[#This Row],[deadline]]/86400) + 25569 + (-6/24)</f>
        <v>41956.274398148147</v>
      </c>
      <c r="U2001" s="6">
        <f>YEAR(Kickstarter[[#This Row],[Date Created Conversion]])</f>
        <v>2014</v>
      </c>
      <c r="V2001" s="6" t="str">
        <f>TEXT(Kickstarter[[#This Row],[Date Created Conversion]], "mmm")</f>
        <v>Oct</v>
      </c>
      <c r="W2001" s="6">
        <f>DATEDIF(Kickstarter[[#This Row],[Date Created Conversion]],Kickstarter[[#This Row],[Date Ended Conversion]],"m")</f>
        <v>0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Kickstarter[[#This Row],[pledged]]/Kickstarter[[#This Row],[goal]]</f>
        <v>0.125</v>
      </c>
      <c r="P2002" s="13">
        <f>IF(Kickstarter[[#This Row],[backers_count]], Kickstarter[[#This Row],[pledged]]/Kickstarter[[#This Row],[backers_count]], 0)</f>
        <v>25</v>
      </c>
      <c r="Q2002" t="str">
        <f>LEFT(Kickstarter[[#This Row],[Category and Sub-Category]], SEARCH("/", Kickstarter[[#This Row],[Category and Sub-Category]])-1)</f>
        <v>photography</v>
      </c>
      <c r="R2002" t="str">
        <f>RIGHT(Kickstarter[[#This Row],[Category and Sub-Category]], LEN(Kickstarter[[#This Row],[Category and Sub-Category]])-SEARCH("/",Kickstarter[[#This Row],[Category and Sub-Category]]))</f>
        <v>people</v>
      </c>
      <c r="S2002" s="10">
        <f>(Kickstarter[[#This Row],[launched_at]]/86400) + 25569 + (-6/24)</f>
        <v>42345.701539351852</v>
      </c>
      <c r="T2002" s="10">
        <f>(Kickstarter[[#This Row],[deadline]]/86400) + 25569 + (-6/24)</f>
        <v>42375.701539351852</v>
      </c>
      <c r="U2002" s="6">
        <f>YEAR(Kickstarter[[#This Row],[Date Created Conversion]])</f>
        <v>2015</v>
      </c>
      <c r="V2002" s="6" t="str">
        <f>TEXT(Kickstarter[[#This Row],[Date Created Conversion]], "mmm")</f>
        <v>Dec</v>
      </c>
      <c r="W2002" s="6">
        <f>DATEDIF(Kickstarter[[#This Row],[Date Created Conversion]],Kickstarter[[#This Row],[Date Ended Conversion]],"m")</f>
        <v>0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Kickstarter[[#This Row],[pledged]]/Kickstarter[[#This Row],[goal]]</f>
        <v>3.8212909090909091</v>
      </c>
      <c r="P2003" s="13">
        <f>IF(Kickstarter[[#This Row],[backers_count]], Kickstarter[[#This Row],[pledged]]/Kickstarter[[#This Row],[backers_count]], 0)</f>
        <v>128.38790470372632</v>
      </c>
      <c r="Q2003" t="str">
        <f>LEFT(Kickstarter[[#This Row],[Category and Sub-Category]], SEARCH("/", Kickstarter[[#This Row],[Category and Sub-Category]])-1)</f>
        <v>technology</v>
      </c>
      <c r="R2003" t="str">
        <f>RIGHT(Kickstarter[[#This Row],[Category and Sub-Category]], LEN(Kickstarter[[#This Row],[Category and Sub-Category]])-SEARCH("/",Kickstarter[[#This Row],[Category and Sub-Category]]))</f>
        <v>hardware</v>
      </c>
      <c r="S2003" s="10">
        <f>(Kickstarter[[#This Row],[launched_at]]/86400) + 25569 + (-6/24)</f>
        <v>42135.959675925929</v>
      </c>
      <c r="T2003" s="10">
        <f>(Kickstarter[[#This Row],[deadline]]/86400) + 25569 + (-6/24)</f>
        <v>42167.583333333328</v>
      </c>
      <c r="U2003" s="6">
        <f>YEAR(Kickstarter[[#This Row],[Date Created Conversion]])</f>
        <v>2015</v>
      </c>
      <c r="V2003" s="6" t="str">
        <f>TEXT(Kickstarter[[#This Row],[Date Created Conversion]], "mmm")</f>
        <v>May</v>
      </c>
      <c r="W2003" s="6">
        <f>DATEDIF(Kickstarter[[#This Row],[Date Created Conversion]],Kickstarter[[#This Row],[Date Ended Conversion]],"m")</f>
        <v>1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Kickstarter[[#This Row],[pledged]]/Kickstarter[[#This Row],[goal]]</f>
        <v>2.1679422000000002</v>
      </c>
      <c r="P2004" s="13">
        <f>IF(Kickstarter[[#This Row],[backers_count]], Kickstarter[[#This Row],[pledged]]/Kickstarter[[#This Row],[backers_count]], 0)</f>
        <v>78.834261818181815</v>
      </c>
      <c r="Q2004" t="str">
        <f>LEFT(Kickstarter[[#This Row],[Category and Sub-Category]], SEARCH("/", Kickstarter[[#This Row],[Category and Sub-Category]])-1)</f>
        <v>technology</v>
      </c>
      <c r="R2004" t="str">
        <f>RIGHT(Kickstarter[[#This Row],[Category and Sub-Category]], LEN(Kickstarter[[#This Row],[Category and Sub-Category]])-SEARCH("/",Kickstarter[[#This Row],[Category and Sub-Category]]))</f>
        <v>hardware</v>
      </c>
      <c r="S2004" s="10">
        <f>(Kickstarter[[#This Row],[launched_at]]/86400) + 25569 + (-6/24)</f>
        <v>42728.46230324074</v>
      </c>
      <c r="T2004" s="10">
        <f>(Kickstarter[[#This Row],[deadline]]/86400) + 25569 + (-6/24)</f>
        <v>42758.46230324074</v>
      </c>
      <c r="U2004" s="6">
        <f>YEAR(Kickstarter[[#This Row],[Date Created Conversion]])</f>
        <v>2016</v>
      </c>
      <c r="V2004" s="6" t="str">
        <f>TEXT(Kickstarter[[#This Row],[Date Created Conversion]], "mmm")</f>
        <v>Dec</v>
      </c>
      <c r="W2004" s="6">
        <f>DATEDIF(Kickstarter[[#This Row],[Date Created Conversion]],Kickstarter[[#This Row],[Date Ended Conversion]],"m")</f>
        <v>0</v>
      </c>
    </row>
    <row r="2005" spans="1:23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Kickstarter[[#This Row],[pledged]]/Kickstarter[[#This Row],[goal]]</f>
        <v>3.12</v>
      </c>
      <c r="P2005" s="13">
        <f>IF(Kickstarter[[#This Row],[backers_count]], Kickstarter[[#This Row],[pledged]]/Kickstarter[[#This Row],[backers_count]], 0)</f>
        <v>91.764705882352942</v>
      </c>
      <c r="Q2005" t="str">
        <f>LEFT(Kickstarter[[#This Row],[Category and Sub-Category]], SEARCH("/", Kickstarter[[#This Row],[Category and Sub-Category]])-1)</f>
        <v>technology</v>
      </c>
      <c r="R2005" t="str">
        <f>RIGHT(Kickstarter[[#This Row],[Category and Sub-Category]], LEN(Kickstarter[[#This Row],[Category and Sub-Category]])-SEARCH("/",Kickstarter[[#This Row],[Category and Sub-Category]]))</f>
        <v>hardware</v>
      </c>
      <c r="S2005" s="10">
        <f>(Kickstarter[[#This Row],[launched_at]]/86400) + 25569 + (-6/24)</f>
        <v>40346.875601851854</v>
      </c>
      <c r="T2005" s="10">
        <f>(Kickstarter[[#This Row],[deadline]]/86400) + 25569 + (-6/24)</f>
        <v>40361.708333333336</v>
      </c>
      <c r="U2005" s="6">
        <f>YEAR(Kickstarter[[#This Row],[Date Created Conversion]])</f>
        <v>2010</v>
      </c>
      <c r="V2005" s="6" t="str">
        <f>TEXT(Kickstarter[[#This Row],[Date Created Conversion]], "mmm")</f>
        <v>Jun</v>
      </c>
      <c r="W2005" s="6">
        <f>DATEDIF(Kickstarter[[#This Row],[Date Created Conversion]],Kickstarter[[#This Row],[Date Ended Conversion]],"m")</f>
        <v>0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Kickstarter[[#This Row],[pledged]]/Kickstarter[[#This Row],[goal]]</f>
        <v>2.3442048</v>
      </c>
      <c r="P2006" s="13">
        <f>IF(Kickstarter[[#This Row],[backers_count]], Kickstarter[[#This Row],[pledged]]/Kickstarter[[#This Row],[backers_count]], 0)</f>
        <v>331.10237288135596</v>
      </c>
      <c r="Q2006" t="str">
        <f>LEFT(Kickstarter[[#This Row],[Category and Sub-Category]], SEARCH("/", Kickstarter[[#This Row],[Category and Sub-Category]])-1)</f>
        <v>technology</v>
      </c>
      <c r="R2006" t="str">
        <f>RIGHT(Kickstarter[[#This Row],[Category and Sub-Category]], LEN(Kickstarter[[#This Row],[Category and Sub-Category]])-SEARCH("/",Kickstarter[[#This Row],[Category and Sub-Category]]))</f>
        <v>hardware</v>
      </c>
      <c r="S2006" s="10">
        <f>(Kickstarter[[#This Row],[launched_at]]/86400) + 25569 + (-6/24)</f>
        <v>41800.354895833334</v>
      </c>
      <c r="T2006" s="10">
        <f>(Kickstarter[[#This Row],[deadline]]/86400) + 25569 + (-6/24)</f>
        <v>41830.354895833334</v>
      </c>
      <c r="U2006" s="6">
        <f>YEAR(Kickstarter[[#This Row],[Date Created Conversion]])</f>
        <v>2014</v>
      </c>
      <c r="V2006" s="6" t="str">
        <f>TEXT(Kickstarter[[#This Row],[Date Created Conversion]], "mmm")</f>
        <v>Jun</v>
      </c>
      <c r="W2006" s="6">
        <f>DATEDIF(Kickstarter[[#This Row],[Date Created Conversion]],Kickstarter[[#This Row],[Date Ended Conversion]],"m")</f>
        <v>1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Kickstarter[[#This Row],[pledged]]/Kickstarter[[#This Row],[goal]]</f>
        <v>1.236801</v>
      </c>
      <c r="P2007" s="13">
        <f>IF(Kickstarter[[#This Row],[backers_count]], Kickstarter[[#This Row],[pledged]]/Kickstarter[[#This Row],[backers_count]], 0)</f>
        <v>194.26193717277485</v>
      </c>
      <c r="Q2007" t="str">
        <f>LEFT(Kickstarter[[#This Row],[Category and Sub-Category]], SEARCH("/", Kickstarter[[#This Row],[Category and Sub-Category]])-1)</f>
        <v>technology</v>
      </c>
      <c r="R2007" t="str">
        <f>RIGHT(Kickstarter[[#This Row],[Category and Sub-Category]], LEN(Kickstarter[[#This Row],[Category and Sub-Category]])-SEARCH("/",Kickstarter[[#This Row],[Category and Sub-Category]]))</f>
        <v>hardware</v>
      </c>
      <c r="S2007" s="10">
        <f>(Kickstarter[[#This Row],[launched_at]]/86400) + 25569 + (-6/24)</f>
        <v>41535.562708333331</v>
      </c>
      <c r="T2007" s="10">
        <f>(Kickstarter[[#This Row],[deadline]]/86400) + 25569 + (-6/24)</f>
        <v>41562.915972222225</v>
      </c>
      <c r="U2007" s="6">
        <f>YEAR(Kickstarter[[#This Row],[Date Created Conversion]])</f>
        <v>2013</v>
      </c>
      <c r="V2007" s="6" t="str">
        <f>TEXT(Kickstarter[[#This Row],[Date Created Conversion]], "mmm")</f>
        <v>Sep</v>
      </c>
      <c r="W2007" s="6">
        <f>DATEDIF(Kickstarter[[#This Row],[Date Created Conversion]],Kickstarter[[#This Row],[Date Ended Conversion]],"m")</f>
        <v>0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Kickstarter[[#This Row],[pledged]]/Kickstarter[[#This Row],[goal]]</f>
        <v>2.4784000000000002</v>
      </c>
      <c r="P2008" s="13">
        <f>IF(Kickstarter[[#This Row],[backers_count]], Kickstarter[[#This Row],[pledged]]/Kickstarter[[#This Row],[backers_count]], 0)</f>
        <v>408.97689768976898</v>
      </c>
      <c r="Q2008" t="str">
        <f>LEFT(Kickstarter[[#This Row],[Category and Sub-Category]], SEARCH("/", Kickstarter[[#This Row],[Category and Sub-Category]])-1)</f>
        <v>technology</v>
      </c>
      <c r="R2008" t="str">
        <f>RIGHT(Kickstarter[[#This Row],[Category and Sub-Category]], LEN(Kickstarter[[#This Row],[Category and Sub-Category]])-SEARCH("/",Kickstarter[[#This Row],[Category and Sub-Category]]))</f>
        <v>hardware</v>
      </c>
      <c r="S2008" s="10">
        <f>(Kickstarter[[#This Row],[launched_at]]/86400) + 25569 + (-6/24)</f>
        <v>41941.250520833331</v>
      </c>
      <c r="T2008" s="10">
        <f>(Kickstarter[[#This Row],[deadline]]/86400) + 25569 + (-6/24)</f>
        <v>41976.292187500003</v>
      </c>
      <c r="U2008" s="6">
        <f>YEAR(Kickstarter[[#This Row],[Date Created Conversion]])</f>
        <v>2014</v>
      </c>
      <c r="V2008" s="6" t="str">
        <f>TEXT(Kickstarter[[#This Row],[Date Created Conversion]], "mmm")</f>
        <v>Oct</v>
      </c>
      <c r="W2008" s="6">
        <f>DATEDIF(Kickstarter[[#This Row],[Date Created Conversion]],Kickstarter[[#This Row],[Date Ended Conversion]],"m")</f>
        <v>1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Kickstarter[[#This Row],[pledged]]/Kickstarter[[#This Row],[goal]]</f>
        <v>1.157092</v>
      </c>
      <c r="P2009" s="13">
        <f>IF(Kickstarter[[#This Row],[backers_count]], Kickstarter[[#This Row],[pledged]]/Kickstarter[[#This Row],[backers_count]], 0)</f>
        <v>84.459270072992695</v>
      </c>
      <c r="Q2009" t="str">
        <f>LEFT(Kickstarter[[#This Row],[Category and Sub-Category]], SEARCH("/", Kickstarter[[#This Row],[Category and Sub-Category]])-1)</f>
        <v>technology</v>
      </c>
      <c r="R2009" t="str">
        <f>RIGHT(Kickstarter[[#This Row],[Category and Sub-Category]], LEN(Kickstarter[[#This Row],[Category and Sub-Category]])-SEARCH("/",Kickstarter[[#This Row],[Category and Sub-Category]]))</f>
        <v>hardware</v>
      </c>
      <c r="S2009" s="10">
        <f>(Kickstarter[[#This Row],[launched_at]]/86400) + 25569 + (-6/24)</f>
        <v>40347.587800925925</v>
      </c>
      <c r="T2009" s="10">
        <f>(Kickstarter[[#This Row],[deadline]]/86400) + 25569 + (-6/24)</f>
        <v>40413.916666666664</v>
      </c>
      <c r="U2009" s="6">
        <f>YEAR(Kickstarter[[#This Row],[Date Created Conversion]])</f>
        <v>2010</v>
      </c>
      <c r="V2009" s="6" t="str">
        <f>TEXT(Kickstarter[[#This Row],[Date Created Conversion]], "mmm")</f>
        <v>Jun</v>
      </c>
      <c r="W2009" s="6">
        <f>DATEDIF(Kickstarter[[#This Row],[Date Created Conversion]],Kickstarter[[#This Row],[Date Ended Conversion]],"m")</f>
        <v>2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Kickstarter[[#This Row],[pledged]]/Kickstarter[[#This Row],[goal]]</f>
        <v>1.1707484768810599</v>
      </c>
      <c r="P2010" s="13">
        <f>IF(Kickstarter[[#This Row],[backers_count]], Kickstarter[[#This Row],[pledged]]/Kickstarter[[#This Row],[backers_count]], 0)</f>
        <v>44.853658536585364</v>
      </c>
      <c r="Q2010" t="str">
        <f>LEFT(Kickstarter[[#This Row],[Category and Sub-Category]], SEARCH("/", Kickstarter[[#This Row],[Category and Sub-Category]])-1)</f>
        <v>technology</v>
      </c>
      <c r="R2010" t="str">
        <f>RIGHT(Kickstarter[[#This Row],[Category and Sub-Category]], LEN(Kickstarter[[#This Row],[Category and Sub-Category]])-SEARCH("/",Kickstarter[[#This Row],[Category and Sub-Category]]))</f>
        <v>hardware</v>
      </c>
      <c r="S2010" s="10">
        <f>(Kickstarter[[#This Row],[launched_at]]/86400) + 25569 + (-6/24)</f>
        <v>40761.354421296295</v>
      </c>
      <c r="T2010" s="10">
        <f>(Kickstarter[[#This Row],[deadline]]/86400) + 25569 + (-6/24)</f>
        <v>40805.354421296295</v>
      </c>
      <c r="U2010" s="6">
        <f>YEAR(Kickstarter[[#This Row],[Date Created Conversion]])</f>
        <v>2011</v>
      </c>
      <c r="V2010" s="6" t="str">
        <f>TEXT(Kickstarter[[#This Row],[Date Created Conversion]], "mmm")</f>
        <v>Aug</v>
      </c>
      <c r="W2010" s="6">
        <f>DATEDIF(Kickstarter[[#This Row],[Date Created Conversion]],Kickstarter[[#This Row],[Date Ended Conversion]],"m")</f>
        <v>1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Kickstarter[[#This Row],[pledged]]/Kickstarter[[#This Row],[goal]]</f>
        <v>3.05158</v>
      </c>
      <c r="P2011" s="13">
        <f>IF(Kickstarter[[#This Row],[backers_count]], Kickstarter[[#This Row],[pledged]]/Kickstarter[[#This Row],[backers_count]], 0)</f>
        <v>383.3643216080402</v>
      </c>
      <c r="Q2011" t="str">
        <f>LEFT(Kickstarter[[#This Row],[Category and Sub-Category]], SEARCH("/", Kickstarter[[#This Row],[Category and Sub-Category]])-1)</f>
        <v>technology</v>
      </c>
      <c r="R2011" t="str">
        <f>RIGHT(Kickstarter[[#This Row],[Category and Sub-Category]], LEN(Kickstarter[[#This Row],[Category and Sub-Category]])-SEARCH("/",Kickstarter[[#This Row],[Category and Sub-Category]]))</f>
        <v>hardware</v>
      </c>
      <c r="S2011" s="10">
        <f>(Kickstarter[[#This Row],[launched_at]]/86400) + 25569 + (-6/24)</f>
        <v>42661.073414351849</v>
      </c>
      <c r="T2011" s="10">
        <f>(Kickstarter[[#This Row],[deadline]]/86400) + 25569 + (-6/24)</f>
        <v>42697.115081018521</v>
      </c>
      <c r="U2011" s="6">
        <f>YEAR(Kickstarter[[#This Row],[Date Created Conversion]])</f>
        <v>2016</v>
      </c>
      <c r="V2011" s="6" t="str">
        <f>TEXT(Kickstarter[[#This Row],[Date Created Conversion]], "mmm")</f>
        <v>Oct</v>
      </c>
      <c r="W2011" s="6">
        <f>DATEDIF(Kickstarter[[#This Row],[Date Created Conversion]],Kickstarter[[#This Row],[Date Ended Conversion]],"m")</f>
        <v>1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Kickstarter[[#This Row],[pledged]]/Kickstarter[[#This Row],[goal]]</f>
        <v>3.2005299999999997</v>
      </c>
      <c r="P2012" s="13">
        <f>IF(Kickstarter[[#This Row],[backers_count]], Kickstarter[[#This Row],[pledged]]/Kickstarter[[#This Row],[backers_count]], 0)</f>
        <v>55.276856649395505</v>
      </c>
      <c r="Q2012" t="str">
        <f>LEFT(Kickstarter[[#This Row],[Category and Sub-Category]], SEARCH("/", Kickstarter[[#This Row],[Category and Sub-Category]])-1)</f>
        <v>technology</v>
      </c>
      <c r="R2012" t="str">
        <f>RIGHT(Kickstarter[[#This Row],[Category and Sub-Category]], LEN(Kickstarter[[#This Row],[Category and Sub-Category]])-SEARCH("/",Kickstarter[[#This Row],[Category and Sub-Category]]))</f>
        <v>hardware</v>
      </c>
      <c r="S2012" s="10">
        <f>(Kickstarter[[#This Row],[launched_at]]/86400) + 25569 + (-6/24)</f>
        <v>42570.746423611112</v>
      </c>
      <c r="T2012" s="10">
        <f>(Kickstarter[[#This Row],[deadline]]/86400) + 25569 + (-6/24)</f>
        <v>42600.746423611112</v>
      </c>
      <c r="U2012" s="6">
        <f>YEAR(Kickstarter[[#This Row],[Date Created Conversion]])</f>
        <v>2016</v>
      </c>
      <c r="V2012" s="6" t="str">
        <f>TEXT(Kickstarter[[#This Row],[Date Created Conversion]], "mmm")</f>
        <v>Jul</v>
      </c>
      <c r="W2012" s="6">
        <f>DATEDIF(Kickstarter[[#This Row],[Date Created Conversion]],Kickstarter[[#This Row],[Date Ended Conversion]],"m")</f>
        <v>0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Kickstarter[[#This Row],[pledged]]/Kickstarter[[#This Row],[goal]]</f>
        <v>8.1956399999999991</v>
      </c>
      <c r="P2013" s="13">
        <f>IF(Kickstarter[[#This Row],[backers_count]], Kickstarter[[#This Row],[pledged]]/Kickstarter[[#This Row],[backers_count]], 0)</f>
        <v>422.02059732234807</v>
      </c>
      <c r="Q2013" t="str">
        <f>LEFT(Kickstarter[[#This Row],[Category and Sub-Category]], SEARCH("/", Kickstarter[[#This Row],[Category and Sub-Category]])-1)</f>
        <v>technology</v>
      </c>
      <c r="R2013" t="str">
        <f>RIGHT(Kickstarter[[#This Row],[Category and Sub-Category]], LEN(Kickstarter[[#This Row],[Category and Sub-Category]])-SEARCH("/",Kickstarter[[#This Row],[Category and Sub-Category]]))</f>
        <v>hardware</v>
      </c>
      <c r="S2013" s="10">
        <f>(Kickstarter[[#This Row],[launched_at]]/86400) + 25569 + (-6/24)</f>
        <v>42347.108483796299</v>
      </c>
      <c r="T2013" s="10">
        <f>(Kickstarter[[#This Row],[deadline]]/86400) + 25569 + (-6/24)</f>
        <v>42380.708333333328</v>
      </c>
      <c r="U2013" s="6">
        <f>YEAR(Kickstarter[[#This Row],[Date Created Conversion]])</f>
        <v>2015</v>
      </c>
      <c r="V2013" s="6" t="str">
        <f>TEXT(Kickstarter[[#This Row],[Date Created Conversion]], "mmm")</f>
        <v>Dec</v>
      </c>
      <c r="W2013" s="6">
        <f>DATEDIF(Kickstarter[[#This Row],[Date Created Conversion]],Kickstarter[[#This Row],[Date Ended Conversion]],"m")</f>
        <v>1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Kickstarter[[#This Row],[pledged]]/Kickstarter[[#This Row],[goal]]</f>
        <v>2.3490000000000002</v>
      </c>
      <c r="P2014" s="13">
        <f>IF(Kickstarter[[#This Row],[backers_count]], Kickstarter[[#This Row],[pledged]]/Kickstarter[[#This Row],[backers_count]], 0)</f>
        <v>64.180327868852459</v>
      </c>
      <c r="Q2014" t="str">
        <f>LEFT(Kickstarter[[#This Row],[Category and Sub-Category]], SEARCH("/", Kickstarter[[#This Row],[Category and Sub-Category]])-1)</f>
        <v>technology</v>
      </c>
      <c r="R2014" t="str">
        <f>RIGHT(Kickstarter[[#This Row],[Category and Sub-Category]], LEN(Kickstarter[[#This Row],[Category and Sub-Category]])-SEARCH("/",Kickstarter[[#This Row],[Category and Sub-Category]]))</f>
        <v>hardware</v>
      </c>
      <c r="S2014" s="10">
        <f>(Kickstarter[[#This Row],[launched_at]]/86400) + 25569 + (-6/24)</f>
        <v>42010.572233796294</v>
      </c>
      <c r="T2014" s="10">
        <f>(Kickstarter[[#This Row],[deadline]]/86400) + 25569 + (-6/24)</f>
        <v>42040.572233796294</v>
      </c>
      <c r="U2014" s="6">
        <f>YEAR(Kickstarter[[#This Row],[Date Created Conversion]])</f>
        <v>2015</v>
      </c>
      <c r="V2014" s="6" t="str">
        <f>TEXT(Kickstarter[[#This Row],[Date Created Conversion]], "mmm")</f>
        <v>Jan</v>
      </c>
      <c r="W2014" s="6">
        <f>DATEDIF(Kickstarter[[#This Row],[Date Created Conversion]],Kickstarter[[#This Row],[Date Ended Conversion]],"m")</f>
        <v>0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Kickstarter[[#This Row],[pledged]]/Kickstarter[[#This Row],[goal]]</f>
        <v>4.9491375</v>
      </c>
      <c r="P2015" s="13">
        <f>IF(Kickstarter[[#This Row],[backers_count]], Kickstarter[[#This Row],[pledged]]/Kickstarter[[#This Row],[backers_count]], 0)</f>
        <v>173.57781674704077</v>
      </c>
      <c r="Q2015" t="str">
        <f>LEFT(Kickstarter[[#This Row],[Category and Sub-Category]], SEARCH("/", Kickstarter[[#This Row],[Category and Sub-Category]])-1)</f>
        <v>technology</v>
      </c>
      <c r="R2015" t="str">
        <f>RIGHT(Kickstarter[[#This Row],[Category and Sub-Category]], LEN(Kickstarter[[#This Row],[Category and Sub-Category]])-SEARCH("/",Kickstarter[[#This Row],[Category and Sub-Category]]))</f>
        <v>hardware</v>
      </c>
      <c r="S2015" s="10">
        <f>(Kickstarter[[#This Row],[launched_at]]/86400) + 25569 + (-6/24)</f>
        <v>42499.710810185185</v>
      </c>
      <c r="T2015" s="10">
        <f>(Kickstarter[[#This Row],[deadline]]/86400) + 25569 + (-6/24)</f>
        <v>42559.710810185185</v>
      </c>
      <c r="U2015" s="6">
        <f>YEAR(Kickstarter[[#This Row],[Date Created Conversion]])</f>
        <v>2016</v>
      </c>
      <c r="V2015" s="6" t="str">
        <f>TEXT(Kickstarter[[#This Row],[Date Created Conversion]], "mmm")</f>
        <v>May</v>
      </c>
      <c r="W2015" s="6">
        <f>DATEDIF(Kickstarter[[#This Row],[Date Created Conversion]],Kickstarter[[#This Row],[Date Ended Conversion]],"m")</f>
        <v>1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Kickstarter[[#This Row],[pledged]]/Kickstarter[[#This Row],[goal]]</f>
        <v>78.137822333333332</v>
      </c>
      <c r="P2016" s="13">
        <f>IF(Kickstarter[[#This Row],[backers_count]], Kickstarter[[#This Row],[pledged]]/Kickstarter[[#This Row],[backers_count]], 0)</f>
        <v>88.601680840609291</v>
      </c>
      <c r="Q2016" t="str">
        <f>LEFT(Kickstarter[[#This Row],[Category and Sub-Category]], SEARCH("/", Kickstarter[[#This Row],[Category and Sub-Category]])-1)</f>
        <v>technology</v>
      </c>
      <c r="R2016" t="str">
        <f>RIGHT(Kickstarter[[#This Row],[Category and Sub-Category]], LEN(Kickstarter[[#This Row],[Category and Sub-Category]])-SEARCH("/",Kickstarter[[#This Row],[Category and Sub-Category]]))</f>
        <v>hardware</v>
      </c>
      <c r="S2016" s="10">
        <f>(Kickstarter[[#This Row],[launched_at]]/86400) + 25569 + (-6/24)</f>
        <v>41323.964571759258</v>
      </c>
      <c r="T2016" s="10">
        <f>(Kickstarter[[#This Row],[deadline]]/86400) + 25569 + (-6/24)</f>
        <v>41357.922905092593</v>
      </c>
      <c r="U2016" s="6">
        <f>YEAR(Kickstarter[[#This Row],[Date Created Conversion]])</f>
        <v>2013</v>
      </c>
      <c r="V2016" s="6" t="str">
        <f>TEXT(Kickstarter[[#This Row],[Date Created Conversion]], "mmm")</f>
        <v>Feb</v>
      </c>
      <c r="W2016" s="6">
        <f>DATEDIF(Kickstarter[[#This Row],[Date Created Conversion]],Kickstarter[[#This Row],[Date Ended Conversion]],"m")</f>
        <v>1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Kickstarter[[#This Row],[pledged]]/Kickstarter[[#This Row],[goal]]</f>
        <v>1.1300013888888889</v>
      </c>
      <c r="P2017" s="13">
        <f>IF(Kickstarter[[#This Row],[backers_count]], Kickstarter[[#This Row],[pledged]]/Kickstarter[[#This Row],[backers_count]], 0)</f>
        <v>50.222283950617282</v>
      </c>
      <c r="Q2017" t="str">
        <f>LEFT(Kickstarter[[#This Row],[Category and Sub-Category]], SEARCH("/", Kickstarter[[#This Row],[Category and Sub-Category]])-1)</f>
        <v>technology</v>
      </c>
      <c r="R2017" t="str">
        <f>RIGHT(Kickstarter[[#This Row],[Category and Sub-Category]], LEN(Kickstarter[[#This Row],[Category and Sub-Category]])-SEARCH("/",Kickstarter[[#This Row],[Category and Sub-Category]]))</f>
        <v>hardware</v>
      </c>
      <c r="S2017" s="10">
        <f>(Kickstarter[[#This Row],[launched_at]]/86400) + 25569 + (-6/24)</f>
        <v>40765.626886574071</v>
      </c>
      <c r="T2017" s="10">
        <f>(Kickstarter[[#This Row],[deadline]]/86400) + 25569 + (-6/24)</f>
        <v>40795.626886574071</v>
      </c>
      <c r="U2017" s="6">
        <f>YEAR(Kickstarter[[#This Row],[Date Created Conversion]])</f>
        <v>2011</v>
      </c>
      <c r="V2017" s="6" t="str">
        <f>TEXT(Kickstarter[[#This Row],[Date Created Conversion]], "mmm")</f>
        <v>Aug</v>
      </c>
      <c r="W2017" s="6">
        <f>DATEDIF(Kickstarter[[#This Row],[Date Created Conversion]],Kickstarter[[#This Row],[Date Ended Conversion]],"m")</f>
        <v>0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Kickstarter[[#This Row],[pledged]]/Kickstarter[[#This Row],[goal]]</f>
        <v>9.2154220000000002</v>
      </c>
      <c r="P2018" s="13">
        <f>IF(Kickstarter[[#This Row],[backers_count]], Kickstarter[[#This Row],[pledged]]/Kickstarter[[#This Row],[backers_count]], 0)</f>
        <v>192.38876826722338</v>
      </c>
      <c r="Q2018" t="str">
        <f>LEFT(Kickstarter[[#This Row],[Category and Sub-Category]], SEARCH("/", Kickstarter[[#This Row],[Category and Sub-Category]])-1)</f>
        <v>technology</v>
      </c>
      <c r="R2018" t="str">
        <f>RIGHT(Kickstarter[[#This Row],[Category and Sub-Category]], LEN(Kickstarter[[#This Row],[Category and Sub-Category]])-SEARCH("/",Kickstarter[[#This Row],[Category and Sub-Category]]))</f>
        <v>hardware</v>
      </c>
      <c r="S2018" s="10">
        <f>(Kickstarter[[#This Row],[launched_at]]/86400) + 25569 + (-6/24)</f>
        <v>41312.630775462967</v>
      </c>
      <c r="T2018" s="10">
        <f>(Kickstarter[[#This Row],[deadline]]/86400) + 25569 + (-6/24)</f>
        <v>41342.630775462967</v>
      </c>
      <c r="U2018" s="6">
        <f>YEAR(Kickstarter[[#This Row],[Date Created Conversion]])</f>
        <v>2013</v>
      </c>
      <c r="V2018" s="6" t="str">
        <f>TEXT(Kickstarter[[#This Row],[Date Created Conversion]], "mmm")</f>
        <v>Feb</v>
      </c>
      <c r="W2018" s="6">
        <f>DATEDIF(Kickstarter[[#This Row],[Date Created Conversion]],Kickstarter[[#This Row],[Date Ended Conversion]],"m")</f>
        <v>1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Kickstarter[[#This Row],[pledged]]/Kickstarter[[#This Row],[goal]]</f>
        <v>1.2510239999999999</v>
      </c>
      <c r="P2019" s="13">
        <f>IF(Kickstarter[[#This Row],[backers_count]], Kickstarter[[#This Row],[pledged]]/Kickstarter[[#This Row],[backers_count]], 0)</f>
        <v>73.416901408450698</v>
      </c>
      <c r="Q2019" t="str">
        <f>LEFT(Kickstarter[[#This Row],[Category and Sub-Category]], SEARCH("/", Kickstarter[[#This Row],[Category and Sub-Category]])-1)</f>
        <v>technology</v>
      </c>
      <c r="R2019" t="str">
        <f>RIGHT(Kickstarter[[#This Row],[Category and Sub-Category]], LEN(Kickstarter[[#This Row],[Category and Sub-Category]])-SEARCH("/",Kickstarter[[#This Row],[Category and Sub-Category]]))</f>
        <v>hardware</v>
      </c>
      <c r="S2019" s="10">
        <f>(Kickstarter[[#This Row],[launched_at]]/86400) + 25569 + (-6/24)</f>
        <v>40960.807349537034</v>
      </c>
      <c r="T2019" s="10">
        <f>(Kickstarter[[#This Row],[deadline]]/86400) + 25569 + (-6/24)</f>
        <v>40991.916666666664</v>
      </c>
      <c r="U2019" s="6">
        <f>YEAR(Kickstarter[[#This Row],[Date Created Conversion]])</f>
        <v>2012</v>
      </c>
      <c r="V2019" s="6" t="str">
        <f>TEXT(Kickstarter[[#This Row],[Date Created Conversion]], "mmm")</f>
        <v>Feb</v>
      </c>
      <c r="W2019" s="6">
        <f>DATEDIF(Kickstarter[[#This Row],[Date Created Conversion]],Kickstarter[[#This Row],[Date Ended Conversion]],"m")</f>
        <v>1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Kickstarter[[#This Row],[pledged]]/Kickstarter[[#This Row],[goal]]</f>
        <v>1.0224343076923077</v>
      </c>
      <c r="P2020" s="13">
        <f>IF(Kickstarter[[#This Row],[backers_count]], Kickstarter[[#This Row],[pledged]]/Kickstarter[[#This Row],[backers_count]], 0)</f>
        <v>147.68495555555555</v>
      </c>
      <c r="Q2020" t="str">
        <f>LEFT(Kickstarter[[#This Row],[Category and Sub-Category]], SEARCH("/", Kickstarter[[#This Row],[Category and Sub-Category]])-1)</f>
        <v>technology</v>
      </c>
      <c r="R2020" t="str">
        <f>RIGHT(Kickstarter[[#This Row],[Category and Sub-Category]], LEN(Kickstarter[[#This Row],[Category and Sub-Category]])-SEARCH("/",Kickstarter[[#This Row],[Category and Sub-Category]]))</f>
        <v>hardware</v>
      </c>
      <c r="S2020" s="10">
        <f>(Kickstarter[[#This Row],[launched_at]]/86400) + 25569 + (-6/24)</f>
        <v>42199.115844907406</v>
      </c>
      <c r="T2020" s="10">
        <f>(Kickstarter[[#This Row],[deadline]]/86400) + 25569 + (-6/24)</f>
        <v>42229.115844907406</v>
      </c>
      <c r="U2020" s="6">
        <f>YEAR(Kickstarter[[#This Row],[Date Created Conversion]])</f>
        <v>2015</v>
      </c>
      <c r="V2020" s="6" t="str">
        <f>TEXT(Kickstarter[[#This Row],[Date Created Conversion]], "mmm")</f>
        <v>Jul</v>
      </c>
      <c r="W2020" s="6">
        <f>DATEDIF(Kickstarter[[#This Row],[Date Created Conversion]],Kickstarter[[#This Row],[Date Ended Conversion]],"m")</f>
        <v>0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Kickstarter[[#This Row],[pledged]]/Kickstarter[[#This Row],[goal]]</f>
        <v>4.8490975000000001</v>
      </c>
      <c r="P2021" s="13">
        <f>IF(Kickstarter[[#This Row],[backers_count]], Kickstarter[[#This Row],[pledged]]/Kickstarter[[#This Row],[backers_count]], 0)</f>
        <v>108.96848314606741</v>
      </c>
      <c r="Q2021" t="str">
        <f>LEFT(Kickstarter[[#This Row],[Category and Sub-Category]], SEARCH("/", Kickstarter[[#This Row],[Category and Sub-Category]])-1)</f>
        <v>technology</v>
      </c>
      <c r="R2021" t="str">
        <f>RIGHT(Kickstarter[[#This Row],[Category and Sub-Category]], LEN(Kickstarter[[#This Row],[Category and Sub-Category]])-SEARCH("/",Kickstarter[[#This Row],[Category and Sub-Category]]))</f>
        <v>hardware</v>
      </c>
      <c r="S2021" s="10">
        <f>(Kickstarter[[#This Row],[launched_at]]/86400) + 25569 + (-6/24)</f>
        <v>42605.45857638889</v>
      </c>
      <c r="T2021" s="10">
        <f>(Kickstarter[[#This Row],[deadline]]/86400) + 25569 + (-6/24)</f>
        <v>42635.45857638889</v>
      </c>
      <c r="U2021" s="6">
        <f>YEAR(Kickstarter[[#This Row],[Date Created Conversion]])</f>
        <v>2016</v>
      </c>
      <c r="V2021" s="6" t="str">
        <f>TEXT(Kickstarter[[#This Row],[Date Created Conversion]], "mmm")</f>
        <v>Aug</v>
      </c>
      <c r="W2021" s="6">
        <f>DATEDIF(Kickstarter[[#This Row],[Date Created Conversion]],Kickstarter[[#This Row],[Date Ended Conversion]],"m")</f>
        <v>0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Kickstarter[[#This Row],[pledged]]/Kickstarter[[#This Row],[goal]]</f>
        <v>1.9233333333333333</v>
      </c>
      <c r="P2022" s="13">
        <f>IF(Kickstarter[[#This Row],[backers_count]], Kickstarter[[#This Row],[pledged]]/Kickstarter[[#This Row],[backers_count]], 0)</f>
        <v>23.647540983606557</v>
      </c>
      <c r="Q2022" t="str">
        <f>LEFT(Kickstarter[[#This Row],[Category and Sub-Category]], SEARCH("/", Kickstarter[[#This Row],[Category and Sub-Category]])-1)</f>
        <v>technology</v>
      </c>
      <c r="R2022" t="str">
        <f>RIGHT(Kickstarter[[#This Row],[Category and Sub-Category]], LEN(Kickstarter[[#This Row],[Category and Sub-Category]])-SEARCH("/",Kickstarter[[#This Row],[Category and Sub-Category]]))</f>
        <v>hardware</v>
      </c>
      <c r="S2022" s="10">
        <f>(Kickstarter[[#This Row],[launched_at]]/86400) + 25569 + (-6/24)</f>
        <v>41736.847500000003</v>
      </c>
      <c r="T2022" s="10">
        <f>(Kickstarter[[#This Row],[deadline]]/86400) + 25569 + (-6/24)</f>
        <v>41773.711111111115</v>
      </c>
      <c r="U2022" s="6">
        <f>YEAR(Kickstarter[[#This Row],[Date Created Conversion]])</f>
        <v>2014</v>
      </c>
      <c r="V2022" s="6" t="str">
        <f>TEXT(Kickstarter[[#This Row],[Date Created Conversion]], "mmm")</f>
        <v>Apr</v>
      </c>
      <c r="W2022" s="6">
        <f>DATEDIF(Kickstarter[[#This Row],[Date Created Conversion]],Kickstarter[[#This Row],[Date Ended Conversion]],"m")</f>
        <v>1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Kickstarter[[#This Row],[pledged]]/Kickstarter[[#This Row],[goal]]</f>
        <v>2.8109999999999999</v>
      </c>
      <c r="P2023" s="13">
        <f>IF(Kickstarter[[#This Row],[backers_count]], Kickstarter[[#This Row],[pledged]]/Kickstarter[[#This Row],[backers_count]], 0)</f>
        <v>147.94736842105263</v>
      </c>
      <c r="Q2023" t="str">
        <f>LEFT(Kickstarter[[#This Row],[Category and Sub-Category]], SEARCH("/", Kickstarter[[#This Row],[Category and Sub-Category]])-1)</f>
        <v>technology</v>
      </c>
      <c r="R2023" t="str">
        <f>RIGHT(Kickstarter[[#This Row],[Category and Sub-Category]], LEN(Kickstarter[[#This Row],[Category and Sub-Category]])-SEARCH("/",Kickstarter[[#This Row],[Category and Sub-Category]]))</f>
        <v>hardware</v>
      </c>
      <c r="S2023" s="10">
        <f>(Kickstarter[[#This Row],[launched_at]]/86400) + 25569 + (-6/24)</f>
        <v>41860.820567129631</v>
      </c>
      <c r="T2023" s="10">
        <f>(Kickstarter[[#This Row],[deadline]]/86400) + 25569 + (-6/24)</f>
        <v>41905.820567129631</v>
      </c>
      <c r="U2023" s="6">
        <f>YEAR(Kickstarter[[#This Row],[Date Created Conversion]])</f>
        <v>2014</v>
      </c>
      <c r="V2023" s="6" t="str">
        <f>TEXT(Kickstarter[[#This Row],[Date Created Conversion]], "mmm")</f>
        <v>Aug</v>
      </c>
      <c r="W2023" s="6">
        <f>DATEDIF(Kickstarter[[#This Row],[Date Created Conversion]],Kickstarter[[#This Row],[Date Ended Conversion]],"m")</f>
        <v>1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Kickstarter[[#This Row],[pledged]]/Kickstarter[[#This Row],[goal]]</f>
        <v>1.2513700000000001</v>
      </c>
      <c r="P2024" s="13">
        <f>IF(Kickstarter[[#This Row],[backers_count]], Kickstarter[[#This Row],[pledged]]/Kickstarter[[#This Row],[backers_count]], 0)</f>
        <v>385.03692307692307</v>
      </c>
      <c r="Q2024" t="str">
        <f>LEFT(Kickstarter[[#This Row],[Category and Sub-Category]], SEARCH("/", Kickstarter[[#This Row],[Category and Sub-Category]])-1)</f>
        <v>technology</v>
      </c>
      <c r="R2024" t="str">
        <f>RIGHT(Kickstarter[[#This Row],[Category and Sub-Category]], LEN(Kickstarter[[#This Row],[Category and Sub-Category]])-SEARCH("/",Kickstarter[[#This Row],[Category and Sub-Category]]))</f>
        <v>hardware</v>
      </c>
      <c r="S2024" s="10">
        <f>(Kickstarter[[#This Row],[launched_at]]/86400) + 25569 + (-6/24)</f>
        <v>42502.319120370375</v>
      </c>
      <c r="T2024" s="10">
        <f>(Kickstarter[[#This Row],[deadline]]/86400) + 25569 + (-6/24)</f>
        <v>42532.319120370375</v>
      </c>
      <c r="U2024" s="6">
        <f>YEAR(Kickstarter[[#This Row],[Date Created Conversion]])</f>
        <v>2016</v>
      </c>
      <c r="V2024" s="6" t="str">
        <f>TEXT(Kickstarter[[#This Row],[Date Created Conversion]], "mmm")</f>
        <v>May</v>
      </c>
      <c r="W2024" s="6">
        <f>DATEDIF(Kickstarter[[#This Row],[Date Created Conversion]],Kickstarter[[#This Row],[Date Ended Conversion]],"m")</f>
        <v>0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Kickstarter[[#This Row],[pledged]]/Kickstarter[[#This Row],[goal]]</f>
        <v>1.61459</v>
      </c>
      <c r="P2025" s="13">
        <f>IF(Kickstarter[[#This Row],[backers_count]], Kickstarter[[#This Row],[pledged]]/Kickstarter[[#This Row],[backers_count]], 0)</f>
        <v>457.39093484419266</v>
      </c>
      <c r="Q2025" t="str">
        <f>LEFT(Kickstarter[[#This Row],[Category and Sub-Category]], SEARCH("/", Kickstarter[[#This Row],[Category and Sub-Category]])-1)</f>
        <v>technology</v>
      </c>
      <c r="R2025" t="str">
        <f>RIGHT(Kickstarter[[#This Row],[Category and Sub-Category]], LEN(Kickstarter[[#This Row],[Category and Sub-Category]])-SEARCH("/",Kickstarter[[#This Row],[Category and Sub-Category]]))</f>
        <v>hardware</v>
      </c>
      <c r="S2025" s="10">
        <f>(Kickstarter[[#This Row],[launched_at]]/86400) + 25569 + (-6/24)</f>
        <v>42136.170752314814</v>
      </c>
      <c r="T2025" s="10">
        <f>(Kickstarter[[#This Row],[deadline]]/86400) + 25569 + (-6/24)</f>
        <v>42166.170752314814</v>
      </c>
      <c r="U2025" s="6">
        <f>YEAR(Kickstarter[[#This Row],[Date Created Conversion]])</f>
        <v>2015</v>
      </c>
      <c r="V2025" s="6" t="str">
        <f>TEXT(Kickstarter[[#This Row],[Date Created Conversion]], "mmm")</f>
        <v>May</v>
      </c>
      <c r="W2025" s="6">
        <f>DATEDIF(Kickstarter[[#This Row],[Date Created Conversion]],Kickstarter[[#This Row],[Date Ended Conversion]],"m")</f>
        <v>0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Kickstarter[[#This Row],[pledged]]/Kickstarter[[#This Row],[goal]]</f>
        <v>5.8535000000000004</v>
      </c>
      <c r="P2026" s="13">
        <f>IF(Kickstarter[[#This Row],[backers_count]], Kickstarter[[#This Row],[pledged]]/Kickstarter[[#This Row],[backers_count]], 0)</f>
        <v>222.99047619047619</v>
      </c>
      <c r="Q2026" t="str">
        <f>LEFT(Kickstarter[[#This Row],[Category and Sub-Category]], SEARCH("/", Kickstarter[[#This Row],[Category and Sub-Category]])-1)</f>
        <v>technology</v>
      </c>
      <c r="R2026" t="str">
        <f>RIGHT(Kickstarter[[#This Row],[Category and Sub-Category]], LEN(Kickstarter[[#This Row],[Category and Sub-Category]])-SEARCH("/",Kickstarter[[#This Row],[Category and Sub-Category]]))</f>
        <v>hardware</v>
      </c>
      <c r="S2026" s="10">
        <f>(Kickstarter[[#This Row],[launched_at]]/86400) + 25569 + (-6/24)</f>
        <v>41099.716944444444</v>
      </c>
      <c r="T2026" s="10">
        <f>(Kickstarter[[#This Row],[deadline]]/86400) + 25569 + (-6/24)</f>
        <v>41133.875</v>
      </c>
      <c r="U2026" s="6">
        <f>YEAR(Kickstarter[[#This Row],[Date Created Conversion]])</f>
        <v>2012</v>
      </c>
      <c r="V2026" s="6" t="str">
        <f>TEXT(Kickstarter[[#This Row],[Date Created Conversion]], "mmm")</f>
        <v>Jul</v>
      </c>
      <c r="W2026" s="6">
        <f>DATEDIF(Kickstarter[[#This Row],[Date Created Conversion]],Kickstarter[[#This Row],[Date Ended Conversion]],"m")</f>
        <v>1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Kickstarter[[#This Row],[pledged]]/Kickstarter[[#This Row],[goal]]</f>
        <v>2.0114999999999998</v>
      </c>
      <c r="P2027" s="13">
        <f>IF(Kickstarter[[#This Row],[backers_count]], Kickstarter[[#This Row],[pledged]]/Kickstarter[[#This Row],[backers_count]], 0)</f>
        <v>220.74074074074073</v>
      </c>
      <c r="Q2027" t="str">
        <f>LEFT(Kickstarter[[#This Row],[Category and Sub-Category]], SEARCH("/", Kickstarter[[#This Row],[Category and Sub-Category]])-1)</f>
        <v>technology</v>
      </c>
      <c r="R2027" t="str">
        <f>RIGHT(Kickstarter[[#This Row],[Category and Sub-Category]], LEN(Kickstarter[[#This Row],[Category and Sub-Category]])-SEARCH("/",Kickstarter[[#This Row],[Category and Sub-Category]]))</f>
        <v>hardware</v>
      </c>
      <c r="S2027" s="10">
        <f>(Kickstarter[[#This Row],[launched_at]]/86400) + 25569 + (-6/24)</f>
        <v>42135.934560185182</v>
      </c>
      <c r="T2027" s="10">
        <f>(Kickstarter[[#This Row],[deadline]]/86400) + 25569 + (-6/24)</f>
        <v>42165.934560185182</v>
      </c>
      <c r="U2027" s="6">
        <f>YEAR(Kickstarter[[#This Row],[Date Created Conversion]])</f>
        <v>2015</v>
      </c>
      <c r="V2027" s="6" t="str">
        <f>TEXT(Kickstarter[[#This Row],[Date Created Conversion]], "mmm")</f>
        <v>May</v>
      </c>
      <c r="W2027" s="6">
        <f>DATEDIF(Kickstarter[[#This Row],[Date Created Conversion]],Kickstarter[[#This Row],[Date Ended Conversion]],"m")</f>
        <v>0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Kickstarter[[#This Row],[pledged]]/Kickstarter[[#This Row],[goal]]</f>
        <v>1.3348307999999998</v>
      </c>
      <c r="P2028" s="13">
        <f>IF(Kickstarter[[#This Row],[backers_count]], Kickstarter[[#This Row],[pledged]]/Kickstarter[[#This Row],[backers_count]], 0)</f>
        <v>73.503898678414089</v>
      </c>
      <c r="Q2028" t="str">
        <f>LEFT(Kickstarter[[#This Row],[Category and Sub-Category]], SEARCH("/", Kickstarter[[#This Row],[Category and Sub-Category]])-1)</f>
        <v>technology</v>
      </c>
      <c r="R2028" t="str">
        <f>RIGHT(Kickstarter[[#This Row],[Category and Sub-Category]], LEN(Kickstarter[[#This Row],[Category and Sub-Category]])-SEARCH("/",Kickstarter[[#This Row],[Category and Sub-Category]]))</f>
        <v>hardware</v>
      </c>
      <c r="S2028" s="10">
        <f>(Kickstarter[[#This Row],[launched_at]]/86400) + 25569 + (-6/24)</f>
        <v>41704.485937500001</v>
      </c>
      <c r="T2028" s="10">
        <f>(Kickstarter[[#This Row],[deadline]]/86400) + 25569 + (-6/24)</f>
        <v>41749.915972222225</v>
      </c>
      <c r="U2028" s="6">
        <f>YEAR(Kickstarter[[#This Row],[Date Created Conversion]])</f>
        <v>2014</v>
      </c>
      <c r="V2028" s="6" t="str">
        <f>TEXT(Kickstarter[[#This Row],[Date Created Conversion]], "mmm")</f>
        <v>Mar</v>
      </c>
      <c r="W2028" s="6">
        <f>DATEDIF(Kickstarter[[#This Row],[Date Created Conversion]],Kickstarter[[#This Row],[Date Ended Conversion]],"m")</f>
        <v>1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Kickstarter[[#This Row],[pledged]]/Kickstarter[[#This Row],[goal]]</f>
        <v>1.2024900000000001</v>
      </c>
      <c r="P2029" s="13">
        <f>IF(Kickstarter[[#This Row],[backers_count]], Kickstarter[[#This Row],[pledged]]/Kickstarter[[#This Row],[backers_count]], 0)</f>
        <v>223.09647495361781</v>
      </c>
      <c r="Q2029" t="str">
        <f>LEFT(Kickstarter[[#This Row],[Category and Sub-Category]], SEARCH("/", Kickstarter[[#This Row],[Category and Sub-Category]])-1)</f>
        <v>technology</v>
      </c>
      <c r="R2029" t="str">
        <f>RIGHT(Kickstarter[[#This Row],[Category and Sub-Category]], LEN(Kickstarter[[#This Row],[Category and Sub-Category]])-SEARCH("/",Kickstarter[[#This Row],[Category and Sub-Category]]))</f>
        <v>hardware</v>
      </c>
      <c r="S2029" s="10">
        <f>(Kickstarter[[#This Row],[launched_at]]/86400) + 25569 + (-6/24)</f>
        <v>42048.563877314809</v>
      </c>
      <c r="T2029" s="10">
        <f>(Kickstarter[[#This Row],[deadline]]/86400) + 25569 + (-6/24)</f>
        <v>42093.522210648152</v>
      </c>
      <c r="U2029" s="6">
        <f>YEAR(Kickstarter[[#This Row],[Date Created Conversion]])</f>
        <v>2015</v>
      </c>
      <c r="V2029" s="6" t="str">
        <f>TEXT(Kickstarter[[#This Row],[Date Created Conversion]], "mmm")</f>
        <v>Feb</v>
      </c>
      <c r="W2029" s="6">
        <f>DATEDIF(Kickstarter[[#This Row],[Date Created Conversion]],Kickstarter[[#This Row],[Date Ended Conversion]],"m")</f>
        <v>1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Kickstarter[[#This Row],[pledged]]/Kickstarter[[#This Row],[goal]]</f>
        <v>1.2616666666666667</v>
      </c>
      <c r="P2030" s="13">
        <f>IF(Kickstarter[[#This Row],[backers_count]], Kickstarter[[#This Row],[pledged]]/Kickstarter[[#This Row],[backers_count]], 0)</f>
        <v>47.911392405063289</v>
      </c>
      <c r="Q2030" t="str">
        <f>LEFT(Kickstarter[[#This Row],[Category and Sub-Category]], SEARCH("/", Kickstarter[[#This Row],[Category and Sub-Category]])-1)</f>
        <v>technology</v>
      </c>
      <c r="R2030" t="str">
        <f>RIGHT(Kickstarter[[#This Row],[Category and Sub-Category]], LEN(Kickstarter[[#This Row],[Category and Sub-Category]])-SEARCH("/",Kickstarter[[#This Row],[Category and Sub-Category]]))</f>
        <v>hardware</v>
      </c>
      <c r="S2030" s="10">
        <f>(Kickstarter[[#This Row],[launched_at]]/86400) + 25569 + (-6/24)</f>
        <v>40215.669050925928</v>
      </c>
      <c r="T2030" s="10">
        <f>(Kickstarter[[#This Row],[deadline]]/86400) + 25569 + (-6/24)</f>
        <v>40252.663194444445</v>
      </c>
      <c r="U2030" s="6">
        <f>YEAR(Kickstarter[[#This Row],[Date Created Conversion]])</f>
        <v>2010</v>
      </c>
      <c r="V2030" s="6" t="str">
        <f>TEXT(Kickstarter[[#This Row],[Date Created Conversion]], "mmm")</f>
        <v>Feb</v>
      </c>
      <c r="W2030" s="6">
        <f>DATEDIF(Kickstarter[[#This Row],[Date Created Conversion]],Kickstarter[[#This Row],[Date Ended Conversion]],"m")</f>
        <v>1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Kickstarter[[#This Row],[pledged]]/Kickstarter[[#This Row],[goal]]</f>
        <v>3.6120000000000001</v>
      </c>
      <c r="P2031" s="13">
        <f>IF(Kickstarter[[#This Row],[backers_count]], Kickstarter[[#This Row],[pledged]]/Kickstarter[[#This Row],[backers_count]], 0)</f>
        <v>96.063829787234042</v>
      </c>
      <c r="Q2031" t="str">
        <f>LEFT(Kickstarter[[#This Row],[Category and Sub-Category]], SEARCH("/", Kickstarter[[#This Row],[Category and Sub-Category]])-1)</f>
        <v>technology</v>
      </c>
      <c r="R2031" t="str">
        <f>RIGHT(Kickstarter[[#This Row],[Category and Sub-Category]], LEN(Kickstarter[[#This Row],[Category and Sub-Category]])-SEARCH("/",Kickstarter[[#This Row],[Category and Sub-Category]]))</f>
        <v>hardware</v>
      </c>
      <c r="S2031" s="10">
        <f>(Kickstarter[[#This Row],[launched_at]]/86400) + 25569 + (-6/24)</f>
        <v>41847.771770833337</v>
      </c>
      <c r="T2031" s="10">
        <f>(Kickstarter[[#This Row],[deadline]]/86400) + 25569 + (-6/24)</f>
        <v>41877.771770833337</v>
      </c>
      <c r="U2031" s="6">
        <f>YEAR(Kickstarter[[#This Row],[Date Created Conversion]])</f>
        <v>2014</v>
      </c>
      <c r="V2031" s="6" t="str">
        <f>TEXT(Kickstarter[[#This Row],[Date Created Conversion]], "mmm")</f>
        <v>Jul</v>
      </c>
      <c r="W2031" s="6">
        <f>DATEDIF(Kickstarter[[#This Row],[Date Created Conversion]],Kickstarter[[#This Row],[Date Ended Conversion]],"m")</f>
        <v>0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Kickstarter[[#This Row],[pledged]]/Kickstarter[[#This Row],[goal]]</f>
        <v>2.26239013671875</v>
      </c>
      <c r="P2032" s="13">
        <f>IF(Kickstarter[[#This Row],[backers_count]], Kickstarter[[#This Row],[pledged]]/Kickstarter[[#This Row],[backers_count]], 0)</f>
        <v>118.6144</v>
      </c>
      <c r="Q2032" t="str">
        <f>LEFT(Kickstarter[[#This Row],[Category and Sub-Category]], SEARCH("/", Kickstarter[[#This Row],[Category and Sub-Category]])-1)</f>
        <v>technology</v>
      </c>
      <c r="R2032" t="str">
        <f>RIGHT(Kickstarter[[#This Row],[Category and Sub-Category]], LEN(Kickstarter[[#This Row],[Category and Sub-Category]])-SEARCH("/",Kickstarter[[#This Row],[Category and Sub-Category]]))</f>
        <v>hardware</v>
      </c>
      <c r="S2032" s="10">
        <f>(Kickstarter[[#This Row],[launched_at]]/86400) + 25569 + (-6/24)</f>
        <v>41212.746481481481</v>
      </c>
      <c r="T2032" s="10">
        <f>(Kickstarter[[#This Row],[deadline]]/86400) + 25569 + (-6/24)</f>
        <v>41242.746481481481</v>
      </c>
      <c r="U2032" s="6">
        <f>YEAR(Kickstarter[[#This Row],[Date Created Conversion]])</f>
        <v>2012</v>
      </c>
      <c r="V2032" s="6" t="str">
        <f>TEXT(Kickstarter[[#This Row],[Date Created Conversion]], "mmm")</f>
        <v>Oct</v>
      </c>
      <c r="W2032" s="6">
        <f>DATEDIF(Kickstarter[[#This Row],[Date Created Conversion]],Kickstarter[[#This Row],[Date Ended Conversion]],"m")</f>
        <v>0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Kickstarter[[#This Row],[pledged]]/Kickstarter[[#This Row],[goal]]</f>
        <v>1.2035</v>
      </c>
      <c r="P2033" s="13">
        <f>IF(Kickstarter[[#This Row],[backers_count]], Kickstarter[[#This Row],[pledged]]/Kickstarter[[#This Row],[backers_count]], 0)</f>
        <v>118.45472440944881</v>
      </c>
      <c r="Q2033" t="str">
        <f>LEFT(Kickstarter[[#This Row],[Category and Sub-Category]], SEARCH("/", Kickstarter[[#This Row],[Category and Sub-Category]])-1)</f>
        <v>technology</v>
      </c>
      <c r="R2033" t="str">
        <f>RIGHT(Kickstarter[[#This Row],[Category and Sub-Category]], LEN(Kickstarter[[#This Row],[Category and Sub-Category]])-SEARCH("/",Kickstarter[[#This Row],[Category and Sub-Category]]))</f>
        <v>hardware</v>
      </c>
      <c r="S2033" s="10">
        <f>(Kickstarter[[#This Row],[launched_at]]/86400) + 25569 + (-6/24)</f>
        <v>41975.079317129625</v>
      </c>
      <c r="T2033" s="10">
        <f>(Kickstarter[[#This Row],[deadline]]/86400) + 25569 + (-6/24)</f>
        <v>42012.791666666672</v>
      </c>
      <c r="U2033" s="6">
        <f>YEAR(Kickstarter[[#This Row],[Date Created Conversion]])</f>
        <v>2014</v>
      </c>
      <c r="V2033" s="6" t="str">
        <f>TEXT(Kickstarter[[#This Row],[Date Created Conversion]], "mmm")</f>
        <v>Dec</v>
      </c>
      <c r="W2033" s="6">
        <f>DATEDIF(Kickstarter[[#This Row],[Date Created Conversion]],Kickstarter[[#This Row],[Date Ended Conversion]],"m")</f>
        <v>1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Kickstarter[[#This Row],[pledged]]/Kickstarter[[#This Row],[goal]]</f>
        <v>3.0418799999999999</v>
      </c>
      <c r="P2034" s="13">
        <f>IF(Kickstarter[[#This Row],[backers_count]], Kickstarter[[#This Row],[pledged]]/Kickstarter[[#This Row],[backers_count]], 0)</f>
        <v>143.21468926553672</v>
      </c>
      <c r="Q2034" t="str">
        <f>LEFT(Kickstarter[[#This Row],[Category and Sub-Category]], SEARCH("/", Kickstarter[[#This Row],[Category and Sub-Category]])-1)</f>
        <v>technology</v>
      </c>
      <c r="R2034" t="str">
        <f>RIGHT(Kickstarter[[#This Row],[Category and Sub-Category]], LEN(Kickstarter[[#This Row],[Category and Sub-Category]])-SEARCH("/",Kickstarter[[#This Row],[Category and Sub-Category]]))</f>
        <v>hardware</v>
      </c>
      <c r="S2034" s="10">
        <f>(Kickstarter[[#This Row],[launched_at]]/86400) + 25569 + (-6/24)</f>
        <v>42689.315671296295</v>
      </c>
      <c r="T2034" s="10">
        <f>(Kickstarter[[#This Row],[deadline]]/86400) + 25569 + (-6/24)</f>
        <v>42718.958333333328</v>
      </c>
      <c r="U2034" s="6">
        <f>YEAR(Kickstarter[[#This Row],[Date Created Conversion]])</f>
        <v>2016</v>
      </c>
      <c r="V2034" s="6" t="str">
        <f>TEXT(Kickstarter[[#This Row],[Date Created Conversion]], "mmm")</f>
        <v>Nov</v>
      </c>
      <c r="W2034" s="6">
        <f>DATEDIF(Kickstarter[[#This Row],[Date Created Conversion]],Kickstarter[[#This Row],[Date Ended Conversion]],"m")</f>
        <v>0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Kickstarter[[#This Row],[pledged]]/Kickstarter[[#This Row],[goal]]</f>
        <v>1.7867599999999999</v>
      </c>
      <c r="P2035" s="13">
        <f>IF(Kickstarter[[#This Row],[backers_count]], Kickstarter[[#This Row],[pledged]]/Kickstarter[[#This Row],[backers_count]], 0)</f>
        <v>282.71518987341773</v>
      </c>
      <c r="Q2035" t="str">
        <f>LEFT(Kickstarter[[#This Row],[Category and Sub-Category]], SEARCH("/", Kickstarter[[#This Row],[Category and Sub-Category]])-1)</f>
        <v>technology</v>
      </c>
      <c r="R2035" t="str">
        <f>RIGHT(Kickstarter[[#This Row],[Category and Sub-Category]], LEN(Kickstarter[[#This Row],[Category and Sub-Category]])-SEARCH("/",Kickstarter[[#This Row],[Category and Sub-Category]]))</f>
        <v>hardware</v>
      </c>
      <c r="S2035" s="10">
        <f>(Kickstarter[[#This Row],[launched_at]]/86400) + 25569 + (-6/24)</f>
        <v>41724.832384259258</v>
      </c>
      <c r="T2035" s="10">
        <f>(Kickstarter[[#This Row],[deadline]]/86400) + 25569 + (-6/24)</f>
        <v>41754.832384259258</v>
      </c>
      <c r="U2035" s="6">
        <f>YEAR(Kickstarter[[#This Row],[Date Created Conversion]])</f>
        <v>2014</v>
      </c>
      <c r="V2035" s="6" t="str">
        <f>TEXT(Kickstarter[[#This Row],[Date Created Conversion]], "mmm")</f>
        <v>Mar</v>
      </c>
      <c r="W2035" s="6">
        <f>DATEDIF(Kickstarter[[#This Row],[Date Created Conversion]],Kickstarter[[#This Row],[Date Ended Conversion]],"m")</f>
        <v>0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Kickstarter[[#This Row],[pledged]]/Kickstarter[[#This Row],[goal]]</f>
        <v>3.868199871794872</v>
      </c>
      <c r="P2036" s="13">
        <f>IF(Kickstarter[[#This Row],[backers_count]], Kickstarter[[#This Row],[pledged]]/Kickstarter[[#This Row],[backers_count]], 0)</f>
        <v>593.93620078740162</v>
      </c>
      <c r="Q2036" t="str">
        <f>LEFT(Kickstarter[[#This Row],[Category and Sub-Category]], SEARCH("/", Kickstarter[[#This Row],[Category and Sub-Category]])-1)</f>
        <v>technology</v>
      </c>
      <c r="R2036" t="str">
        <f>RIGHT(Kickstarter[[#This Row],[Category and Sub-Category]], LEN(Kickstarter[[#This Row],[Category and Sub-Category]])-SEARCH("/",Kickstarter[[#This Row],[Category and Sub-Category]]))</f>
        <v>hardware</v>
      </c>
      <c r="S2036" s="10">
        <f>(Kickstarter[[#This Row],[launched_at]]/86400) + 25569 + (-6/24)</f>
        <v>42075.880011574074</v>
      </c>
      <c r="T2036" s="10">
        <f>(Kickstarter[[#This Row],[deadline]]/86400) + 25569 + (-6/24)</f>
        <v>42131.040277777778</v>
      </c>
      <c r="U2036" s="6">
        <f>YEAR(Kickstarter[[#This Row],[Date Created Conversion]])</f>
        <v>2015</v>
      </c>
      <c r="V2036" s="6" t="str">
        <f>TEXT(Kickstarter[[#This Row],[Date Created Conversion]], "mmm")</f>
        <v>Mar</v>
      </c>
      <c r="W2036" s="6">
        <f>DATEDIF(Kickstarter[[#This Row],[Date Created Conversion]],Kickstarter[[#This Row],[Date Ended Conversion]],"m")</f>
        <v>1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Kickstarter[[#This Row],[pledged]]/Kickstarter[[#This Row],[goal]]</f>
        <v>2.1103642500000004</v>
      </c>
      <c r="P2037" s="13">
        <f>IF(Kickstarter[[#This Row],[backers_count]], Kickstarter[[#This Row],[pledged]]/Kickstarter[[#This Row],[backers_count]], 0)</f>
        <v>262.15704968944101</v>
      </c>
      <c r="Q2037" t="str">
        <f>LEFT(Kickstarter[[#This Row],[Category and Sub-Category]], SEARCH("/", Kickstarter[[#This Row],[Category and Sub-Category]])-1)</f>
        <v>technology</v>
      </c>
      <c r="R2037" t="str">
        <f>RIGHT(Kickstarter[[#This Row],[Category and Sub-Category]], LEN(Kickstarter[[#This Row],[Category and Sub-Category]])-SEARCH("/",Kickstarter[[#This Row],[Category and Sub-Category]]))</f>
        <v>hardware</v>
      </c>
      <c r="S2037" s="10">
        <f>(Kickstarter[[#This Row],[launched_at]]/86400) + 25569 + (-6/24)</f>
        <v>42311.375081018516</v>
      </c>
      <c r="T2037" s="10">
        <f>(Kickstarter[[#This Row],[deadline]]/86400) + 25569 + (-6/24)</f>
        <v>42356.791666666672</v>
      </c>
      <c r="U2037" s="6">
        <f>YEAR(Kickstarter[[#This Row],[Date Created Conversion]])</f>
        <v>2015</v>
      </c>
      <c r="V2037" s="6" t="str">
        <f>TEXT(Kickstarter[[#This Row],[Date Created Conversion]], "mmm")</f>
        <v>Nov</v>
      </c>
      <c r="W2037" s="6">
        <f>DATEDIF(Kickstarter[[#This Row],[Date Created Conversion]],Kickstarter[[#This Row],[Date Ended Conversion]],"m")</f>
        <v>1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Kickstarter[[#This Row],[pledged]]/Kickstarter[[#This Row],[goal]]</f>
        <v>1.3166833333333334</v>
      </c>
      <c r="P2038" s="13">
        <f>IF(Kickstarter[[#This Row],[backers_count]], Kickstarter[[#This Row],[pledged]]/Kickstarter[[#This Row],[backers_count]], 0)</f>
        <v>46.580778301886795</v>
      </c>
      <c r="Q2038" t="str">
        <f>LEFT(Kickstarter[[#This Row],[Category and Sub-Category]], SEARCH("/", Kickstarter[[#This Row],[Category and Sub-Category]])-1)</f>
        <v>technology</v>
      </c>
      <c r="R2038" t="str">
        <f>RIGHT(Kickstarter[[#This Row],[Category and Sub-Category]], LEN(Kickstarter[[#This Row],[Category and Sub-Category]])-SEARCH("/",Kickstarter[[#This Row],[Category and Sub-Category]]))</f>
        <v>hardware</v>
      </c>
      <c r="S2038" s="10">
        <f>(Kickstarter[[#This Row],[launched_at]]/86400) + 25569 + (-6/24)</f>
        <v>41738.614803240736</v>
      </c>
      <c r="T2038" s="10">
        <f>(Kickstarter[[#This Row],[deadline]]/86400) + 25569 + (-6/24)</f>
        <v>41768.614803240736</v>
      </c>
      <c r="U2038" s="6">
        <f>YEAR(Kickstarter[[#This Row],[Date Created Conversion]])</f>
        <v>2014</v>
      </c>
      <c r="V2038" s="6" t="str">
        <f>TEXT(Kickstarter[[#This Row],[Date Created Conversion]], "mmm")</f>
        <v>Apr</v>
      </c>
      <c r="W2038" s="6">
        <f>DATEDIF(Kickstarter[[#This Row],[Date Created Conversion]],Kickstarter[[#This Row],[Date Ended Conversion]],"m")</f>
        <v>1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Kickstarter[[#This Row],[pledged]]/Kickstarter[[#This Row],[goal]]</f>
        <v>3.0047639999999998</v>
      </c>
      <c r="P2039" s="13">
        <f>IF(Kickstarter[[#This Row],[backers_count]], Kickstarter[[#This Row],[pledged]]/Kickstarter[[#This Row],[backers_count]], 0)</f>
        <v>70.041118881118877</v>
      </c>
      <c r="Q2039" t="str">
        <f>LEFT(Kickstarter[[#This Row],[Category and Sub-Category]], SEARCH("/", Kickstarter[[#This Row],[Category and Sub-Category]])-1)</f>
        <v>technology</v>
      </c>
      <c r="R2039" t="str">
        <f>RIGHT(Kickstarter[[#This Row],[Category and Sub-Category]], LEN(Kickstarter[[#This Row],[Category and Sub-Category]])-SEARCH("/",Kickstarter[[#This Row],[Category and Sub-Category]]))</f>
        <v>hardware</v>
      </c>
      <c r="S2039" s="10">
        <f>(Kickstarter[[#This Row],[launched_at]]/86400) + 25569 + (-6/24)</f>
        <v>41577.960104166668</v>
      </c>
      <c r="T2039" s="10">
        <f>(Kickstarter[[#This Row],[deadline]]/86400) + 25569 + (-6/24)</f>
        <v>41638.001770833333</v>
      </c>
      <c r="U2039" s="6">
        <f>YEAR(Kickstarter[[#This Row],[Date Created Conversion]])</f>
        <v>2013</v>
      </c>
      <c r="V2039" s="6" t="str">
        <f>TEXT(Kickstarter[[#This Row],[Date Created Conversion]], "mmm")</f>
        <v>Oct</v>
      </c>
      <c r="W2039" s="6">
        <f>DATEDIF(Kickstarter[[#This Row],[Date Created Conversion]],Kickstarter[[#This Row],[Date Ended Conversion]],"m")</f>
        <v>2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Kickstarter[[#This Row],[pledged]]/Kickstarter[[#This Row],[goal]]</f>
        <v>4.2051249999999998</v>
      </c>
      <c r="P2040" s="13">
        <f>IF(Kickstarter[[#This Row],[backers_count]], Kickstarter[[#This Row],[pledged]]/Kickstarter[[#This Row],[backers_count]], 0)</f>
        <v>164.90686274509804</v>
      </c>
      <c r="Q2040" t="str">
        <f>LEFT(Kickstarter[[#This Row],[Category and Sub-Category]], SEARCH("/", Kickstarter[[#This Row],[Category and Sub-Category]])-1)</f>
        <v>technology</v>
      </c>
      <c r="R2040" t="str">
        <f>RIGHT(Kickstarter[[#This Row],[Category and Sub-Category]], LEN(Kickstarter[[#This Row],[Category and Sub-Category]])-SEARCH("/",Kickstarter[[#This Row],[Category and Sub-Category]]))</f>
        <v>hardware</v>
      </c>
      <c r="S2040" s="10">
        <f>(Kickstarter[[#This Row],[launched_at]]/86400) + 25569 + (-6/24)</f>
        <v>41424.02107638889</v>
      </c>
      <c r="T2040" s="10">
        <f>(Kickstarter[[#This Row],[deadline]]/86400) + 25569 + (-6/24)</f>
        <v>41456.5</v>
      </c>
      <c r="U2040" s="6">
        <f>YEAR(Kickstarter[[#This Row],[Date Created Conversion]])</f>
        <v>2013</v>
      </c>
      <c r="V2040" s="6" t="str">
        <f>TEXT(Kickstarter[[#This Row],[Date Created Conversion]], "mmm")</f>
        <v>May</v>
      </c>
      <c r="W2040" s="6">
        <f>DATEDIF(Kickstarter[[#This Row],[Date Created Conversion]],Kickstarter[[#This Row],[Date Ended Conversion]],"m")</f>
        <v>1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Kickstarter[[#This Row],[pledged]]/Kickstarter[[#This Row],[goal]]</f>
        <v>1.362168</v>
      </c>
      <c r="P2041" s="13">
        <f>IF(Kickstarter[[#This Row],[backers_count]], Kickstarter[[#This Row],[pledged]]/Kickstarter[[#This Row],[backers_count]], 0)</f>
        <v>449.26385224274406</v>
      </c>
      <c r="Q2041" t="str">
        <f>LEFT(Kickstarter[[#This Row],[Category and Sub-Category]], SEARCH("/", Kickstarter[[#This Row],[Category and Sub-Category]])-1)</f>
        <v>technology</v>
      </c>
      <c r="R2041" t="str">
        <f>RIGHT(Kickstarter[[#This Row],[Category and Sub-Category]], LEN(Kickstarter[[#This Row],[Category and Sub-Category]])-SEARCH("/",Kickstarter[[#This Row],[Category and Sub-Category]]))</f>
        <v>hardware</v>
      </c>
      <c r="S2041" s="10">
        <f>(Kickstarter[[#This Row],[launched_at]]/86400) + 25569 + (-6/24)</f>
        <v>42675.188946759255</v>
      </c>
      <c r="T2041" s="10">
        <f>(Kickstarter[[#This Row],[deadline]]/86400) + 25569 + (-6/24)</f>
        <v>42704.957638888889</v>
      </c>
      <c r="U2041" s="6">
        <f>YEAR(Kickstarter[[#This Row],[Date Created Conversion]])</f>
        <v>2016</v>
      </c>
      <c r="V2041" s="6" t="str">
        <f>TEXT(Kickstarter[[#This Row],[Date Created Conversion]], "mmm")</f>
        <v>Nov</v>
      </c>
      <c r="W2041" s="6">
        <f>DATEDIF(Kickstarter[[#This Row],[Date Created Conversion]],Kickstarter[[#This Row],[Date Ended Conversion]],"m")</f>
        <v>0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Kickstarter[[#This Row],[pledged]]/Kickstarter[[#This Row],[goal]]</f>
        <v>2.4817133333333334</v>
      </c>
      <c r="P2042" s="13">
        <f>IF(Kickstarter[[#This Row],[backers_count]], Kickstarter[[#This Row],[pledged]]/Kickstarter[[#This Row],[backers_count]], 0)</f>
        <v>27.472841328413285</v>
      </c>
      <c r="Q2042" t="str">
        <f>LEFT(Kickstarter[[#This Row],[Category and Sub-Category]], SEARCH("/", Kickstarter[[#This Row],[Category and Sub-Category]])-1)</f>
        <v>technology</v>
      </c>
      <c r="R2042" t="str">
        <f>RIGHT(Kickstarter[[#This Row],[Category and Sub-Category]], LEN(Kickstarter[[#This Row],[Category and Sub-Category]])-SEARCH("/",Kickstarter[[#This Row],[Category and Sub-Category]]))</f>
        <v>hardware</v>
      </c>
      <c r="S2042" s="10">
        <f>(Kickstarter[[#This Row],[launched_at]]/86400) + 25569 + (-6/24)</f>
        <v>41578.677118055552</v>
      </c>
      <c r="T2042" s="10">
        <f>(Kickstarter[[#This Row],[deadline]]/86400) + 25569 + (-6/24)</f>
        <v>41593.718784722223</v>
      </c>
      <c r="U2042" s="6">
        <f>YEAR(Kickstarter[[#This Row],[Date Created Conversion]])</f>
        <v>2013</v>
      </c>
      <c r="V2042" s="6" t="str">
        <f>TEXT(Kickstarter[[#This Row],[Date Created Conversion]], "mmm")</f>
        <v>Oct</v>
      </c>
      <c r="W2042" s="6">
        <f>DATEDIF(Kickstarter[[#This Row],[Date Created Conversion]],Kickstarter[[#This Row],[Date Ended Conversion]],"m")</f>
        <v>0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Kickstarter[[#This Row],[pledged]]/Kickstarter[[#This Row],[goal]]</f>
        <v>1.8186315789473684</v>
      </c>
      <c r="P2043" s="13">
        <f>IF(Kickstarter[[#This Row],[backers_count]], Kickstarter[[#This Row],[pledged]]/Kickstarter[[#This Row],[backers_count]], 0)</f>
        <v>143.97499999999999</v>
      </c>
      <c r="Q2043" t="str">
        <f>LEFT(Kickstarter[[#This Row],[Category and Sub-Category]], SEARCH("/", Kickstarter[[#This Row],[Category and Sub-Category]])-1)</f>
        <v>technology</v>
      </c>
      <c r="R2043" t="str">
        <f>RIGHT(Kickstarter[[#This Row],[Category and Sub-Category]], LEN(Kickstarter[[#This Row],[Category and Sub-Category]])-SEARCH("/",Kickstarter[[#This Row],[Category and Sub-Category]]))</f>
        <v>hardware</v>
      </c>
      <c r="S2043" s="10">
        <f>(Kickstarter[[#This Row],[launched_at]]/86400) + 25569 + (-6/24)</f>
        <v>42654.275775462964</v>
      </c>
      <c r="T2043" s="10">
        <f>(Kickstarter[[#This Row],[deadline]]/86400) + 25569 + (-6/24)</f>
        <v>42684.317442129628</v>
      </c>
      <c r="U2043" s="6">
        <f>YEAR(Kickstarter[[#This Row],[Date Created Conversion]])</f>
        <v>2016</v>
      </c>
      <c r="V2043" s="6" t="str">
        <f>TEXT(Kickstarter[[#This Row],[Date Created Conversion]], "mmm")</f>
        <v>Oct</v>
      </c>
      <c r="W2043" s="6">
        <f>DATEDIF(Kickstarter[[#This Row],[Date Created Conversion]],Kickstarter[[#This Row],[Date Ended Conversion]],"m")</f>
        <v>0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Kickstarter[[#This Row],[pledged]]/Kickstarter[[#This Row],[goal]]</f>
        <v>1.2353000000000001</v>
      </c>
      <c r="P2044" s="13">
        <f>IF(Kickstarter[[#This Row],[backers_count]], Kickstarter[[#This Row],[pledged]]/Kickstarter[[#This Row],[backers_count]], 0)</f>
        <v>88.23571428571428</v>
      </c>
      <c r="Q2044" t="str">
        <f>LEFT(Kickstarter[[#This Row],[Category and Sub-Category]], SEARCH("/", Kickstarter[[#This Row],[Category and Sub-Category]])-1)</f>
        <v>technology</v>
      </c>
      <c r="R2044" t="str">
        <f>RIGHT(Kickstarter[[#This Row],[Category and Sub-Category]], LEN(Kickstarter[[#This Row],[Category and Sub-Category]])-SEARCH("/",Kickstarter[[#This Row],[Category and Sub-Category]]))</f>
        <v>hardware</v>
      </c>
      <c r="S2044" s="10">
        <f>(Kickstarter[[#This Row],[launched_at]]/86400) + 25569 + (-6/24)</f>
        <v>42331.458032407405</v>
      </c>
      <c r="T2044" s="10">
        <f>(Kickstarter[[#This Row],[deadline]]/86400) + 25569 + (-6/24)</f>
        <v>42391.458032407405</v>
      </c>
      <c r="U2044" s="6">
        <f>YEAR(Kickstarter[[#This Row],[Date Created Conversion]])</f>
        <v>2015</v>
      </c>
      <c r="V2044" s="6" t="str">
        <f>TEXT(Kickstarter[[#This Row],[Date Created Conversion]], "mmm")</f>
        <v>Nov</v>
      </c>
      <c r="W2044" s="6">
        <f>DATEDIF(Kickstarter[[#This Row],[Date Created Conversion]],Kickstarter[[#This Row],[Date Ended Conversion]],"m")</f>
        <v>1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Kickstarter[[#This Row],[pledged]]/Kickstarter[[#This Row],[goal]]</f>
        <v>5.0620938628158845</v>
      </c>
      <c r="P2045" s="13">
        <f>IF(Kickstarter[[#This Row],[backers_count]], Kickstarter[[#This Row],[pledged]]/Kickstarter[[#This Row],[backers_count]], 0)</f>
        <v>36.326424870466319</v>
      </c>
      <c r="Q2045" t="str">
        <f>LEFT(Kickstarter[[#This Row],[Category and Sub-Category]], SEARCH("/", Kickstarter[[#This Row],[Category and Sub-Category]])-1)</f>
        <v>technology</v>
      </c>
      <c r="R2045" t="str">
        <f>RIGHT(Kickstarter[[#This Row],[Category and Sub-Category]], LEN(Kickstarter[[#This Row],[Category and Sub-Category]])-SEARCH("/",Kickstarter[[#This Row],[Category and Sub-Category]]))</f>
        <v>hardware</v>
      </c>
      <c r="S2045" s="10">
        <f>(Kickstarter[[#This Row],[launched_at]]/86400) + 25569 + (-6/24)</f>
        <v>42660.926817129628</v>
      </c>
      <c r="T2045" s="10">
        <f>(Kickstarter[[#This Row],[deadline]]/86400) + 25569 + (-6/24)</f>
        <v>42714.957638888889</v>
      </c>
      <c r="U2045" s="6">
        <f>YEAR(Kickstarter[[#This Row],[Date Created Conversion]])</f>
        <v>2016</v>
      </c>
      <c r="V2045" s="6" t="str">
        <f>TEXT(Kickstarter[[#This Row],[Date Created Conversion]], "mmm")</f>
        <v>Oct</v>
      </c>
      <c r="W2045" s="6">
        <f>DATEDIF(Kickstarter[[#This Row],[Date Created Conversion]],Kickstarter[[#This Row],[Date Ended Conversion]],"m")</f>
        <v>1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Kickstarter[[#This Row],[pledged]]/Kickstarter[[#This Row],[goal]]</f>
        <v>1.0821333333333334</v>
      </c>
      <c r="P2046" s="13">
        <f>IF(Kickstarter[[#This Row],[backers_count]], Kickstarter[[#This Row],[pledged]]/Kickstarter[[#This Row],[backers_count]], 0)</f>
        <v>90.177777777777777</v>
      </c>
      <c r="Q2046" t="str">
        <f>LEFT(Kickstarter[[#This Row],[Category and Sub-Category]], SEARCH("/", Kickstarter[[#This Row],[Category and Sub-Category]])-1)</f>
        <v>technology</v>
      </c>
      <c r="R2046" t="str">
        <f>RIGHT(Kickstarter[[#This Row],[Category and Sub-Category]], LEN(Kickstarter[[#This Row],[Category and Sub-Category]])-SEARCH("/",Kickstarter[[#This Row],[Category and Sub-Category]]))</f>
        <v>hardware</v>
      </c>
      <c r="S2046" s="10">
        <f>(Kickstarter[[#This Row],[launched_at]]/86400) + 25569 + (-6/24)</f>
        <v>42138.434189814812</v>
      </c>
      <c r="T2046" s="10">
        <f>(Kickstarter[[#This Row],[deadline]]/86400) + 25569 + (-6/24)</f>
        <v>42168.434189814812</v>
      </c>
      <c r="U2046" s="6">
        <f>YEAR(Kickstarter[[#This Row],[Date Created Conversion]])</f>
        <v>2015</v>
      </c>
      <c r="V2046" s="6" t="str">
        <f>TEXT(Kickstarter[[#This Row],[Date Created Conversion]], "mmm")</f>
        <v>May</v>
      </c>
      <c r="W2046" s="6">
        <f>DATEDIF(Kickstarter[[#This Row],[Date Created Conversion]],Kickstarter[[#This Row],[Date Ended Conversion]],"m")</f>
        <v>0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Kickstarter[[#This Row],[pledged]]/Kickstarter[[#This Row],[goal]]</f>
        <v>8.1918387755102042</v>
      </c>
      <c r="P2047" s="13">
        <f>IF(Kickstarter[[#This Row],[backers_count]], Kickstarter[[#This Row],[pledged]]/Kickstarter[[#This Row],[backers_count]], 0)</f>
        <v>152.62361216730039</v>
      </c>
      <c r="Q2047" t="str">
        <f>LEFT(Kickstarter[[#This Row],[Category and Sub-Category]], SEARCH("/", Kickstarter[[#This Row],[Category and Sub-Category]])-1)</f>
        <v>technology</v>
      </c>
      <c r="R2047" t="str">
        <f>RIGHT(Kickstarter[[#This Row],[Category and Sub-Category]], LEN(Kickstarter[[#This Row],[Category and Sub-Category]])-SEARCH("/",Kickstarter[[#This Row],[Category and Sub-Category]]))</f>
        <v>hardware</v>
      </c>
      <c r="S2047" s="10">
        <f>(Kickstarter[[#This Row],[launched_at]]/86400) + 25569 + (-6/24)</f>
        <v>41068.838506944448</v>
      </c>
      <c r="T2047" s="10">
        <f>(Kickstarter[[#This Row],[deadline]]/86400) + 25569 + (-6/24)</f>
        <v>41098.838506944448</v>
      </c>
      <c r="U2047" s="6">
        <f>YEAR(Kickstarter[[#This Row],[Date Created Conversion]])</f>
        <v>2012</v>
      </c>
      <c r="V2047" s="6" t="str">
        <f>TEXT(Kickstarter[[#This Row],[Date Created Conversion]], "mmm")</f>
        <v>Jun</v>
      </c>
      <c r="W2047" s="6">
        <f>DATEDIF(Kickstarter[[#This Row],[Date Created Conversion]],Kickstarter[[#This Row],[Date Ended Conversion]],"m")</f>
        <v>1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Kickstarter[[#This Row],[pledged]]/Kickstarter[[#This Row],[goal]]</f>
        <v>1.2110000000000001</v>
      </c>
      <c r="P2048" s="13">
        <f>IF(Kickstarter[[#This Row],[backers_count]], Kickstarter[[#This Row],[pledged]]/Kickstarter[[#This Row],[backers_count]], 0)</f>
        <v>55.806451612903224</v>
      </c>
      <c r="Q2048" t="str">
        <f>LEFT(Kickstarter[[#This Row],[Category and Sub-Category]], SEARCH("/", Kickstarter[[#This Row],[Category and Sub-Category]])-1)</f>
        <v>technology</v>
      </c>
      <c r="R2048" t="str">
        <f>RIGHT(Kickstarter[[#This Row],[Category and Sub-Category]], LEN(Kickstarter[[#This Row],[Category and Sub-Category]])-SEARCH("/",Kickstarter[[#This Row],[Category and Sub-Category]]))</f>
        <v>hardware</v>
      </c>
      <c r="S2048" s="10">
        <f>(Kickstarter[[#This Row],[launched_at]]/86400) + 25569 + (-6/24)</f>
        <v>41386.921805555554</v>
      </c>
      <c r="T2048" s="10">
        <f>(Kickstarter[[#This Row],[deadline]]/86400) + 25569 + (-6/24)</f>
        <v>41416.921805555554</v>
      </c>
      <c r="U2048" s="6">
        <f>YEAR(Kickstarter[[#This Row],[Date Created Conversion]])</f>
        <v>2013</v>
      </c>
      <c r="V2048" s="6" t="str">
        <f>TEXT(Kickstarter[[#This Row],[Date Created Conversion]], "mmm")</f>
        <v>Apr</v>
      </c>
      <c r="W2048" s="6">
        <f>DATEDIF(Kickstarter[[#This Row],[Date Created Conversion]],Kickstarter[[#This Row],[Date Ended Conversion]],"m")</f>
        <v>1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Kickstarter[[#This Row],[pledged]]/Kickstarter[[#This Row],[goal]]</f>
        <v>1.0299897959183673</v>
      </c>
      <c r="P2049" s="13">
        <f>IF(Kickstarter[[#This Row],[backers_count]], Kickstarter[[#This Row],[pledged]]/Kickstarter[[#This Row],[backers_count]], 0)</f>
        <v>227.85327313769753</v>
      </c>
      <c r="Q2049" t="str">
        <f>LEFT(Kickstarter[[#This Row],[Category and Sub-Category]], SEARCH("/", Kickstarter[[#This Row],[Category and Sub-Category]])-1)</f>
        <v>technology</v>
      </c>
      <c r="R2049" t="str">
        <f>RIGHT(Kickstarter[[#This Row],[Category and Sub-Category]], LEN(Kickstarter[[#This Row],[Category and Sub-Category]])-SEARCH("/",Kickstarter[[#This Row],[Category and Sub-Category]]))</f>
        <v>hardware</v>
      </c>
      <c r="S2049" s="10">
        <f>(Kickstarter[[#This Row],[launched_at]]/86400) + 25569 + (-6/24)</f>
        <v>42081.653587962966</v>
      </c>
      <c r="T2049" s="10">
        <f>(Kickstarter[[#This Row],[deadline]]/86400) + 25569 + (-6/24)</f>
        <v>42110.75</v>
      </c>
      <c r="U2049" s="6">
        <f>YEAR(Kickstarter[[#This Row],[Date Created Conversion]])</f>
        <v>2015</v>
      </c>
      <c r="V2049" s="6" t="str">
        <f>TEXT(Kickstarter[[#This Row],[Date Created Conversion]], "mmm")</f>
        <v>Mar</v>
      </c>
      <c r="W2049" s="6">
        <f>DATEDIF(Kickstarter[[#This Row],[Date Created Conversion]],Kickstarter[[#This Row],[Date Ended Conversion]],"m")</f>
        <v>0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Kickstarter[[#This Row],[pledged]]/Kickstarter[[#This Row],[goal]]</f>
        <v>1.4833229411764706</v>
      </c>
      <c r="P2050" s="13">
        <f>IF(Kickstarter[[#This Row],[backers_count]], Kickstarter[[#This Row],[pledged]]/Kickstarter[[#This Row],[backers_count]], 0)</f>
        <v>91.82989803350327</v>
      </c>
      <c r="Q2050" t="str">
        <f>LEFT(Kickstarter[[#This Row],[Category and Sub-Category]], SEARCH("/", Kickstarter[[#This Row],[Category and Sub-Category]])-1)</f>
        <v>technology</v>
      </c>
      <c r="R2050" t="str">
        <f>RIGHT(Kickstarter[[#This Row],[Category and Sub-Category]], LEN(Kickstarter[[#This Row],[Category and Sub-Category]])-SEARCH("/",Kickstarter[[#This Row],[Category and Sub-Category]]))</f>
        <v>hardware</v>
      </c>
      <c r="S2050" s="10">
        <f>(Kickstarter[[#This Row],[launched_at]]/86400) + 25569 + (-6/24)</f>
        <v>41387.401516203703</v>
      </c>
      <c r="T2050" s="10">
        <f>(Kickstarter[[#This Row],[deadline]]/86400) + 25569 + (-6/24)</f>
        <v>41417.401516203703</v>
      </c>
      <c r="U2050" s="6">
        <f>YEAR(Kickstarter[[#This Row],[Date Created Conversion]])</f>
        <v>2013</v>
      </c>
      <c r="V2050" s="6" t="str">
        <f>TEXT(Kickstarter[[#This Row],[Date Created Conversion]], "mmm")</f>
        <v>Apr</v>
      </c>
      <c r="W2050" s="6">
        <f>DATEDIF(Kickstarter[[#This Row],[Date Created Conversion]],Kickstarter[[#This Row],[Date Ended Conversion]],"m")</f>
        <v>1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Kickstarter[[#This Row],[pledged]]/Kickstarter[[#This Row],[goal]]</f>
        <v>1.2019070000000001</v>
      </c>
      <c r="P2051" s="13">
        <f>IF(Kickstarter[[#This Row],[backers_count]], Kickstarter[[#This Row],[pledged]]/Kickstarter[[#This Row],[backers_count]], 0)</f>
        <v>80.991037735849048</v>
      </c>
      <c r="Q2051" t="str">
        <f>LEFT(Kickstarter[[#This Row],[Category and Sub-Category]], SEARCH("/", Kickstarter[[#This Row],[Category and Sub-Category]])-1)</f>
        <v>technology</v>
      </c>
      <c r="R2051" t="str">
        <f>RIGHT(Kickstarter[[#This Row],[Category and Sub-Category]], LEN(Kickstarter[[#This Row],[Category and Sub-Category]])-SEARCH("/",Kickstarter[[#This Row],[Category and Sub-Category]]))</f>
        <v>hardware</v>
      </c>
      <c r="S2051" s="10">
        <f>(Kickstarter[[#This Row],[launched_at]]/86400) + 25569 + (-6/24)</f>
        <v>41575.277349537035</v>
      </c>
      <c r="T2051" s="10">
        <f>(Kickstarter[[#This Row],[deadline]]/86400) + 25569 + (-6/24)</f>
        <v>41610.707638888889</v>
      </c>
      <c r="U2051" s="6">
        <f>YEAR(Kickstarter[[#This Row],[Date Created Conversion]])</f>
        <v>2013</v>
      </c>
      <c r="V2051" s="6" t="str">
        <f>TEXT(Kickstarter[[#This Row],[Date Created Conversion]], "mmm")</f>
        <v>Oct</v>
      </c>
      <c r="W2051" s="6">
        <f>DATEDIF(Kickstarter[[#This Row],[Date Created Conversion]],Kickstarter[[#This Row],[Date Ended Conversion]],"m")</f>
        <v>1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Kickstarter[[#This Row],[pledged]]/Kickstarter[[#This Row],[goal]]</f>
        <v>4.7327000000000004</v>
      </c>
      <c r="P2052" s="13">
        <f>IF(Kickstarter[[#This Row],[backers_count]], Kickstarter[[#This Row],[pledged]]/Kickstarter[[#This Row],[backers_count]], 0)</f>
        <v>278.39411764705881</v>
      </c>
      <c r="Q2052" t="str">
        <f>LEFT(Kickstarter[[#This Row],[Category and Sub-Category]], SEARCH("/", Kickstarter[[#This Row],[Category and Sub-Category]])-1)</f>
        <v>technology</v>
      </c>
      <c r="R2052" t="str">
        <f>RIGHT(Kickstarter[[#This Row],[Category and Sub-Category]], LEN(Kickstarter[[#This Row],[Category and Sub-Category]])-SEARCH("/",Kickstarter[[#This Row],[Category and Sub-Category]]))</f>
        <v>hardware</v>
      </c>
      <c r="S2052" s="10">
        <f>(Kickstarter[[#This Row],[launched_at]]/86400) + 25569 + (-6/24)</f>
        <v>42114.821504629625</v>
      </c>
      <c r="T2052" s="10">
        <f>(Kickstarter[[#This Row],[deadline]]/86400) + 25569 + (-6/24)</f>
        <v>42154.821504629625</v>
      </c>
      <c r="U2052" s="6">
        <f>YEAR(Kickstarter[[#This Row],[Date Created Conversion]])</f>
        <v>2015</v>
      </c>
      <c r="V2052" s="6" t="str">
        <f>TEXT(Kickstarter[[#This Row],[Date Created Conversion]], "mmm")</f>
        <v>Apr</v>
      </c>
      <c r="W2052" s="6">
        <f>DATEDIF(Kickstarter[[#This Row],[Date Created Conversion]],Kickstarter[[#This Row],[Date Ended Conversion]],"m")</f>
        <v>1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Kickstarter[[#This Row],[pledged]]/Kickstarter[[#This Row],[goal]]</f>
        <v>1.303625</v>
      </c>
      <c r="P2053" s="13">
        <f>IF(Kickstarter[[#This Row],[backers_count]], Kickstarter[[#This Row],[pledged]]/Kickstarter[[#This Row],[backers_count]], 0)</f>
        <v>43.095041322314053</v>
      </c>
      <c r="Q2053" t="str">
        <f>LEFT(Kickstarter[[#This Row],[Category and Sub-Category]], SEARCH("/", Kickstarter[[#This Row],[Category and Sub-Category]])-1)</f>
        <v>technology</v>
      </c>
      <c r="R2053" t="str">
        <f>RIGHT(Kickstarter[[#This Row],[Category and Sub-Category]], LEN(Kickstarter[[#This Row],[Category and Sub-Category]])-SEARCH("/",Kickstarter[[#This Row],[Category and Sub-Category]]))</f>
        <v>hardware</v>
      </c>
      <c r="S2053" s="10">
        <f>(Kickstarter[[#This Row],[launched_at]]/86400) + 25569 + (-6/24)</f>
        <v>41603.772418981483</v>
      </c>
      <c r="T2053" s="10">
        <f>(Kickstarter[[#This Row],[deadline]]/86400) + 25569 + (-6/24)</f>
        <v>41633.772418981483</v>
      </c>
      <c r="U2053" s="6">
        <f>YEAR(Kickstarter[[#This Row],[Date Created Conversion]])</f>
        <v>2013</v>
      </c>
      <c r="V2053" s="6" t="str">
        <f>TEXT(Kickstarter[[#This Row],[Date Created Conversion]], "mmm")</f>
        <v>Nov</v>
      </c>
      <c r="W2053" s="6">
        <f>DATEDIF(Kickstarter[[#This Row],[Date Created Conversion]],Kickstarter[[#This Row],[Date Ended Conversion]],"m")</f>
        <v>1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Kickstarter[[#This Row],[pledged]]/Kickstarter[[#This Row],[goal]]</f>
        <v>3.5304799999999998</v>
      </c>
      <c r="P2054" s="13">
        <f>IF(Kickstarter[[#This Row],[backers_count]], Kickstarter[[#This Row],[pledged]]/Kickstarter[[#This Row],[backers_count]], 0)</f>
        <v>326.29205175600737</v>
      </c>
      <c r="Q2054" t="str">
        <f>LEFT(Kickstarter[[#This Row],[Category and Sub-Category]], SEARCH("/", Kickstarter[[#This Row],[Category and Sub-Category]])-1)</f>
        <v>technology</v>
      </c>
      <c r="R2054" t="str">
        <f>RIGHT(Kickstarter[[#This Row],[Category and Sub-Category]], LEN(Kickstarter[[#This Row],[Category and Sub-Category]])-SEARCH("/",Kickstarter[[#This Row],[Category and Sub-Category]]))</f>
        <v>hardware</v>
      </c>
      <c r="S2054" s="10">
        <f>(Kickstarter[[#This Row],[launched_at]]/86400) + 25569 + (-6/24)</f>
        <v>42374.83394675926</v>
      </c>
      <c r="T2054" s="10">
        <f>(Kickstarter[[#This Row],[deadline]]/86400) + 25569 + (-6/24)</f>
        <v>42419.83394675926</v>
      </c>
      <c r="U2054" s="6">
        <f>YEAR(Kickstarter[[#This Row],[Date Created Conversion]])</f>
        <v>2016</v>
      </c>
      <c r="V2054" s="6" t="str">
        <f>TEXT(Kickstarter[[#This Row],[Date Created Conversion]], "mmm")</f>
        <v>Jan</v>
      </c>
      <c r="W2054" s="6">
        <f>DATEDIF(Kickstarter[[#This Row],[Date Created Conversion]],Kickstarter[[#This Row],[Date Ended Conversion]],"m")</f>
        <v>1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Kickstarter[[#This Row],[pledged]]/Kickstarter[[#This Row],[goal]]</f>
        <v>1.0102</v>
      </c>
      <c r="P2055" s="13">
        <f>IF(Kickstarter[[#This Row],[backers_count]], Kickstarter[[#This Row],[pledged]]/Kickstarter[[#This Row],[backers_count]], 0)</f>
        <v>41.743801652892564</v>
      </c>
      <c r="Q2055" t="str">
        <f>LEFT(Kickstarter[[#This Row],[Category and Sub-Category]], SEARCH("/", Kickstarter[[#This Row],[Category and Sub-Category]])-1)</f>
        <v>technology</v>
      </c>
      <c r="R2055" t="str">
        <f>RIGHT(Kickstarter[[#This Row],[Category and Sub-Category]], LEN(Kickstarter[[#This Row],[Category and Sub-Category]])-SEARCH("/",Kickstarter[[#This Row],[Category and Sub-Category]]))</f>
        <v>hardware</v>
      </c>
      <c r="S2055" s="10">
        <f>(Kickstarter[[#This Row],[launched_at]]/86400) + 25569 + (-6/24)</f>
        <v>42303.367488425924</v>
      </c>
      <c r="T2055" s="10">
        <f>(Kickstarter[[#This Row],[deadline]]/86400) + 25569 + (-6/24)</f>
        <v>42333.409155092595</v>
      </c>
      <c r="U2055" s="6">
        <f>YEAR(Kickstarter[[#This Row],[Date Created Conversion]])</f>
        <v>2015</v>
      </c>
      <c r="V2055" s="6" t="str">
        <f>TEXT(Kickstarter[[#This Row],[Date Created Conversion]], "mmm")</f>
        <v>Oct</v>
      </c>
      <c r="W2055" s="6">
        <f>DATEDIF(Kickstarter[[#This Row],[Date Created Conversion]],Kickstarter[[#This Row],[Date Ended Conversion]],"m")</f>
        <v>0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Kickstarter[[#This Row],[pledged]]/Kickstarter[[#This Row],[goal]]</f>
        <v>1.1359142857142857</v>
      </c>
      <c r="P2056" s="13">
        <f>IF(Kickstarter[[#This Row],[backers_count]], Kickstarter[[#This Row],[pledged]]/Kickstarter[[#This Row],[backers_count]], 0)</f>
        <v>64.020933977455712</v>
      </c>
      <c r="Q2056" t="str">
        <f>LEFT(Kickstarter[[#This Row],[Category and Sub-Category]], SEARCH("/", Kickstarter[[#This Row],[Category and Sub-Category]])-1)</f>
        <v>technology</v>
      </c>
      <c r="R2056" t="str">
        <f>RIGHT(Kickstarter[[#This Row],[Category and Sub-Category]], LEN(Kickstarter[[#This Row],[Category and Sub-Category]])-SEARCH("/",Kickstarter[[#This Row],[Category and Sub-Category]]))</f>
        <v>hardware</v>
      </c>
      <c r="S2056" s="10">
        <f>(Kickstarter[[#This Row],[launched_at]]/86400) + 25569 + (-6/24)</f>
        <v>41731.270949074074</v>
      </c>
      <c r="T2056" s="10">
        <f>(Kickstarter[[#This Row],[deadline]]/86400) + 25569 + (-6/24)</f>
        <v>41761.270949074074</v>
      </c>
      <c r="U2056" s="6">
        <f>YEAR(Kickstarter[[#This Row],[Date Created Conversion]])</f>
        <v>2014</v>
      </c>
      <c r="V2056" s="6" t="str">
        <f>TEXT(Kickstarter[[#This Row],[Date Created Conversion]], "mmm")</f>
        <v>Apr</v>
      </c>
      <c r="W2056" s="6">
        <f>DATEDIF(Kickstarter[[#This Row],[Date Created Conversion]],Kickstarter[[#This Row],[Date Ended Conversion]],"m")</f>
        <v>1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Kickstarter[[#This Row],[pledged]]/Kickstarter[[#This Row],[goal]]</f>
        <v>1.6741666666666666</v>
      </c>
      <c r="P2057" s="13">
        <f>IF(Kickstarter[[#This Row],[backers_count]], Kickstarter[[#This Row],[pledged]]/Kickstarter[[#This Row],[backers_count]], 0)</f>
        <v>99.455445544554451</v>
      </c>
      <c r="Q2057" t="str">
        <f>LEFT(Kickstarter[[#This Row],[Category and Sub-Category]], SEARCH("/", Kickstarter[[#This Row],[Category and Sub-Category]])-1)</f>
        <v>technology</v>
      </c>
      <c r="R2057" t="str">
        <f>RIGHT(Kickstarter[[#This Row],[Category and Sub-Category]], LEN(Kickstarter[[#This Row],[Category and Sub-Category]])-SEARCH("/",Kickstarter[[#This Row],[Category and Sub-Category]]))</f>
        <v>hardware</v>
      </c>
      <c r="S2057" s="10">
        <f>(Kickstarter[[#This Row],[launched_at]]/86400) + 25569 + (-6/24)</f>
        <v>41946.424108796295</v>
      </c>
      <c r="T2057" s="10">
        <f>(Kickstarter[[#This Row],[deadline]]/86400) + 25569 + (-6/24)</f>
        <v>41975.916666666672</v>
      </c>
      <c r="U2057" s="6">
        <f>YEAR(Kickstarter[[#This Row],[Date Created Conversion]])</f>
        <v>2014</v>
      </c>
      <c r="V2057" s="6" t="str">
        <f>TEXT(Kickstarter[[#This Row],[Date Created Conversion]], "mmm")</f>
        <v>Nov</v>
      </c>
      <c r="W2057" s="6">
        <f>DATEDIF(Kickstarter[[#This Row],[Date Created Conversion]],Kickstarter[[#This Row],[Date Ended Conversion]],"m")</f>
        <v>0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Kickstarter[[#This Row],[pledged]]/Kickstarter[[#This Row],[goal]]</f>
        <v>1.5345200000000001</v>
      </c>
      <c r="P2058" s="13">
        <f>IF(Kickstarter[[#This Row],[backers_count]], Kickstarter[[#This Row],[pledged]]/Kickstarter[[#This Row],[backers_count]], 0)</f>
        <v>138.49458483754512</v>
      </c>
      <c r="Q2058" t="str">
        <f>LEFT(Kickstarter[[#This Row],[Category and Sub-Category]], SEARCH("/", Kickstarter[[#This Row],[Category and Sub-Category]])-1)</f>
        <v>technology</v>
      </c>
      <c r="R2058" t="str">
        <f>RIGHT(Kickstarter[[#This Row],[Category and Sub-Category]], LEN(Kickstarter[[#This Row],[Category and Sub-Category]])-SEARCH("/",Kickstarter[[#This Row],[Category and Sub-Category]]))</f>
        <v>hardware</v>
      </c>
      <c r="S2058" s="10">
        <f>(Kickstarter[[#This Row],[launched_at]]/86400) + 25569 + (-6/24)</f>
        <v>41351.51090277778</v>
      </c>
      <c r="T2058" s="10">
        <f>(Kickstarter[[#This Row],[deadline]]/86400) + 25569 + (-6/24)</f>
        <v>41381.51090277778</v>
      </c>
      <c r="U2058" s="6">
        <f>YEAR(Kickstarter[[#This Row],[Date Created Conversion]])</f>
        <v>2013</v>
      </c>
      <c r="V2058" s="6" t="str">
        <f>TEXT(Kickstarter[[#This Row],[Date Created Conversion]], "mmm")</f>
        <v>Mar</v>
      </c>
      <c r="W2058" s="6">
        <f>DATEDIF(Kickstarter[[#This Row],[Date Created Conversion]],Kickstarter[[#This Row],[Date Ended Conversion]],"m")</f>
        <v>0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Kickstarter[[#This Row],[pledged]]/Kickstarter[[#This Row],[goal]]</f>
        <v>2.022322</v>
      </c>
      <c r="P2059" s="13">
        <f>IF(Kickstarter[[#This Row],[backers_count]], Kickstarter[[#This Row],[pledged]]/Kickstarter[[#This Row],[backers_count]], 0)</f>
        <v>45.547792792792798</v>
      </c>
      <c r="Q2059" t="str">
        <f>LEFT(Kickstarter[[#This Row],[Category and Sub-Category]], SEARCH("/", Kickstarter[[#This Row],[Category and Sub-Category]])-1)</f>
        <v>technology</v>
      </c>
      <c r="R2059" t="str">
        <f>RIGHT(Kickstarter[[#This Row],[Category and Sub-Category]], LEN(Kickstarter[[#This Row],[Category and Sub-Category]])-SEARCH("/",Kickstarter[[#This Row],[Category and Sub-Category]]))</f>
        <v>hardware</v>
      </c>
      <c r="S2059" s="10">
        <f>(Kickstarter[[#This Row],[launched_at]]/86400) + 25569 + (-6/24)</f>
        <v>42396.244583333333</v>
      </c>
      <c r="T2059" s="10">
        <f>(Kickstarter[[#This Row],[deadline]]/86400) + 25569 + (-6/24)</f>
        <v>42426.244583333333</v>
      </c>
      <c r="U2059" s="6">
        <f>YEAR(Kickstarter[[#This Row],[Date Created Conversion]])</f>
        <v>2016</v>
      </c>
      <c r="V2059" s="6" t="str">
        <f>TEXT(Kickstarter[[#This Row],[Date Created Conversion]], "mmm")</f>
        <v>Jan</v>
      </c>
      <c r="W2059" s="6">
        <f>DATEDIF(Kickstarter[[#This Row],[Date Created Conversion]],Kickstarter[[#This Row],[Date Ended Conversion]],"m")</f>
        <v>0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Kickstarter[[#This Row],[pledged]]/Kickstarter[[#This Row],[goal]]</f>
        <v>1.6828125</v>
      </c>
      <c r="P2060" s="13">
        <f>IF(Kickstarter[[#This Row],[backers_count]], Kickstarter[[#This Row],[pledged]]/Kickstarter[[#This Row],[backers_count]], 0)</f>
        <v>10.507317073170732</v>
      </c>
      <c r="Q2060" t="str">
        <f>LEFT(Kickstarter[[#This Row],[Category and Sub-Category]], SEARCH("/", Kickstarter[[#This Row],[Category and Sub-Category]])-1)</f>
        <v>technology</v>
      </c>
      <c r="R2060" t="str">
        <f>RIGHT(Kickstarter[[#This Row],[Category and Sub-Category]], LEN(Kickstarter[[#This Row],[Category and Sub-Category]])-SEARCH("/",Kickstarter[[#This Row],[Category and Sub-Category]]))</f>
        <v>hardware</v>
      </c>
      <c r="S2060" s="10">
        <f>(Kickstarter[[#This Row],[launched_at]]/86400) + 25569 + (-6/24)</f>
        <v>42026.120717592596</v>
      </c>
      <c r="T2060" s="10">
        <f>(Kickstarter[[#This Row],[deadline]]/86400) + 25569 + (-6/24)</f>
        <v>42065.583333333328</v>
      </c>
      <c r="U2060" s="6">
        <f>YEAR(Kickstarter[[#This Row],[Date Created Conversion]])</f>
        <v>2015</v>
      </c>
      <c r="V2060" s="6" t="str">
        <f>TEXT(Kickstarter[[#This Row],[Date Created Conversion]], "mmm")</f>
        <v>Jan</v>
      </c>
      <c r="W2060" s="6">
        <f>DATEDIF(Kickstarter[[#This Row],[Date Created Conversion]],Kickstarter[[#This Row],[Date Ended Conversion]],"m")</f>
        <v>1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Kickstarter[[#This Row],[pledged]]/Kickstarter[[#This Row],[goal]]</f>
        <v>1.4345666666666668</v>
      </c>
      <c r="P2061" s="13">
        <f>IF(Kickstarter[[#This Row],[backers_count]], Kickstarter[[#This Row],[pledged]]/Kickstarter[[#This Row],[backers_count]], 0)</f>
        <v>114.76533333333333</v>
      </c>
      <c r="Q2061" t="str">
        <f>LEFT(Kickstarter[[#This Row],[Category and Sub-Category]], SEARCH("/", Kickstarter[[#This Row],[Category and Sub-Category]])-1)</f>
        <v>technology</v>
      </c>
      <c r="R2061" t="str">
        <f>RIGHT(Kickstarter[[#This Row],[Category and Sub-Category]], LEN(Kickstarter[[#This Row],[Category and Sub-Category]])-SEARCH("/",Kickstarter[[#This Row],[Category and Sub-Category]]))</f>
        <v>hardware</v>
      </c>
      <c r="S2061" s="10">
        <f>(Kickstarter[[#This Row],[launched_at]]/86400) + 25569 + (-6/24)</f>
        <v>42361.352476851855</v>
      </c>
      <c r="T2061" s="10">
        <f>(Kickstarter[[#This Row],[deadline]]/86400) + 25569 + (-6/24)</f>
        <v>42400.665972222225</v>
      </c>
      <c r="U2061" s="6">
        <f>YEAR(Kickstarter[[#This Row],[Date Created Conversion]])</f>
        <v>2015</v>
      </c>
      <c r="V2061" s="6" t="str">
        <f>TEXT(Kickstarter[[#This Row],[Date Created Conversion]], "mmm")</f>
        <v>Dec</v>
      </c>
      <c r="W2061" s="6">
        <f>DATEDIF(Kickstarter[[#This Row],[Date Created Conversion]],Kickstarter[[#This Row],[Date Ended Conversion]],"m")</f>
        <v>1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Kickstarter[[#This Row],[pledged]]/Kickstarter[[#This Row],[goal]]</f>
        <v>1.964</v>
      </c>
      <c r="P2062" s="13">
        <f>IF(Kickstarter[[#This Row],[backers_count]], Kickstarter[[#This Row],[pledged]]/Kickstarter[[#This Row],[backers_count]], 0)</f>
        <v>35.997067448680355</v>
      </c>
      <c r="Q2062" t="str">
        <f>LEFT(Kickstarter[[#This Row],[Category and Sub-Category]], SEARCH("/", Kickstarter[[#This Row],[Category and Sub-Category]])-1)</f>
        <v>technology</v>
      </c>
      <c r="R2062" t="str">
        <f>RIGHT(Kickstarter[[#This Row],[Category and Sub-Category]], LEN(Kickstarter[[#This Row],[Category and Sub-Category]])-SEARCH("/",Kickstarter[[#This Row],[Category and Sub-Category]]))</f>
        <v>hardware</v>
      </c>
      <c r="S2062" s="10">
        <f>(Kickstarter[[#This Row],[launched_at]]/86400) + 25569 + (-6/24)</f>
        <v>41783.392939814818</v>
      </c>
      <c r="T2062" s="10">
        <f>(Kickstarter[[#This Row],[deadline]]/86400) + 25569 + (-6/24)</f>
        <v>41843.392939814818</v>
      </c>
      <c r="U2062" s="6">
        <f>YEAR(Kickstarter[[#This Row],[Date Created Conversion]])</f>
        <v>2014</v>
      </c>
      <c r="V2062" s="6" t="str">
        <f>TEXT(Kickstarter[[#This Row],[Date Created Conversion]], "mmm")</f>
        <v>May</v>
      </c>
      <c r="W2062" s="6">
        <f>DATEDIF(Kickstarter[[#This Row],[Date Created Conversion]],Kickstarter[[#This Row],[Date Ended Conversion]],"m")</f>
        <v>1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Kickstarter[[#This Row],[pledged]]/Kickstarter[[#This Row],[goal]]</f>
        <v>1.0791999999999999</v>
      </c>
      <c r="P2063" s="13">
        <f>IF(Kickstarter[[#This Row],[backers_count]], Kickstarter[[#This Row],[pledged]]/Kickstarter[[#This Row],[backers_count]], 0)</f>
        <v>154.17142857142858</v>
      </c>
      <c r="Q2063" t="str">
        <f>LEFT(Kickstarter[[#This Row],[Category and Sub-Category]], SEARCH("/", Kickstarter[[#This Row],[Category and Sub-Category]])-1)</f>
        <v>technology</v>
      </c>
      <c r="R2063" t="str">
        <f>RIGHT(Kickstarter[[#This Row],[Category and Sub-Category]], LEN(Kickstarter[[#This Row],[Category and Sub-Category]])-SEARCH("/",Kickstarter[[#This Row],[Category and Sub-Category]]))</f>
        <v>hardware</v>
      </c>
      <c r="S2063" s="10">
        <f>(Kickstarter[[#This Row],[launched_at]]/86400) + 25569 + (-6/24)</f>
        <v>42705.514513888891</v>
      </c>
      <c r="T2063" s="10">
        <f>(Kickstarter[[#This Row],[deadline]]/86400) + 25569 + (-6/24)</f>
        <v>42735.514513888891</v>
      </c>
      <c r="U2063" s="6">
        <f>YEAR(Kickstarter[[#This Row],[Date Created Conversion]])</f>
        <v>2016</v>
      </c>
      <c r="V2063" s="6" t="str">
        <f>TEXT(Kickstarter[[#This Row],[Date Created Conversion]], "mmm")</f>
        <v>Dec</v>
      </c>
      <c r="W2063" s="6">
        <f>DATEDIF(Kickstarter[[#This Row],[Date Created Conversion]],Kickstarter[[#This Row],[Date Ended Conversion]],"m")</f>
        <v>0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Kickstarter[[#This Row],[pledged]]/Kickstarter[[#This Row],[goal]]</f>
        <v>1.14977</v>
      </c>
      <c r="P2064" s="13">
        <f>IF(Kickstarter[[#This Row],[backers_count]], Kickstarter[[#This Row],[pledged]]/Kickstarter[[#This Row],[backers_count]], 0)</f>
        <v>566.38916256157631</v>
      </c>
      <c r="Q2064" t="str">
        <f>LEFT(Kickstarter[[#This Row],[Category and Sub-Category]], SEARCH("/", Kickstarter[[#This Row],[Category and Sub-Category]])-1)</f>
        <v>technology</v>
      </c>
      <c r="R2064" t="str">
        <f>RIGHT(Kickstarter[[#This Row],[Category and Sub-Category]], LEN(Kickstarter[[#This Row],[Category and Sub-Category]])-SEARCH("/",Kickstarter[[#This Row],[Category and Sub-Category]]))</f>
        <v>hardware</v>
      </c>
      <c r="S2064" s="10">
        <f>(Kickstarter[[#This Row],[launched_at]]/86400) + 25569 + (-6/24)</f>
        <v>42423.1330787037</v>
      </c>
      <c r="T2064" s="10">
        <f>(Kickstarter[[#This Row],[deadline]]/86400) + 25569 + (-6/24)</f>
        <v>42453.091412037036</v>
      </c>
      <c r="U2064" s="6">
        <f>YEAR(Kickstarter[[#This Row],[Date Created Conversion]])</f>
        <v>2016</v>
      </c>
      <c r="V2064" s="6" t="str">
        <f>TEXT(Kickstarter[[#This Row],[Date Created Conversion]], "mmm")</f>
        <v>Feb</v>
      </c>
      <c r="W2064" s="6">
        <f>DATEDIF(Kickstarter[[#This Row],[Date Created Conversion]],Kickstarter[[#This Row],[Date Ended Conversion]],"m")</f>
        <v>1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Kickstarter[[#This Row],[pledged]]/Kickstarter[[#This Row],[goal]]</f>
        <v>1.4804999999999999</v>
      </c>
      <c r="P2065" s="13">
        <f>IF(Kickstarter[[#This Row],[backers_count]], Kickstarter[[#This Row],[pledged]]/Kickstarter[[#This Row],[backers_count]], 0)</f>
        <v>120.85714285714286</v>
      </c>
      <c r="Q2065" t="str">
        <f>LEFT(Kickstarter[[#This Row],[Category and Sub-Category]], SEARCH("/", Kickstarter[[#This Row],[Category and Sub-Category]])-1)</f>
        <v>technology</v>
      </c>
      <c r="R2065" t="str">
        <f>RIGHT(Kickstarter[[#This Row],[Category and Sub-Category]], LEN(Kickstarter[[#This Row],[Category and Sub-Category]])-SEARCH("/",Kickstarter[[#This Row],[Category and Sub-Category]]))</f>
        <v>hardware</v>
      </c>
      <c r="S2065" s="10">
        <f>(Kickstarter[[#This Row],[launched_at]]/86400) + 25569 + (-6/24)</f>
        <v>42472.48265046296</v>
      </c>
      <c r="T2065" s="10">
        <f>(Kickstarter[[#This Row],[deadline]]/86400) + 25569 + (-6/24)</f>
        <v>42505.48265046296</v>
      </c>
      <c r="U2065" s="6">
        <f>YEAR(Kickstarter[[#This Row],[Date Created Conversion]])</f>
        <v>2016</v>
      </c>
      <c r="V2065" s="6" t="str">
        <f>TEXT(Kickstarter[[#This Row],[Date Created Conversion]], "mmm")</f>
        <v>Apr</v>
      </c>
      <c r="W2065" s="6">
        <f>DATEDIF(Kickstarter[[#This Row],[Date Created Conversion]],Kickstarter[[#This Row],[Date Ended Conversion]],"m")</f>
        <v>1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Kickstarter[[#This Row],[pledged]]/Kickstarter[[#This Row],[goal]]</f>
        <v>1.9116676082790633</v>
      </c>
      <c r="P2066" s="13">
        <f>IF(Kickstarter[[#This Row],[backers_count]], Kickstarter[[#This Row],[pledged]]/Kickstarter[[#This Row],[backers_count]], 0)</f>
        <v>86.163845492085343</v>
      </c>
      <c r="Q2066" t="str">
        <f>LEFT(Kickstarter[[#This Row],[Category and Sub-Category]], SEARCH("/", Kickstarter[[#This Row],[Category and Sub-Category]])-1)</f>
        <v>technology</v>
      </c>
      <c r="R2066" t="str">
        <f>RIGHT(Kickstarter[[#This Row],[Category and Sub-Category]], LEN(Kickstarter[[#This Row],[Category and Sub-Category]])-SEARCH("/",Kickstarter[[#This Row],[Category and Sub-Category]]))</f>
        <v>hardware</v>
      </c>
      <c r="S2066" s="10">
        <f>(Kickstarter[[#This Row],[launched_at]]/86400) + 25569 + (-6/24)</f>
        <v>41389.114849537036</v>
      </c>
      <c r="T2066" s="10">
        <f>(Kickstarter[[#This Row],[deadline]]/86400) + 25569 + (-6/24)</f>
        <v>41425.25</v>
      </c>
      <c r="U2066" s="6">
        <f>YEAR(Kickstarter[[#This Row],[Date Created Conversion]])</f>
        <v>2013</v>
      </c>
      <c r="V2066" s="6" t="str">
        <f>TEXT(Kickstarter[[#This Row],[Date Created Conversion]], "mmm")</f>
        <v>Apr</v>
      </c>
      <c r="W2066" s="6">
        <f>DATEDIF(Kickstarter[[#This Row],[Date Created Conversion]],Kickstarter[[#This Row],[Date Ended Conversion]],"m")</f>
        <v>1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Kickstarter[[#This Row],[pledged]]/Kickstarter[[#This Row],[goal]]</f>
        <v>1.99215125</v>
      </c>
      <c r="P2067" s="13">
        <f>IF(Kickstarter[[#This Row],[backers_count]], Kickstarter[[#This Row],[pledged]]/Kickstarter[[#This Row],[backers_count]], 0)</f>
        <v>51.212114395886893</v>
      </c>
      <c r="Q2067" t="str">
        <f>LEFT(Kickstarter[[#This Row],[Category and Sub-Category]], SEARCH("/", Kickstarter[[#This Row],[Category and Sub-Category]])-1)</f>
        <v>technology</v>
      </c>
      <c r="R2067" t="str">
        <f>RIGHT(Kickstarter[[#This Row],[Category and Sub-Category]], LEN(Kickstarter[[#This Row],[Category and Sub-Category]])-SEARCH("/",Kickstarter[[#This Row],[Category and Sub-Category]]))</f>
        <v>hardware</v>
      </c>
      <c r="S2067" s="10">
        <f>(Kickstarter[[#This Row],[launched_at]]/86400) + 25569 + (-6/24)</f>
        <v>41603.083668981482</v>
      </c>
      <c r="T2067" s="10">
        <f>(Kickstarter[[#This Row],[deadline]]/86400) + 25569 + (-6/24)</f>
        <v>41633.083668981482</v>
      </c>
      <c r="U2067" s="6">
        <f>YEAR(Kickstarter[[#This Row],[Date Created Conversion]])</f>
        <v>2013</v>
      </c>
      <c r="V2067" s="6" t="str">
        <f>TEXT(Kickstarter[[#This Row],[Date Created Conversion]], "mmm")</f>
        <v>Nov</v>
      </c>
      <c r="W2067" s="6">
        <f>DATEDIF(Kickstarter[[#This Row],[Date Created Conversion]],Kickstarter[[#This Row],[Date Ended Conversion]],"m")</f>
        <v>1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Kickstarter[[#This Row],[pledged]]/Kickstarter[[#This Row],[goal]]</f>
        <v>2.1859999999999999</v>
      </c>
      <c r="P2068" s="13">
        <f>IF(Kickstarter[[#This Row],[backers_count]], Kickstarter[[#This Row],[pledged]]/Kickstarter[[#This Row],[backers_count]], 0)</f>
        <v>67.261538461538464</v>
      </c>
      <c r="Q2068" t="str">
        <f>LEFT(Kickstarter[[#This Row],[Category and Sub-Category]], SEARCH("/", Kickstarter[[#This Row],[Category and Sub-Category]])-1)</f>
        <v>technology</v>
      </c>
      <c r="R2068" t="str">
        <f>RIGHT(Kickstarter[[#This Row],[Category and Sub-Category]], LEN(Kickstarter[[#This Row],[Category and Sub-Category]])-SEARCH("/",Kickstarter[[#This Row],[Category and Sub-Category]]))</f>
        <v>hardware</v>
      </c>
      <c r="S2068" s="10">
        <f>(Kickstarter[[#This Row],[launched_at]]/86400) + 25569 + (-6/24)</f>
        <v>41844.521793981483</v>
      </c>
      <c r="T2068" s="10">
        <f>(Kickstarter[[#This Row],[deadline]]/86400) + 25569 + (-6/24)</f>
        <v>41874.521793981483</v>
      </c>
      <c r="U2068" s="6">
        <f>YEAR(Kickstarter[[#This Row],[Date Created Conversion]])</f>
        <v>2014</v>
      </c>
      <c r="V2068" s="6" t="str">
        <f>TEXT(Kickstarter[[#This Row],[Date Created Conversion]], "mmm")</f>
        <v>Jul</v>
      </c>
      <c r="W2068" s="6">
        <f>DATEDIF(Kickstarter[[#This Row],[Date Created Conversion]],Kickstarter[[#This Row],[Date Ended Conversion]],"m")</f>
        <v>0</v>
      </c>
    </row>
    <row r="2069" spans="1:23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Kickstarter[[#This Row],[pledged]]/Kickstarter[[#This Row],[goal]]</f>
        <v>1.2686868686868686</v>
      </c>
      <c r="P2069" s="13">
        <f>IF(Kickstarter[[#This Row],[backers_count]], Kickstarter[[#This Row],[pledged]]/Kickstarter[[#This Row],[backers_count]], 0)</f>
        <v>62.8</v>
      </c>
      <c r="Q2069" t="str">
        <f>LEFT(Kickstarter[[#This Row],[Category and Sub-Category]], SEARCH("/", Kickstarter[[#This Row],[Category and Sub-Category]])-1)</f>
        <v>technology</v>
      </c>
      <c r="R2069" t="str">
        <f>RIGHT(Kickstarter[[#This Row],[Category and Sub-Category]], LEN(Kickstarter[[#This Row],[Category and Sub-Category]])-SEARCH("/",Kickstarter[[#This Row],[Category and Sub-Category]]))</f>
        <v>hardware</v>
      </c>
      <c r="S2069" s="10">
        <f>(Kickstarter[[#This Row],[launched_at]]/86400) + 25569 + (-6/24)</f>
        <v>42115.603888888887</v>
      </c>
      <c r="T2069" s="10">
        <f>(Kickstarter[[#This Row],[deadline]]/86400) + 25569 + (-6/24)</f>
        <v>42148.603888888887</v>
      </c>
      <c r="U2069" s="6">
        <f>YEAR(Kickstarter[[#This Row],[Date Created Conversion]])</f>
        <v>2015</v>
      </c>
      <c r="V2069" s="6" t="str">
        <f>TEXT(Kickstarter[[#This Row],[Date Created Conversion]], "mmm")</f>
        <v>Apr</v>
      </c>
      <c r="W2069" s="6">
        <f>DATEDIF(Kickstarter[[#This Row],[Date Created Conversion]],Kickstarter[[#This Row],[Date Ended Conversion]],"m")</f>
        <v>1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Kickstarter[[#This Row],[pledged]]/Kickstarter[[#This Row],[goal]]</f>
        <v>1.0522388</v>
      </c>
      <c r="P2070" s="13">
        <f>IF(Kickstarter[[#This Row],[backers_count]], Kickstarter[[#This Row],[pledged]]/Kickstarter[[#This Row],[backers_count]], 0)</f>
        <v>346.13118421052633</v>
      </c>
      <c r="Q2070" t="str">
        <f>LEFT(Kickstarter[[#This Row],[Category and Sub-Category]], SEARCH("/", Kickstarter[[#This Row],[Category and Sub-Category]])-1)</f>
        <v>technology</v>
      </c>
      <c r="R2070" t="str">
        <f>RIGHT(Kickstarter[[#This Row],[Category and Sub-Category]], LEN(Kickstarter[[#This Row],[Category and Sub-Category]])-SEARCH("/",Kickstarter[[#This Row],[Category and Sub-Category]]))</f>
        <v>hardware</v>
      </c>
      <c r="S2070" s="10">
        <f>(Kickstarter[[#This Row],[launched_at]]/86400) + 25569 + (-6/24)</f>
        <v>42633.591608796298</v>
      </c>
      <c r="T2070" s="10">
        <f>(Kickstarter[[#This Row],[deadline]]/86400) + 25569 + (-6/24)</f>
        <v>42663.591608796298</v>
      </c>
      <c r="U2070" s="6">
        <f>YEAR(Kickstarter[[#This Row],[Date Created Conversion]])</f>
        <v>2016</v>
      </c>
      <c r="V2070" s="6" t="str">
        <f>TEXT(Kickstarter[[#This Row],[Date Created Conversion]], "mmm")</f>
        <v>Sep</v>
      </c>
      <c r="W2070" s="6">
        <f>DATEDIF(Kickstarter[[#This Row],[Date Created Conversion]],Kickstarter[[#This Row],[Date Ended Conversion]],"m")</f>
        <v>1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Kickstarter[[#This Row],[pledged]]/Kickstarter[[#This Row],[goal]]</f>
        <v>1.2840666000000001</v>
      </c>
      <c r="P2071" s="13">
        <f>IF(Kickstarter[[#This Row],[backers_count]], Kickstarter[[#This Row],[pledged]]/Kickstarter[[#This Row],[backers_count]], 0)</f>
        <v>244.11912547528519</v>
      </c>
      <c r="Q2071" t="str">
        <f>LEFT(Kickstarter[[#This Row],[Category and Sub-Category]], SEARCH("/", Kickstarter[[#This Row],[Category and Sub-Category]])-1)</f>
        <v>technology</v>
      </c>
      <c r="R2071" t="str">
        <f>RIGHT(Kickstarter[[#This Row],[Category and Sub-Category]], LEN(Kickstarter[[#This Row],[Category and Sub-Category]])-SEARCH("/",Kickstarter[[#This Row],[Category and Sub-Category]]))</f>
        <v>hardware</v>
      </c>
      <c r="S2071" s="10">
        <f>(Kickstarter[[#This Row],[launched_at]]/86400) + 25569 + (-6/24)</f>
        <v>42340.722118055557</v>
      </c>
      <c r="T2071" s="10">
        <f>(Kickstarter[[#This Row],[deadline]]/86400) + 25569 + (-6/24)</f>
        <v>42371.722118055557</v>
      </c>
      <c r="U2071" s="6">
        <f>YEAR(Kickstarter[[#This Row],[Date Created Conversion]])</f>
        <v>2015</v>
      </c>
      <c r="V2071" s="6" t="str">
        <f>TEXT(Kickstarter[[#This Row],[Date Created Conversion]], "mmm")</f>
        <v>Dec</v>
      </c>
      <c r="W2071" s="6">
        <f>DATEDIF(Kickstarter[[#This Row],[Date Created Conversion]],Kickstarter[[#This Row],[Date Ended Conversion]],"m")</f>
        <v>1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Kickstarter[[#This Row],[pledged]]/Kickstarter[[#This Row],[goal]]</f>
        <v>3.1732719999999999</v>
      </c>
      <c r="P2072" s="13">
        <f>IF(Kickstarter[[#This Row],[backers_count]], Kickstarter[[#This Row],[pledged]]/Kickstarter[[#This Row],[backers_count]], 0)</f>
        <v>259.25424836601309</v>
      </c>
      <c r="Q2072" t="str">
        <f>LEFT(Kickstarter[[#This Row],[Category and Sub-Category]], SEARCH("/", Kickstarter[[#This Row],[Category and Sub-Category]])-1)</f>
        <v>technology</v>
      </c>
      <c r="R2072" t="str">
        <f>RIGHT(Kickstarter[[#This Row],[Category and Sub-Category]], LEN(Kickstarter[[#This Row],[Category and Sub-Category]])-SEARCH("/",Kickstarter[[#This Row],[Category and Sub-Category]]))</f>
        <v>hardware</v>
      </c>
      <c r="S2072" s="10">
        <f>(Kickstarter[[#This Row],[launched_at]]/86400) + 25569 + (-6/24)</f>
        <v>42519.4065162037</v>
      </c>
      <c r="T2072" s="10">
        <f>(Kickstarter[[#This Row],[deadline]]/86400) + 25569 + (-6/24)</f>
        <v>42549.4065162037</v>
      </c>
      <c r="U2072" s="6">
        <f>YEAR(Kickstarter[[#This Row],[Date Created Conversion]])</f>
        <v>2016</v>
      </c>
      <c r="V2072" s="6" t="str">
        <f>TEXT(Kickstarter[[#This Row],[Date Created Conversion]], "mmm")</f>
        <v>May</v>
      </c>
      <c r="W2072" s="6">
        <f>DATEDIF(Kickstarter[[#This Row],[Date Created Conversion]],Kickstarter[[#This Row],[Date Ended Conversion]],"m")</f>
        <v>0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Kickstarter[[#This Row],[pledged]]/Kickstarter[[#This Row],[goal]]</f>
        <v>2.8073000000000001</v>
      </c>
      <c r="P2073" s="13">
        <f>IF(Kickstarter[[#This Row],[backers_count]], Kickstarter[[#This Row],[pledged]]/Kickstarter[[#This Row],[backers_count]], 0)</f>
        <v>201.96402877697841</v>
      </c>
      <c r="Q2073" t="str">
        <f>LEFT(Kickstarter[[#This Row],[Category and Sub-Category]], SEARCH("/", Kickstarter[[#This Row],[Category and Sub-Category]])-1)</f>
        <v>technology</v>
      </c>
      <c r="R2073" t="str">
        <f>RIGHT(Kickstarter[[#This Row],[Category and Sub-Category]], LEN(Kickstarter[[#This Row],[Category and Sub-Category]])-SEARCH("/",Kickstarter[[#This Row],[Category and Sub-Category]]))</f>
        <v>hardware</v>
      </c>
      <c r="S2073" s="10">
        <f>(Kickstarter[[#This Row],[launched_at]]/86400) + 25569 + (-6/24)</f>
        <v>42600.028749999998</v>
      </c>
      <c r="T2073" s="10">
        <f>(Kickstarter[[#This Row],[deadline]]/86400) + 25569 + (-6/24)</f>
        <v>42645.028749999998</v>
      </c>
      <c r="U2073" s="6">
        <f>YEAR(Kickstarter[[#This Row],[Date Created Conversion]])</f>
        <v>2016</v>
      </c>
      <c r="V2073" s="6" t="str">
        <f>TEXT(Kickstarter[[#This Row],[Date Created Conversion]], "mmm")</f>
        <v>Aug</v>
      </c>
      <c r="W2073" s="6">
        <f>DATEDIF(Kickstarter[[#This Row],[Date Created Conversion]],Kickstarter[[#This Row],[Date Ended Conversion]],"m")</f>
        <v>1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Kickstarter[[#This Row],[pledged]]/Kickstarter[[#This Row],[goal]]</f>
        <v>1.1073146853146854</v>
      </c>
      <c r="P2074" s="13">
        <f>IF(Kickstarter[[#This Row],[backers_count]], Kickstarter[[#This Row],[pledged]]/Kickstarter[[#This Row],[backers_count]], 0)</f>
        <v>226.20857142857142</v>
      </c>
      <c r="Q2074" t="str">
        <f>LEFT(Kickstarter[[#This Row],[Category and Sub-Category]], SEARCH("/", Kickstarter[[#This Row],[Category and Sub-Category]])-1)</f>
        <v>technology</v>
      </c>
      <c r="R2074" t="str">
        <f>RIGHT(Kickstarter[[#This Row],[Category and Sub-Category]], LEN(Kickstarter[[#This Row],[Category and Sub-Category]])-SEARCH("/",Kickstarter[[#This Row],[Category and Sub-Category]]))</f>
        <v>hardware</v>
      </c>
      <c r="S2074" s="10">
        <f>(Kickstarter[[#This Row],[launched_at]]/86400) + 25569 + (-6/24)</f>
        <v>42467.331388888888</v>
      </c>
      <c r="T2074" s="10">
        <f>(Kickstarter[[#This Row],[deadline]]/86400) + 25569 + (-6/24)</f>
        <v>42497.331388888888</v>
      </c>
      <c r="U2074" s="6">
        <f>YEAR(Kickstarter[[#This Row],[Date Created Conversion]])</f>
        <v>2016</v>
      </c>
      <c r="V2074" s="6" t="str">
        <f>TEXT(Kickstarter[[#This Row],[Date Created Conversion]], "mmm")</f>
        <v>Apr</v>
      </c>
      <c r="W2074" s="6">
        <f>DATEDIF(Kickstarter[[#This Row],[Date Created Conversion]],Kickstarter[[#This Row],[Date Ended Conversion]],"m")</f>
        <v>1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Kickstarter[[#This Row],[pledged]]/Kickstarter[[#This Row],[goal]]</f>
        <v>1.5260429999999998</v>
      </c>
      <c r="P2075" s="13">
        <f>IF(Kickstarter[[#This Row],[backers_count]], Kickstarter[[#This Row],[pledged]]/Kickstarter[[#This Row],[backers_count]], 0)</f>
        <v>324.69</v>
      </c>
      <c r="Q2075" t="str">
        <f>LEFT(Kickstarter[[#This Row],[Category and Sub-Category]], SEARCH("/", Kickstarter[[#This Row],[Category and Sub-Category]])-1)</f>
        <v>technology</v>
      </c>
      <c r="R2075" t="str">
        <f>RIGHT(Kickstarter[[#This Row],[Category and Sub-Category]], LEN(Kickstarter[[#This Row],[Category and Sub-Category]])-SEARCH("/",Kickstarter[[#This Row],[Category and Sub-Category]]))</f>
        <v>hardware</v>
      </c>
      <c r="S2075" s="10">
        <f>(Kickstarter[[#This Row],[launched_at]]/86400) + 25569 + (-6/24)</f>
        <v>42087.418032407411</v>
      </c>
      <c r="T2075" s="10">
        <f>(Kickstarter[[#This Row],[deadline]]/86400) + 25569 + (-6/24)</f>
        <v>42132.418032407411</v>
      </c>
      <c r="U2075" s="6">
        <f>YEAR(Kickstarter[[#This Row],[Date Created Conversion]])</f>
        <v>2015</v>
      </c>
      <c r="V2075" s="6" t="str">
        <f>TEXT(Kickstarter[[#This Row],[Date Created Conversion]], "mmm")</f>
        <v>Mar</v>
      </c>
      <c r="W2075" s="6">
        <f>DATEDIF(Kickstarter[[#This Row],[Date Created Conversion]],Kickstarter[[#This Row],[Date Ended Conversion]],"m")</f>
        <v>1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Kickstarter[[#This Row],[pledged]]/Kickstarter[[#This Row],[goal]]</f>
        <v>1.0249999999999999</v>
      </c>
      <c r="P2076" s="13">
        <f>IF(Kickstarter[[#This Row],[backers_count]], Kickstarter[[#This Row],[pledged]]/Kickstarter[[#This Row],[backers_count]], 0)</f>
        <v>205</v>
      </c>
      <c r="Q2076" t="str">
        <f>LEFT(Kickstarter[[#This Row],[Category and Sub-Category]], SEARCH("/", Kickstarter[[#This Row],[Category and Sub-Category]])-1)</f>
        <v>technology</v>
      </c>
      <c r="R2076" t="str">
        <f>RIGHT(Kickstarter[[#This Row],[Category and Sub-Category]], LEN(Kickstarter[[#This Row],[Category and Sub-Category]])-SEARCH("/",Kickstarter[[#This Row],[Category and Sub-Category]]))</f>
        <v>hardware</v>
      </c>
      <c r="S2076" s="10">
        <f>(Kickstarter[[#This Row],[launched_at]]/86400) + 25569 + (-6/24)</f>
        <v>42466.576180555552</v>
      </c>
      <c r="T2076" s="10">
        <f>(Kickstarter[[#This Row],[deadline]]/86400) + 25569 + (-6/24)</f>
        <v>42496.576180555552</v>
      </c>
      <c r="U2076" s="6">
        <f>YEAR(Kickstarter[[#This Row],[Date Created Conversion]])</f>
        <v>2016</v>
      </c>
      <c r="V2076" s="6" t="str">
        <f>TEXT(Kickstarter[[#This Row],[Date Created Conversion]], "mmm")</f>
        <v>Apr</v>
      </c>
      <c r="W2076" s="6">
        <f>DATEDIF(Kickstarter[[#This Row],[Date Created Conversion]],Kickstarter[[#This Row],[Date Ended Conversion]],"m")</f>
        <v>1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Kickstarter[[#This Row],[pledged]]/Kickstarter[[#This Row],[goal]]</f>
        <v>16.783738373837384</v>
      </c>
      <c r="P2077" s="13">
        <f>IF(Kickstarter[[#This Row],[backers_count]], Kickstarter[[#This Row],[pledged]]/Kickstarter[[#This Row],[backers_count]], 0)</f>
        <v>20.465926829268295</v>
      </c>
      <c r="Q2077" t="str">
        <f>LEFT(Kickstarter[[#This Row],[Category and Sub-Category]], SEARCH("/", Kickstarter[[#This Row],[Category and Sub-Category]])-1)</f>
        <v>technology</v>
      </c>
      <c r="R2077" t="str">
        <f>RIGHT(Kickstarter[[#This Row],[Category and Sub-Category]], LEN(Kickstarter[[#This Row],[Category and Sub-Category]])-SEARCH("/",Kickstarter[[#This Row],[Category and Sub-Category]]))</f>
        <v>hardware</v>
      </c>
      <c r="S2077" s="10">
        <f>(Kickstarter[[#This Row],[launched_at]]/86400) + 25569 + (-6/24)</f>
        <v>41450.431574074071</v>
      </c>
      <c r="T2077" s="10">
        <f>(Kickstarter[[#This Row],[deadline]]/86400) + 25569 + (-6/24)</f>
        <v>41480.431574074071</v>
      </c>
      <c r="U2077" s="6">
        <f>YEAR(Kickstarter[[#This Row],[Date Created Conversion]])</f>
        <v>2013</v>
      </c>
      <c r="V2077" s="6" t="str">
        <f>TEXT(Kickstarter[[#This Row],[Date Created Conversion]], "mmm")</f>
        <v>Jun</v>
      </c>
      <c r="W2077" s="6">
        <f>DATEDIF(Kickstarter[[#This Row],[Date Created Conversion]],Kickstarter[[#This Row],[Date Ended Conversion]],"m")</f>
        <v>1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Kickstarter[[#This Row],[pledged]]/Kickstarter[[#This Row],[goal]]</f>
        <v>5.4334915642458101</v>
      </c>
      <c r="P2078" s="13">
        <f>IF(Kickstarter[[#This Row],[backers_count]], Kickstarter[[#This Row],[pledged]]/Kickstarter[[#This Row],[backers_count]], 0)</f>
        <v>116.35303146309367</v>
      </c>
      <c r="Q2078" t="str">
        <f>LEFT(Kickstarter[[#This Row],[Category and Sub-Category]], SEARCH("/", Kickstarter[[#This Row],[Category and Sub-Category]])-1)</f>
        <v>technology</v>
      </c>
      <c r="R2078" t="str">
        <f>RIGHT(Kickstarter[[#This Row],[Category and Sub-Category]], LEN(Kickstarter[[#This Row],[Category and Sub-Category]])-SEARCH("/",Kickstarter[[#This Row],[Category and Sub-Category]]))</f>
        <v>hardware</v>
      </c>
      <c r="S2078" s="10">
        <f>(Kickstarter[[#This Row],[launched_at]]/86400) + 25569 + (-6/24)</f>
        <v>41803.630659722221</v>
      </c>
      <c r="T2078" s="10">
        <f>(Kickstarter[[#This Row],[deadline]]/86400) + 25569 + (-6/24)</f>
        <v>41843.630659722221</v>
      </c>
      <c r="U2078" s="6">
        <f>YEAR(Kickstarter[[#This Row],[Date Created Conversion]])</f>
        <v>2014</v>
      </c>
      <c r="V2078" s="6" t="str">
        <f>TEXT(Kickstarter[[#This Row],[Date Created Conversion]], "mmm")</f>
        <v>Jun</v>
      </c>
      <c r="W2078" s="6">
        <f>DATEDIF(Kickstarter[[#This Row],[Date Created Conversion]],Kickstarter[[#This Row],[Date Ended Conversion]],"m")</f>
        <v>1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Kickstarter[[#This Row],[pledged]]/Kickstarter[[#This Row],[goal]]</f>
        <v>1.1550800000000001</v>
      </c>
      <c r="P2079" s="13">
        <f>IF(Kickstarter[[#This Row],[backers_count]], Kickstarter[[#This Row],[pledged]]/Kickstarter[[#This Row],[backers_count]], 0)</f>
        <v>307.20212765957444</v>
      </c>
      <c r="Q2079" t="str">
        <f>LEFT(Kickstarter[[#This Row],[Category and Sub-Category]], SEARCH("/", Kickstarter[[#This Row],[Category and Sub-Category]])-1)</f>
        <v>technology</v>
      </c>
      <c r="R2079" t="str">
        <f>RIGHT(Kickstarter[[#This Row],[Category and Sub-Category]], LEN(Kickstarter[[#This Row],[Category and Sub-Category]])-SEARCH("/",Kickstarter[[#This Row],[Category and Sub-Category]]))</f>
        <v>hardware</v>
      </c>
      <c r="S2079" s="10">
        <f>(Kickstarter[[#This Row],[launched_at]]/86400) + 25569 + (-6/24)</f>
        <v>42102.792546296296</v>
      </c>
      <c r="T2079" s="10">
        <f>(Kickstarter[[#This Row],[deadline]]/86400) + 25569 + (-6/24)</f>
        <v>42160.625</v>
      </c>
      <c r="U2079" s="6">
        <f>YEAR(Kickstarter[[#This Row],[Date Created Conversion]])</f>
        <v>2015</v>
      </c>
      <c r="V2079" s="6" t="str">
        <f>TEXT(Kickstarter[[#This Row],[Date Created Conversion]], "mmm")</f>
        <v>Apr</v>
      </c>
      <c r="W2079" s="6">
        <f>DATEDIF(Kickstarter[[#This Row],[Date Created Conversion]],Kickstarter[[#This Row],[Date Ended Conversion]],"m")</f>
        <v>1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Kickstarter[[#This Row],[pledged]]/Kickstarter[[#This Row],[goal]]</f>
        <v>1.3120499999999999</v>
      </c>
      <c r="P2080" s="13">
        <f>IF(Kickstarter[[#This Row],[backers_count]], Kickstarter[[#This Row],[pledged]]/Kickstarter[[#This Row],[backers_count]], 0)</f>
        <v>546.6875</v>
      </c>
      <c r="Q2080" t="str">
        <f>LEFT(Kickstarter[[#This Row],[Category and Sub-Category]], SEARCH("/", Kickstarter[[#This Row],[Category and Sub-Category]])-1)</f>
        <v>technology</v>
      </c>
      <c r="R2080" t="str">
        <f>RIGHT(Kickstarter[[#This Row],[Category and Sub-Category]], LEN(Kickstarter[[#This Row],[Category and Sub-Category]])-SEARCH("/",Kickstarter[[#This Row],[Category and Sub-Category]]))</f>
        <v>hardware</v>
      </c>
      <c r="S2080" s="10">
        <f>(Kickstarter[[#This Row],[launched_at]]/86400) + 25569 + (-6/24)</f>
        <v>42692.521493055552</v>
      </c>
      <c r="T2080" s="10">
        <f>(Kickstarter[[#This Row],[deadline]]/86400) + 25569 + (-6/24)</f>
        <v>42722.521493055552</v>
      </c>
      <c r="U2080" s="6">
        <f>YEAR(Kickstarter[[#This Row],[Date Created Conversion]])</f>
        <v>2016</v>
      </c>
      <c r="V2080" s="6" t="str">
        <f>TEXT(Kickstarter[[#This Row],[Date Created Conversion]], "mmm")</f>
        <v>Nov</v>
      </c>
      <c r="W2080" s="6">
        <f>DATEDIF(Kickstarter[[#This Row],[Date Created Conversion]],Kickstarter[[#This Row],[Date Ended Conversion]],"m")</f>
        <v>1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Kickstarter[[#This Row],[pledged]]/Kickstarter[[#This Row],[goal]]</f>
        <v>2.8816999999999999</v>
      </c>
      <c r="P2081" s="13">
        <f>IF(Kickstarter[[#This Row],[backers_count]], Kickstarter[[#This Row],[pledged]]/Kickstarter[[#This Row],[backers_count]], 0)</f>
        <v>47.474464579901152</v>
      </c>
      <c r="Q2081" t="str">
        <f>LEFT(Kickstarter[[#This Row],[Category and Sub-Category]], SEARCH("/", Kickstarter[[#This Row],[Category and Sub-Category]])-1)</f>
        <v>technology</v>
      </c>
      <c r="R2081" t="str">
        <f>RIGHT(Kickstarter[[#This Row],[Category and Sub-Category]], LEN(Kickstarter[[#This Row],[Category and Sub-Category]])-SEARCH("/",Kickstarter[[#This Row],[Category and Sub-Category]]))</f>
        <v>hardware</v>
      </c>
      <c r="S2081" s="10">
        <f>(Kickstarter[[#This Row],[launched_at]]/86400) + 25569 + (-6/24)</f>
        <v>42150.46056712963</v>
      </c>
      <c r="T2081" s="10">
        <f>(Kickstarter[[#This Row],[deadline]]/86400) + 25569 + (-6/24)</f>
        <v>42180.541666666672</v>
      </c>
      <c r="U2081" s="6">
        <f>YEAR(Kickstarter[[#This Row],[Date Created Conversion]])</f>
        <v>2015</v>
      </c>
      <c r="V2081" s="6" t="str">
        <f>TEXT(Kickstarter[[#This Row],[Date Created Conversion]], "mmm")</f>
        <v>May</v>
      </c>
      <c r="W2081" s="6">
        <f>DATEDIF(Kickstarter[[#This Row],[Date Created Conversion]],Kickstarter[[#This Row],[Date Ended Conversion]],"m")</f>
        <v>0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Kickstarter[[#This Row],[pledged]]/Kickstarter[[#This Row],[goal]]</f>
        <v>5.0780000000000003</v>
      </c>
      <c r="P2082" s="13">
        <f>IF(Kickstarter[[#This Row],[backers_count]], Kickstarter[[#This Row],[pledged]]/Kickstarter[[#This Row],[backers_count]], 0)</f>
        <v>101.56</v>
      </c>
      <c r="Q2082" t="str">
        <f>LEFT(Kickstarter[[#This Row],[Category and Sub-Category]], SEARCH("/", Kickstarter[[#This Row],[Category and Sub-Category]])-1)</f>
        <v>technology</v>
      </c>
      <c r="R2082" t="str">
        <f>RIGHT(Kickstarter[[#This Row],[Category and Sub-Category]], LEN(Kickstarter[[#This Row],[Category and Sub-Category]])-SEARCH("/",Kickstarter[[#This Row],[Category and Sub-Category]]))</f>
        <v>hardware</v>
      </c>
      <c r="S2082" s="10">
        <f>(Kickstarter[[#This Row],[launched_at]]/86400) + 25569 + (-6/24)</f>
        <v>42289.707175925927</v>
      </c>
      <c r="T2082" s="10">
        <f>(Kickstarter[[#This Row],[deadline]]/86400) + 25569 + (-6/24)</f>
        <v>42319.748842592591</v>
      </c>
      <c r="U2082" s="6">
        <f>YEAR(Kickstarter[[#This Row],[Date Created Conversion]])</f>
        <v>2015</v>
      </c>
      <c r="V2082" s="6" t="str">
        <f>TEXT(Kickstarter[[#This Row],[Date Created Conversion]], "mmm")</f>
        <v>Oct</v>
      </c>
      <c r="W2082" s="6">
        <f>DATEDIF(Kickstarter[[#This Row],[Date Created Conversion]],Kickstarter[[#This Row],[Date Ended Conversion]],"m")</f>
        <v>0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Kickstarter[[#This Row],[pledged]]/Kickstarter[[#This Row],[goal]]</f>
        <v>1.1457142857142857</v>
      </c>
      <c r="P2083" s="13">
        <f>IF(Kickstarter[[#This Row],[backers_count]], Kickstarter[[#This Row],[pledged]]/Kickstarter[[#This Row],[backers_count]], 0)</f>
        <v>72.909090909090907</v>
      </c>
      <c r="Q2083" t="str">
        <f>LEFT(Kickstarter[[#This Row],[Category and Sub-Category]], SEARCH("/", Kickstarter[[#This Row],[Category and Sub-Category]])-1)</f>
        <v>music</v>
      </c>
      <c r="R2083" t="str">
        <f>RIGHT(Kickstarter[[#This Row],[Category and Sub-Category]], LEN(Kickstarter[[#This Row],[Category and Sub-Category]])-SEARCH("/",Kickstarter[[#This Row],[Category and Sub-Category]]))</f>
        <v>indie rock</v>
      </c>
      <c r="S2083" s="10">
        <f>(Kickstarter[[#This Row],[launched_at]]/86400) + 25569 + (-6/24)</f>
        <v>41003.90688657407</v>
      </c>
      <c r="T2083" s="10">
        <f>(Kickstarter[[#This Row],[deadline]]/86400) + 25569 + (-6/24)</f>
        <v>41044.957638888889</v>
      </c>
      <c r="U2083" s="6">
        <f>YEAR(Kickstarter[[#This Row],[Date Created Conversion]])</f>
        <v>2012</v>
      </c>
      <c r="V2083" s="6" t="str">
        <f>TEXT(Kickstarter[[#This Row],[Date Created Conversion]], "mmm")</f>
        <v>Apr</v>
      </c>
      <c r="W2083" s="6">
        <f>DATEDIF(Kickstarter[[#This Row],[Date Created Conversion]],Kickstarter[[#This Row],[Date Ended Conversion]],"m")</f>
        <v>1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Kickstarter[[#This Row],[pledged]]/Kickstarter[[#This Row],[goal]]</f>
        <v>1.1073333333333333</v>
      </c>
      <c r="P2084" s="13">
        <f>IF(Kickstarter[[#This Row],[backers_count]], Kickstarter[[#This Row],[pledged]]/Kickstarter[[#This Row],[backers_count]], 0)</f>
        <v>43.710526315789473</v>
      </c>
      <c r="Q2084" t="str">
        <f>LEFT(Kickstarter[[#This Row],[Category and Sub-Category]], SEARCH("/", Kickstarter[[#This Row],[Category and Sub-Category]])-1)</f>
        <v>music</v>
      </c>
      <c r="R2084" t="str">
        <f>RIGHT(Kickstarter[[#This Row],[Category and Sub-Category]], LEN(Kickstarter[[#This Row],[Category and Sub-Category]])-SEARCH("/",Kickstarter[[#This Row],[Category and Sub-Category]]))</f>
        <v>indie rock</v>
      </c>
      <c r="S2084" s="10">
        <f>(Kickstarter[[#This Row],[launched_at]]/86400) + 25569 + (-6/24)</f>
        <v>40810.870324074072</v>
      </c>
      <c r="T2084" s="10">
        <f>(Kickstarter[[#This Row],[deadline]]/86400) + 25569 + (-6/24)</f>
        <v>40870.911990740744</v>
      </c>
      <c r="U2084" s="6">
        <f>YEAR(Kickstarter[[#This Row],[Date Created Conversion]])</f>
        <v>2011</v>
      </c>
      <c r="V2084" s="6" t="str">
        <f>TEXT(Kickstarter[[#This Row],[Date Created Conversion]], "mmm")</f>
        <v>Sep</v>
      </c>
      <c r="W2084" s="6">
        <f>DATEDIF(Kickstarter[[#This Row],[Date Created Conversion]],Kickstarter[[#This Row],[Date Ended Conversion]],"m")</f>
        <v>1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Kickstarter[[#This Row],[pledged]]/Kickstarter[[#This Row],[goal]]</f>
        <v>1.1333333333333333</v>
      </c>
      <c r="P2085" s="13">
        <f>IF(Kickstarter[[#This Row],[backers_count]], Kickstarter[[#This Row],[pledged]]/Kickstarter[[#This Row],[backers_count]], 0)</f>
        <v>34</v>
      </c>
      <c r="Q2085" t="str">
        <f>LEFT(Kickstarter[[#This Row],[Category and Sub-Category]], SEARCH("/", Kickstarter[[#This Row],[Category and Sub-Category]])-1)</f>
        <v>music</v>
      </c>
      <c r="R2085" t="str">
        <f>RIGHT(Kickstarter[[#This Row],[Category and Sub-Category]], LEN(Kickstarter[[#This Row],[Category and Sub-Category]])-SEARCH("/",Kickstarter[[#This Row],[Category and Sub-Category]]))</f>
        <v>indie rock</v>
      </c>
      <c r="S2085" s="10">
        <f>(Kickstarter[[#This Row],[launched_at]]/86400) + 25569 + (-6/24)</f>
        <v>41034.47216435185</v>
      </c>
      <c r="T2085" s="10">
        <f>(Kickstarter[[#This Row],[deadline]]/86400) + 25569 + (-6/24)</f>
        <v>41064.47216435185</v>
      </c>
      <c r="U2085" s="6">
        <f>YEAR(Kickstarter[[#This Row],[Date Created Conversion]])</f>
        <v>2012</v>
      </c>
      <c r="V2085" s="6" t="str">
        <f>TEXT(Kickstarter[[#This Row],[Date Created Conversion]], "mmm")</f>
        <v>May</v>
      </c>
      <c r="W2085" s="6">
        <f>DATEDIF(Kickstarter[[#This Row],[Date Created Conversion]],Kickstarter[[#This Row],[Date Ended Conversion]],"m")</f>
        <v>0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Kickstarter[[#This Row],[pledged]]/Kickstarter[[#This Row],[goal]]</f>
        <v>1.0833333333333333</v>
      </c>
      <c r="P2086" s="13">
        <f>IF(Kickstarter[[#This Row],[backers_count]], Kickstarter[[#This Row],[pledged]]/Kickstarter[[#This Row],[backers_count]], 0)</f>
        <v>70.652173913043484</v>
      </c>
      <c r="Q2086" t="str">
        <f>LEFT(Kickstarter[[#This Row],[Category and Sub-Category]], SEARCH("/", Kickstarter[[#This Row],[Category and Sub-Category]])-1)</f>
        <v>music</v>
      </c>
      <c r="R2086" t="str">
        <f>RIGHT(Kickstarter[[#This Row],[Category and Sub-Category]], LEN(Kickstarter[[#This Row],[Category and Sub-Category]])-SEARCH("/",Kickstarter[[#This Row],[Category and Sub-Category]]))</f>
        <v>indie rock</v>
      </c>
      <c r="S2086" s="10">
        <f>(Kickstarter[[#This Row],[launched_at]]/86400) + 25569 + (-6/24)</f>
        <v>41731.583124999997</v>
      </c>
      <c r="T2086" s="10">
        <f>(Kickstarter[[#This Row],[deadline]]/86400) + 25569 + (-6/24)</f>
        <v>41763.040972222225</v>
      </c>
      <c r="U2086" s="6">
        <f>YEAR(Kickstarter[[#This Row],[Date Created Conversion]])</f>
        <v>2014</v>
      </c>
      <c r="V2086" s="6" t="str">
        <f>TEXT(Kickstarter[[#This Row],[Date Created Conversion]], "mmm")</f>
        <v>Apr</v>
      </c>
      <c r="W2086" s="6">
        <f>DATEDIF(Kickstarter[[#This Row],[Date Created Conversion]],Kickstarter[[#This Row],[Date Ended Conversion]],"m")</f>
        <v>1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Kickstarter[[#This Row],[pledged]]/Kickstarter[[#This Row],[goal]]</f>
        <v>1.2353333333333334</v>
      </c>
      <c r="P2087" s="13">
        <f>IF(Kickstarter[[#This Row],[backers_count]], Kickstarter[[#This Row],[pledged]]/Kickstarter[[#This Row],[backers_count]], 0)</f>
        <v>89.301204819277103</v>
      </c>
      <c r="Q2087" t="str">
        <f>LEFT(Kickstarter[[#This Row],[Category and Sub-Category]], SEARCH("/", Kickstarter[[#This Row],[Category and Sub-Category]])-1)</f>
        <v>music</v>
      </c>
      <c r="R2087" t="str">
        <f>RIGHT(Kickstarter[[#This Row],[Category and Sub-Category]], LEN(Kickstarter[[#This Row],[Category and Sub-Category]])-SEARCH("/",Kickstarter[[#This Row],[Category and Sub-Category]]))</f>
        <v>indie rock</v>
      </c>
      <c r="S2087" s="10">
        <f>(Kickstarter[[#This Row],[launched_at]]/86400) + 25569 + (-6/24)</f>
        <v>41075.585497685184</v>
      </c>
      <c r="T2087" s="10">
        <f>(Kickstarter[[#This Row],[deadline]]/86400) + 25569 + (-6/24)</f>
        <v>41105.585497685184</v>
      </c>
      <c r="U2087" s="6">
        <f>YEAR(Kickstarter[[#This Row],[Date Created Conversion]])</f>
        <v>2012</v>
      </c>
      <c r="V2087" s="6" t="str">
        <f>TEXT(Kickstarter[[#This Row],[Date Created Conversion]], "mmm")</f>
        <v>Jun</v>
      </c>
      <c r="W2087" s="6">
        <f>DATEDIF(Kickstarter[[#This Row],[Date Created Conversion]],Kickstarter[[#This Row],[Date Ended Conversion]],"m")</f>
        <v>1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Kickstarter[[#This Row],[pledged]]/Kickstarter[[#This Row],[goal]]</f>
        <v>1.0069999999999999</v>
      </c>
      <c r="P2088" s="13">
        <f>IF(Kickstarter[[#This Row],[backers_count]], Kickstarter[[#This Row],[pledged]]/Kickstarter[[#This Row],[backers_count]], 0)</f>
        <v>115.08571428571429</v>
      </c>
      <c r="Q2088" t="str">
        <f>LEFT(Kickstarter[[#This Row],[Category and Sub-Category]], SEARCH("/", Kickstarter[[#This Row],[Category and Sub-Category]])-1)</f>
        <v>music</v>
      </c>
      <c r="R2088" t="str">
        <f>RIGHT(Kickstarter[[#This Row],[Category and Sub-Category]], LEN(Kickstarter[[#This Row],[Category and Sub-Category]])-SEARCH("/",Kickstarter[[#This Row],[Category and Sub-Category]]))</f>
        <v>indie rock</v>
      </c>
      <c r="S2088" s="10">
        <f>(Kickstarter[[#This Row],[launched_at]]/86400) + 25569 + (-6/24)</f>
        <v>40860.42050925926</v>
      </c>
      <c r="T2088" s="10">
        <f>(Kickstarter[[#This Row],[deadline]]/86400) + 25569 + (-6/24)</f>
        <v>40890.957638888889</v>
      </c>
      <c r="U2088" s="6">
        <f>YEAR(Kickstarter[[#This Row],[Date Created Conversion]])</f>
        <v>2011</v>
      </c>
      <c r="V2088" s="6" t="str">
        <f>TEXT(Kickstarter[[#This Row],[Date Created Conversion]], "mmm")</f>
        <v>Nov</v>
      </c>
      <c r="W2088" s="6">
        <f>DATEDIF(Kickstarter[[#This Row],[Date Created Conversion]],Kickstarter[[#This Row],[Date Ended Conversion]],"m")</f>
        <v>1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Kickstarter[[#This Row],[pledged]]/Kickstarter[[#This Row],[goal]]</f>
        <v>1.0353333333333334</v>
      </c>
      <c r="P2089" s="13">
        <f>IF(Kickstarter[[#This Row],[backers_count]], Kickstarter[[#This Row],[pledged]]/Kickstarter[[#This Row],[backers_count]], 0)</f>
        <v>62.12</v>
      </c>
      <c r="Q2089" t="str">
        <f>LEFT(Kickstarter[[#This Row],[Category and Sub-Category]], SEARCH("/", Kickstarter[[#This Row],[Category and Sub-Category]])-1)</f>
        <v>music</v>
      </c>
      <c r="R2089" t="str">
        <f>RIGHT(Kickstarter[[#This Row],[Category and Sub-Category]], LEN(Kickstarter[[#This Row],[Category and Sub-Category]])-SEARCH("/",Kickstarter[[#This Row],[Category and Sub-Category]]))</f>
        <v>indie rock</v>
      </c>
      <c r="S2089" s="10">
        <f>(Kickstarter[[#This Row],[launched_at]]/86400) + 25569 + (-6/24)</f>
        <v>40763.954375000001</v>
      </c>
      <c r="T2089" s="10">
        <f>(Kickstarter[[#This Row],[deadline]]/86400) + 25569 + (-6/24)</f>
        <v>40793.954375000001</v>
      </c>
      <c r="U2089" s="6">
        <f>YEAR(Kickstarter[[#This Row],[Date Created Conversion]])</f>
        <v>2011</v>
      </c>
      <c r="V2089" s="6" t="str">
        <f>TEXT(Kickstarter[[#This Row],[Date Created Conversion]], "mmm")</f>
        <v>Aug</v>
      </c>
      <c r="W2089" s="6">
        <f>DATEDIF(Kickstarter[[#This Row],[Date Created Conversion]],Kickstarter[[#This Row],[Date Ended Conversion]],"m")</f>
        <v>0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Kickstarter[[#This Row],[pledged]]/Kickstarter[[#This Row],[goal]]</f>
        <v>1.1551066666666667</v>
      </c>
      <c r="P2090" s="13">
        <f>IF(Kickstarter[[#This Row],[backers_count]], Kickstarter[[#This Row],[pledged]]/Kickstarter[[#This Row],[backers_count]], 0)</f>
        <v>46.204266666666669</v>
      </c>
      <c r="Q2090" t="str">
        <f>LEFT(Kickstarter[[#This Row],[Category and Sub-Category]], SEARCH("/", Kickstarter[[#This Row],[Category and Sub-Category]])-1)</f>
        <v>music</v>
      </c>
      <c r="R2090" t="str">
        <f>RIGHT(Kickstarter[[#This Row],[Category and Sub-Category]], LEN(Kickstarter[[#This Row],[Category and Sub-Category]])-SEARCH("/",Kickstarter[[#This Row],[Category and Sub-Category]]))</f>
        <v>indie rock</v>
      </c>
      <c r="S2090" s="10">
        <f>(Kickstarter[[#This Row],[launched_at]]/86400) + 25569 + (-6/24)</f>
        <v>40395.464722222227</v>
      </c>
      <c r="T2090" s="10">
        <f>(Kickstarter[[#This Row],[deadline]]/86400) + 25569 + (-6/24)</f>
        <v>40431.915972222225</v>
      </c>
      <c r="U2090" s="6">
        <f>YEAR(Kickstarter[[#This Row],[Date Created Conversion]])</f>
        <v>2010</v>
      </c>
      <c r="V2090" s="6" t="str">
        <f>TEXT(Kickstarter[[#This Row],[Date Created Conversion]], "mmm")</f>
        <v>Aug</v>
      </c>
      <c r="W2090" s="6">
        <f>DATEDIF(Kickstarter[[#This Row],[Date Created Conversion]],Kickstarter[[#This Row],[Date Ended Conversion]],"m")</f>
        <v>1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Kickstarter[[#This Row],[pledged]]/Kickstarter[[#This Row],[goal]]</f>
        <v>1.2040040000000001</v>
      </c>
      <c r="P2091" s="13">
        <f>IF(Kickstarter[[#This Row],[backers_count]], Kickstarter[[#This Row],[pledged]]/Kickstarter[[#This Row],[backers_count]], 0)</f>
        <v>48.54854838709678</v>
      </c>
      <c r="Q2091" t="str">
        <f>LEFT(Kickstarter[[#This Row],[Category and Sub-Category]], SEARCH("/", Kickstarter[[#This Row],[Category and Sub-Category]])-1)</f>
        <v>music</v>
      </c>
      <c r="R2091" t="str">
        <f>RIGHT(Kickstarter[[#This Row],[Category and Sub-Category]], LEN(Kickstarter[[#This Row],[Category and Sub-Category]])-SEARCH("/",Kickstarter[[#This Row],[Category and Sub-Category]]))</f>
        <v>indie rock</v>
      </c>
      <c r="S2091" s="10">
        <f>(Kickstarter[[#This Row],[launched_at]]/86400) + 25569 + (-6/24)</f>
        <v>41452.826319444444</v>
      </c>
      <c r="T2091" s="10">
        <f>(Kickstarter[[#This Row],[deadline]]/86400) + 25569 + (-6/24)</f>
        <v>41487.826319444444</v>
      </c>
      <c r="U2091" s="6">
        <f>YEAR(Kickstarter[[#This Row],[Date Created Conversion]])</f>
        <v>2013</v>
      </c>
      <c r="V2091" s="6" t="str">
        <f>TEXT(Kickstarter[[#This Row],[Date Created Conversion]], "mmm")</f>
        <v>Jun</v>
      </c>
      <c r="W2091" s="6">
        <f>DATEDIF(Kickstarter[[#This Row],[Date Created Conversion]],Kickstarter[[#This Row],[Date Ended Conversion]],"m")</f>
        <v>1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Kickstarter[[#This Row],[pledged]]/Kickstarter[[#This Row],[goal]]</f>
        <v>1.1504037499999999</v>
      </c>
      <c r="P2092" s="13">
        <f>IF(Kickstarter[[#This Row],[backers_count]], Kickstarter[[#This Row],[pledged]]/Kickstarter[[#This Row],[backers_count]], 0)</f>
        <v>57.520187499999999</v>
      </c>
      <c r="Q2092" t="str">
        <f>LEFT(Kickstarter[[#This Row],[Category and Sub-Category]], SEARCH("/", Kickstarter[[#This Row],[Category and Sub-Category]])-1)</f>
        <v>music</v>
      </c>
      <c r="R2092" t="str">
        <f>RIGHT(Kickstarter[[#This Row],[Category and Sub-Category]], LEN(Kickstarter[[#This Row],[Category and Sub-Category]])-SEARCH("/",Kickstarter[[#This Row],[Category and Sub-Category]]))</f>
        <v>indie rock</v>
      </c>
      <c r="S2092" s="10">
        <f>(Kickstarter[[#This Row],[launched_at]]/86400) + 25569 + (-6/24)</f>
        <v>41299.131423611107</v>
      </c>
      <c r="T2092" s="10">
        <f>(Kickstarter[[#This Row],[deadline]]/86400) + 25569 + (-6/24)</f>
        <v>41329.131423611107</v>
      </c>
      <c r="U2092" s="6">
        <f>YEAR(Kickstarter[[#This Row],[Date Created Conversion]])</f>
        <v>2013</v>
      </c>
      <c r="V2092" s="6" t="str">
        <f>TEXT(Kickstarter[[#This Row],[Date Created Conversion]], "mmm")</f>
        <v>Jan</v>
      </c>
      <c r="W2092" s="6">
        <f>DATEDIF(Kickstarter[[#This Row],[Date Created Conversion]],Kickstarter[[#This Row],[Date Ended Conversion]],"m")</f>
        <v>0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Kickstarter[[#This Row],[pledged]]/Kickstarter[[#This Row],[goal]]</f>
        <v>1.2046777777777777</v>
      </c>
      <c r="P2093" s="13">
        <f>IF(Kickstarter[[#This Row],[backers_count]], Kickstarter[[#This Row],[pledged]]/Kickstarter[[#This Row],[backers_count]], 0)</f>
        <v>88.147154471544724</v>
      </c>
      <c r="Q2093" t="str">
        <f>LEFT(Kickstarter[[#This Row],[Category and Sub-Category]], SEARCH("/", Kickstarter[[#This Row],[Category and Sub-Category]])-1)</f>
        <v>music</v>
      </c>
      <c r="R2093" t="str">
        <f>RIGHT(Kickstarter[[#This Row],[Category and Sub-Category]], LEN(Kickstarter[[#This Row],[Category and Sub-Category]])-SEARCH("/",Kickstarter[[#This Row],[Category and Sub-Category]]))</f>
        <v>indie rock</v>
      </c>
      <c r="S2093" s="10">
        <f>(Kickstarter[[#This Row],[launched_at]]/86400) + 25569 + (-6/24)</f>
        <v>40555.072662037041</v>
      </c>
      <c r="T2093" s="10">
        <f>(Kickstarter[[#This Row],[deadline]]/86400) + 25569 + (-6/24)</f>
        <v>40603.583333333336</v>
      </c>
      <c r="U2093" s="6">
        <f>YEAR(Kickstarter[[#This Row],[Date Created Conversion]])</f>
        <v>2011</v>
      </c>
      <c r="V2093" s="6" t="str">
        <f>TEXT(Kickstarter[[#This Row],[Date Created Conversion]], "mmm")</f>
        <v>Jan</v>
      </c>
      <c r="W2093" s="6">
        <f>DATEDIF(Kickstarter[[#This Row],[Date Created Conversion]],Kickstarter[[#This Row],[Date Ended Conversion]],"m")</f>
        <v>1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Kickstarter[[#This Row],[pledged]]/Kickstarter[[#This Row],[goal]]</f>
        <v>1.0128333333333333</v>
      </c>
      <c r="P2094" s="13">
        <f>IF(Kickstarter[[#This Row],[backers_count]], Kickstarter[[#This Row],[pledged]]/Kickstarter[[#This Row],[backers_count]], 0)</f>
        <v>110.49090909090908</v>
      </c>
      <c r="Q2094" t="str">
        <f>LEFT(Kickstarter[[#This Row],[Category and Sub-Category]], SEARCH("/", Kickstarter[[#This Row],[Category and Sub-Category]])-1)</f>
        <v>music</v>
      </c>
      <c r="R2094" t="str">
        <f>RIGHT(Kickstarter[[#This Row],[Category and Sub-Category]], LEN(Kickstarter[[#This Row],[Category and Sub-Category]])-SEARCH("/",Kickstarter[[#This Row],[Category and Sub-Category]]))</f>
        <v>indie rock</v>
      </c>
      <c r="S2094" s="10">
        <f>(Kickstarter[[#This Row],[launched_at]]/86400) + 25569 + (-6/24)</f>
        <v>40763.457546296297</v>
      </c>
      <c r="T2094" s="10">
        <f>(Kickstarter[[#This Row],[deadline]]/86400) + 25569 + (-6/24)</f>
        <v>40823.457546296297</v>
      </c>
      <c r="U2094" s="6">
        <f>YEAR(Kickstarter[[#This Row],[Date Created Conversion]])</f>
        <v>2011</v>
      </c>
      <c r="V2094" s="6" t="str">
        <f>TEXT(Kickstarter[[#This Row],[Date Created Conversion]], "mmm")</f>
        <v>Aug</v>
      </c>
      <c r="W2094" s="6">
        <f>DATEDIF(Kickstarter[[#This Row],[Date Created Conversion]],Kickstarter[[#This Row],[Date Ended Conversion]],"m")</f>
        <v>1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Kickstarter[[#This Row],[pledged]]/Kickstarter[[#This Row],[goal]]</f>
        <v>1.0246666666666666</v>
      </c>
      <c r="P2095" s="13">
        <f>IF(Kickstarter[[#This Row],[backers_count]], Kickstarter[[#This Row],[pledged]]/Kickstarter[[#This Row],[backers_count]], 0)</f>
        <v>66.826086956521735</v>
      </c>
      <c r="Q2095" t="str">
        <f>LEFT(Kickstarter[[#This Row],[Category and Sub-Category]], SEARCH("/", Kickstarter[[#This Row],[Category and Sub-Category]])-1)</f>
        <v>music</v>
      </c>
      <c r="R2095" t="str">
        <f>RIGHT(Kickstarter[[#This Row],[Category and Sub-Category]], LEN(Kickstarter[[#This Row],[Category and Sub-Category]])-SEARCH("/",Kickstarter[[#This Row],[Category and Sub-Category]]))</f>
        <v>indie rock</v>
      </c>
      <c r="S2095" s="10">
        <f>(Kickstarter[[#This Row],[launched_at]]/86400) + 25569 + (-6/24)</f>
        <v>41205.604537037041</v>
      </c>
      <c r="T2095" s="10">
        <f>(Kickstarter[[#This Row],[deadline]]/86400) + 25569 + (-6/24)</f>
        <v>41265.646203703705</v>
      </c>
      <c r="U2095" s="6">
        <f>YEAR(Kickstarter[[#This Row],[Date Created Conversion]])</f>
        <v>2012</v>
      </c>
      <c r="V2095" s="6" t="str">
        <f>TEXT(Kickstarter[[#This Row],[Date Created Conversion]], "mmm")</f>
        <v>Oct</v>
      </c>
      <c r="W2095" s="6">
        <f>DATEDIF(Kickstarter[[#This Row],[Date Created Conversion]],Kickstarter[[#This Row],[Date Ended Conversion]],"m")</f>
        <v>1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Kickstarter[[#This Row],[pledged]]/Kickstarter[[#This Row],[goal]]</f>
        <v>1.2054285714285715</v>
      </c>
      <c r="P2096" s="13">
        <f>IF(Kickstarter[[#This Row],[backers_count]], Kickstarter[[#This Row],[pledged]]/Kickstarter[[#This Row],[backers_count]], 0)</f>
        <v>58.597222222222221</v>
      </c>
      <c r="Q2096" t="str">
        <f>LEFT(Kickstarter[[#This Row],[Category and Sub-Category]], SEARCH("/", Kickstarter[[#This Row],[Category and Sub-Category]])-1)</f>
        <v>music</v>
      </c>
      <c r="R2096" t="str">
        <f>RIGHT(Kickstarter[[#This Row],[Category and Sub-Category]], LEN(Kickstarter[[#This Row],[Category and Sub-Category]])-SEARCH("/",Kickstarter[[#This Row],[Category and Sub-Category]]))</f>
        <v>indie rock</v>
      </c>
      <c r="S2096" s="10">
        <f>(Kickstarter[[#This Row],[launched_at]]/86400) + 25569 + (-6/24)</f>
        <v>40938.77002314815</v>
      </c>
      <c r="T2096" s="10">
        <f>(Kickstarter[[#This Row],[deadline]]/86400) + 25569 + (-6/24)</f>
        <v>40972.875</v>
      </c>
      <c r="U2096" s="6">
        <f>YEAR(Kickstarter[[#This Row],[Date Created Conversion]])</f>
        <v>2012</v>
      </c>
      <c r="V2096" s="6" t="str">
        <f>TEXT(Kickstarter[[#This Row],[Date Created Conversion]], "mmm")</f>
        <v>Jan</v>
      </c>
      <c r="W2096" s="6">
        <f>DATEDIF(Kickstarter[[#This Row],[Date Created Conversion]],Kickstarter[[#This Row],[Date Ended Conversion]],"m")</f>
        <v>1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Kickstarter[[#This Row],[pledged]]/Kickstarter[[#This Row],[goal]]</f>
        <v>1</v>
      </c>
      <c r="P2097" s="13">
        <f>IF(Kickstarter[[#This Row],[backers_count]], Kickstarter[[#This Row],[pledged]]/Kickstarter[[#This Row],[backers_count]], 0)</f>
        <v>113.63636363636364</v>
      </c>
      <c r="Q2097" t="str">
        <f>LEFT(Kickstarter[[#This Row],[Category and Sub-Category]], SEARCH("/", Kickstarter[[#This Row],[Category and Sub-Category]])-1)</f>
        <v>music</v>
      </c>
      <c r="R2097" t="str">
        <f>RIGHT(Kickstarter[[#This Row],[Category and Sub-Category]], LEN(Kickstarter[[#This Row],[Category and Sub-Category]])-SEARCH("/",Kickstarter[[#This Row],[Category and Sub-Category]]))</f>
        <v>indie rock</v>
      </c>
      <c r="S2097" s="10">
        <f>(Kickstarter[[#This Row],[launched_at]]/86400) + 25569 + (-6/24)</f>
        <v>40758.483483796299</v>
      </c>
      <c r="T2097" s="10">
        <f>(Kickstarter[[#This Row],[deadline]]/86400) + 25569 + (-6/24)</f>
        <v>40818.483483796299</v>
      </c>
      <c r="U2097" s="6">
        <f>YEAR(Kickstarter[[#This Row],[Date Created Conversion]])</f>
        <v>2011</v>
      </c>
      <c r="V2097" s="6" t="str">
        <f>TEXT(Kickstarter[[#This Row],[Date Created Conversion]], "mmm")</f>
        <v>Aug</v>
      </c>
      <c r="W2097" s="6">
        <f>DATEDIF(Kickstarter[[#This Row],[Date Created Conversion]],Kickstarter[[#This Row],[Date Ended Conversion]],"m")</f>
        <v>1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Kickstarter[[#This Row],[pledged]]/Kickstarter[[#This Row],[goal]]</f>
        <v>1.0166666666666666</v>
      </c>
      <c r="P2098" s="13">
        <f>IF(Kickstarter[[#This Row],[backers_count]], Kickstarter[[#This Row],[pledged]]/Kickstarter[[#This Row],[backers_count]], 0)</f>
        <v>43.571428571428569</v>
      </c>
      <c r="Q2098" t="str">
        <f>LEFT(Kickstarter[[#This Row],[Category and Sub-Category]], SEARCH("/", Kickstarter[[#This Row],[Category and Sub-Category]])-1)</f>
        <v>music</v>
      </c>
      <c r="R2098" t="str">
        <f>RIGHT(Kickstarter[[#This Row],[Category and Sub-Category]], LEN(Kickstarter[[#This Row],[Category and Sub-Category]])-SEARCH("/",Kickstarter[[#This Row],[Category and Sub-Category]]))</f>
        <v>indie rock</v>
      </c>
      <c r="S2098" s="10">
        <f>(Kickstarter[[#This Row],[launched_at]]/86400) + 25569 + (-6/24)</f>
        <v>41192.508506944447</v>
      </c>
      <c r="T2098" s="10">
        <f>(Kickstarter[[#This Row],[deadline]]/86400) + 25569 + (-6/24)</f>
        <v>41207.915972222225</v>
      </c>
      <c r="U2098" s="6">
        <f>YEAR(Kickstarter[[#This Row],[Date Created Conversion]])</f>
        <v>2012</v>
      </c>
      <c r="V2098" s="6" t="str">
        <f>TEXT(Kickstarter[[#This Row],[Date Created Conversion]], "mmm")</f>
        <v>Oct</v>
      </c>
      <c r="W2098" s="6">
        <f>DATEDIF(Kickstarter[[#This Row],[Date Created Conversion]],Kickstarter[[#This Row],[Date Ended Conversion]],"m")</f>
        <v>0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Kickstarter[[#This Row],[pledged]]/Kickstarter[[#This Row],[goal]]</f>
        <v>1</v>
      </c>
      <c r="P2099" s="13">
        <f>IF(Kickstarter[[#This Row],[backers_count]], Kickstarter[[#This Row],[pledged]]/Kickstarter[[#This Row],[backers_count]], 0)</f>
        <v>78.94736842105263</v>
      </c>
      <c r="Q2099" t="str">
        <f>LEFT(Kickstarter[[#This Row],[Category and Sub-Category]], SEARCH("/", Kickstarter[[#This Row],[Category and Sub-Category]])-1)</f>
        <v>music</v>
      </c>
      <c r="R2099" t="str">
        <f>RIGHT(Kickstarter[[#This Row],[Category and Sub-Category]], LEN(Kickstarter[[#This Row],[Category and Sub-Category]])-SEARCH("/",Kickstarter[[#This Row],[Category and Sub-Category]]))</f>
        <v>indie rock</v>
      </c>
      <c r="S2099" s="10">
        <f>(Kickstarter[[#This Row],[launched_at]]/86400) + 25569 + (-6/24)</f>
        <v>40818.334895833337</v>
      </c>
      <c r="T2099" s="10">
        <f>(Kickstarter[[#This Row],[deadline]]/86400) + 25569 + (-6/24)</f>
        <v>40878.376562500001</v>
      </c>
      <c r="U2099" s="6">
        <f>YEAR(Kickstarter[[#This Row],[Date Created Conversion]])</f>
        <v>2011</v>
      </c>
      <c r="V2099" s="6" t="str">
        <f>TEXT(Kickstarter[[#This Row],[Date Created Conversion]], "mmm")</f>
        <v>Oct</v>
      </c>
      <c r="W2099" s="6">
        <f>DATEDIF(Kickstarter[[#This Row],[Date Created Conversion]],Kickstarter[[#This Row],[Date Ended Conversion]],"m")</f>
        <v>1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Kickstarter[[#This Row],[pledged]]/Kickstarter[[#This Row],[goal]]</f>
        <v>1.0033333333333334</v>
      </c>
      <c r="P2100" s="13">
        <f>IF(Kickstarter[[#This Row],[backers_count]], Kickstarter[[#This Row],[pledged]]/Kickstarter[[#This Row],[backers_count]], 0)</f>
        <v>188.125</v>
      </c>
      <c r="Q2100" t="str">
        <f>LEFT(Kickstarter[[#This Row],[Category and Sub-Category]], SEARCH("/", Kickstarter[[#This Row],[Category and Sub-Category]])-1)</f>
        <v>music</v>
      </c>
      <c r="R2100" t="str">
        <f>RIGHT(Kickstarter[[#This Row],[Category and Sub-Category]], LEN(Kickstarter[[#This Row],[Category and Sub-Category]])-SEARCH("/",Kickstarter[[#This Row],[Category and Sub-Category]]))</f>
        <v>indie rock</v>
      </c>
      <c r="S2100" s="10">
        <f>(Kickstarter[[#This Row],[launched_at]]/86400) + 25569 + (-6/24)</f>
        <v>40945.86383101852</v>
      </c>
      <c r="T2100" s="10">
        <f>(Kickstarter[[#This Row],[deadline]]/86400) + 25569 + (-6/24)</f>
        <v>40975.86383101852</v>
      </c>
      <c r="U2100" s="6">
        <f>YEAR(Kickstarter[[#This Row],[Date Created Conversion]])</f>
        <v>2012</v>
      </c>
      <c r="V2100" s="6" t="str">
        <f>TEXT(Kickstarter[[#This Row],[Date Created Conversion]], "mmm")</f>
        <v>Feb</v>
      </c>
      <c r="W2100" s="6">
        <f>DATEDIF(Kickstarter[[#This Row],[Date Created Conversion]],Kickstarter[[#This Row],[Date Ended Conversion]],"m")</f>
        <v>1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Kickstarter[[#This Row],[pledged]]/Kickstarter[[#This Row],[goal]]</f>
        <v>1.3236666666666668</v>
      </c>
      <c r="P2101" s="13">
        <f>IF(Kickstarter[[#This Row],[backers_count]], Kickstarter[[#This Row],[pledged]]/Kickstarter[[#This Row],[backers_count]], 0)</f>
        <v>63.031746031746032</v>
      </c>
      <c r="Q2101" t="str">
        <f>LEFT(Kickstarter[[#This Row],[Category and Sub-Category]], SEARCH("/", Kickstarter[[#This Row],[Category and Sub-Category]])-1)</f>
        <v>music</v>
      </c>
      <c r="R2101" t="str">
        <f>RIGHT(Kickstarter[[#This Row],[Category and Sub-Category]], LEN(Kickstarter[[#This Row],[Category and Sub-Category]])-SEARCH("/",Kickstarter[[#This Row],[Category and Sub-Category]]))</f>
        <v>indie rock</v>
      </c>
      <c r="S2101" s="10">
        <f>(Kickstarter[[#This Row],[launched_at]]/86400) + 25569 + (-6/24)</f>
        <v>42173.496342592596</v>
      </c>
      <c r="T2101" s="10">
        <f>(Kickstarter[[#This Row],[deadline]]/86400) + 25569 + (-6/24)</f>
        <v>42186.902777777781</v>
      </c>
      <c r="U2101" s="6">
        <f>YEAR(Kickstarter[[#This Row],[Date Created Conversion]])</f>
        <v>2015</v>
      </c>
      <c r="V2101" s="6" t="str">
        <f>TEXT(Kickstarter[[#This Row],[Date Created Conversion]], "mmm")</f>
        <v>Jun</v>
      </c>
      <c r="W2101" s="6">
        <f>DATEDIF(Kickstarter[[#This Row],[Date Created Conversion]],Kickstarter[[#This Row],[Date Ended Conversion]],"m")</f>
        <v>0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Kickstarter[[#This Row],[pledged]]/Kickstarter[[#This Row],[goal]]</f>
        <v>1.3666666666666667</v>
      </c>
      <c r="P2102" s="13">
        <f>IF(Kickstarter[[#This Row],[backers_count]], Kickstarter[[#This Row],[pledged]]/Kickstarter[[#This Row],[backers_count]], 0)</f>
        <v>30.37037037037037</v>
      </c>
      <c r="Q2102" t="str">
        <f>LEFT(Kickstarter[[#This Row],[Category and Sub-Category]], SEARCH("/", Kickstarter[[#This Row],[Category and Sub-Category]])-1)</f>
        <v>music</v>
      </c>
      <c r="R2102" t="str">
        <f>RIGHT(Kickstarter[[#This Row],[Category and Sub-Category]], LEN(Kickstarter[[#This Row],[Category and Sub-Category]])-SEARCH("/",Kickstarter[[#This Row],[Category and Sub-Category]]))</f>
        <v>indie rock</v>
      </c>
      <c r="S2102" s="10">
        <f>(Kickstarter[[#This Row],[launched_at]]/86400) + 25569 + (-6/24)</f>
        <v>41074.584965277776</v>
      </c>
      <c r="T2102" s="10">
        <f>(Kickstarter[[#This Row],[deadline]]/86400) + 25569 + (-6/24)</f>
        <v>41089.915972222225</v>
      </c>
      <c r="U2102" s="6">
        <f>YEAR(Kickstarter[[#This Row],[Date Created Conversion]])</f>
        <v>2012</v>
      </c>
      <c r="V2102" s="6" t="str">
        <f>TEXT(Kickstarter[[#This Row],[Date Created Conversion]], "mmm")</f>
        <v>Jun</v>
      </c>
      <c r="W2102" s="6">
        <f>DATEDIF(Kickstarter[[#This Row],[Date Created Conversion]],Kickstarter[[#This Row],[Date Ended Conversion]],"m")</f>
        <v>0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Kickstarter[[#This Row],[pledged]]/Kickstarter[[#This Row],[goal]]</f>
        <v>1.1325000000000001</v>
      </c>
      <c r="P2103" s="13">
        <f>IF(Kickstarter[[#This Row],[backers_count]], Kickstarter[[#This Row],[pledged]]/Kickstarter[[#This Row],[backers_count]], 0)</f>
        <v>51.477272727272727</v>
      </c>
      <c r="Q2103" t="str">
        <f>LEFT(Kickstarter[[#This Row],[Category and Sub-Category]], SEARCH("/", Kickstarter[[#This Row],[Category and Sub-Category]])-1)</f>
        <v>music</v>
      </c>
      <c r="R2103" t="str">
        <f>RIGHT(Kickstarter[[#This Row],[Category and Sub-Category]], LEN(Kickstarter[[#This Row],[Category and Sub-Category]])-SEARCH("/",Kickstarter[[#This Row],[Category and Sub-Category]]))</f>
        <v>indie rock</v>
      </c>
      <c r="S2103" s="10">
        <f>(Kickstarter[[#This Row],[launched_at]]/86400) + 25569 + (-6/24)</f>
        <v>40891.899467592593</v>
      </c>
      <c r="T2103" s="10">
        <f>(Kickstarter[[#This Row],[deadline]]/86400) + 25569 + (-6/24)</f>
        <v>40951.899467592593</v>
      </c>
      <c r="U2103" s="6">
        <f>YEAR(Kickstarter[[#This Row],[Date Created Conversion]])</f>
        <v>2011</v>
      </c>
      <c r="V2103" s="6" t="str">
        <f>TEXT(Kickstarter[[#This Row],[Date Created Conversion]], "mmm")</f>
        <v>Dec</v>
      </c>
      <c r="W2103" s="6">
        <f>DATEDIF(Kickstarter[[#This Row],[Date Created Conversion]],Kickstarter[[#This Row],[Date Ended Conversion]],"m")</f>
        <v>1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Kickstarter[[#This Row],[pledged]]/Kickstarter[[#This Row],[goal]]</f>
        <v>1.36</v>
      </c>
      <c r="P2104" s="13">
        <f>IF(Kickstarter[[#This Row],[backers_count]], Kickstarter[[#This Row],[pledged]]/Kickstarter[[#This Row],[backers_count]], 0)</f>
        <v>35.789473684210527</v>
      </c>
      <c r="Q2104" t="str">
        <f>LEFT(Kickstarter[[#This Row],[Category and Sub-Category]], SEARCH("/", Kickstarter[[#This Row],[Category and Sub-Category]])-1)</f>
        <v>music</v>
      </c>
      <c r="R2104" t="str">
        <f>RIGHT(Kickstarter[[#This Row],[Category and Sub-Category]], LEN(Kickstarter[[#This Row],[Category and Sub-Category]])-SEARCH("/",Kickstarter[[#This Row],[Category and Sub-Category]]))</f>
        <v>indie rock</v>
      </c>
      <c r="S2104" s="10">
        <f>(Kickstarter[[#This Row],[launched_at]]/86400) + 25569 + (-6/24)</f>
        <v>40638.618611111109</v>
      </c>
      <c r="T2104" s="10">
        <f>(Kickstarter[[#This Row],[deadline]]/86400) + 25569 + (-6/24)</f>
        <v>40668.618611111109</v>
      </c>
      <c r="U2104" s="6">
        <f>YEAR(Kickstarter[[#This Row],[Date Created Conversion]])</f>
        <v>2011</v>
      </c>
      <c r="V2104" s="6" t="str">
        <f>TEXT(Kickstarter[[#This Row],[Date Created Conversion]], "mmm")</f>
        <v>Apr</v>
      </c>
      <c r="W2104" s="6">
        <f>DATEDIF(Kickstarter[[#This Row],[Date Created Conversion]],Kickstarter[[#This Row],[Date Ended Conversion]],"m")</f>
        <v>1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Kickstarter[[#This Row],[pledged]]/Kickstarter[[#This Row],[goal]]</f>
        <v>1.4612318374694613</v>
      </c>
      <c r="P2105" s="13">
        <f>IF(Kickstarter[[#This Row],[backers_count]], Kickstarter[[#This Row],[pledged]]/Kickstarter[[#This Row],[backers_count]], 0)</f>
        <v>98.817391304347822</v>
      </c>
      <c r="Q2105" t="str">
        <f>LEFT(Kickstarter[[#This Row],[Category and Sub-Category]], SEARCH("/", Kickstarter[[#This Row],[Category and Sub-Category]])-1)</f>
        <v>music</v>
      </c>
      <c r="R2105" t="str">
        <f>RIGHT(Kickstarter[[#This Row],[Category and Sub-Category]], LEN(Kickstarter[[#This Row],[Category and Sub-Category]])-SEARCH("/",Kickstarter[[#This Row],[Category and Sub-Category]]))</f>
        <v>indie rock</v>
      </c>
      <c r="S2105" s="10">
        <f>(Kickstarter[[#This Row],[launched_at]]/86400) + 25569 + (-6/24)</f>
        <v>41192.504942129628</v>
      </c>
      <c r="T2105" s="10">
        <f>(Kickstarter[[#This Row],[deadline]]/86400) + 25569 + (-6/24)</f>
        <v>41222.5466087963</v>
      </c>
      <c r="U2105" s="6">
        <f>YEAR(Kickstarter[[#This Row],[Date Created Conversion]])</f>
        <v>2012</v>
      </c>
      <c r="V2105" s="6" t="str">
        <f>TEXT(Kickstarter[[#This Row],[Date Created Conversion]], "mmm")</f>
        <v>Oct</v>
      </c>
      <c r="W2105" s="6">
        <f>DATEDIF(Kickstarter[[#This Row],[Date Created Conversion]],Kickstarter[[#This Row],[Date Ended Conversion]],"m")</f>
        <v>0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Kickstarter[[#This Row],[pledged]]/Kickstarter[[#This Row],[goal]]</f>
        <v>1.2949999999999999</v>
      </c>
      <c r="P2106" s="13">
        <f>IF(Kickstarter[[#This Row],[backers_count]], Kickstarter[[#This Row],[pledged]]/Kickstarter[[#This Row],[backers_count]], 0)</f>
        <v>28</v>
      </c>
      <c r="Q2106" t="str">
        <f>LEFT(Kickstarter[[#This Row],[Category and Sub-Category]], SEARCH("/", Kickstarter[[#This Row],[Category and Sub-Category]])-1)</f>
        <v>music</v>
      </c>
      <c r="R2106" t="str">
        <f>RIGHT(Kickstarter[[#This Row],[Category and Sub-Category]], LEN(Kickstarter[[#This Row],[Category and Sub-Category]])-SEARCH("/",Kickstarter[[#This Row],[Category and Sub-Category]]))</f>
        <v>indie rock</v>
      </c>
      <c r="S2106" s="10">
        <f>(Kickstarter[[#This Row],[launched_at]]/86400) + 25569 + (-6/24)</f>
        <v>41393.824467592596</v>
      </c>
      <c r="T2106" s="10">
        <f>(Kickstarter[[#This Row],[deadline]]/86400) + 25569 + (-6/24)</f>
        <v>41424.75</v>
      </c>
      <c r="U2106" s="6">
        <f>YEAR(Kickstarter[[#This Row],[Date Created Conversion]])</f>
        <v>2013</v>
      </c>
      <c r="V2106" s="6" t="str">
        <f>TEXT(Kickstarter[[#This Row],[Date Created Conversion]], "mmm")</f>
        <v>Apr</v>
      </c>
      <c r="W2106" s="6">
        <f>DATEDIF(Kickstarter[[#This Row],[Date Created Conversion]],Kickstarter[[#This Row],[Date Ended Conversion]],"m")</f>
        <v>1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Kickstarter[[#This Row],[pledged]]/Kickstarter[[#This Row],[goal]]</f>
        <v>2.54</v>
      </c>
      <c r="P2107" s="13">
        <f>IF(Kickstarter[[#This Row],[backers_count]], Kickstarter[[#This Row],[pledged]]/Kickstarter[[#This Row],[backers_count]], 0)</f>
        <v>51.313131313131315</v>
      </c>
      <c r="Q2107" t="str">
        <f>LEFT(Kickstarter[[#This Row],[Category and Sub-Category]], SEARCH("/", Kickstarter[[#This Row],[Category and Sub-Category]])-1)</f>
        <v>music</v>
      </c>
      <c r="R2107" t="str">
        <f>RIGHT(Kickstarter[[#This Row],[Category and Sub-Category]], LEN(Kickstarter[[#This Row],[Category and Sub-Category]])-SEARCH("/",Kickstarter[[#This Row],[Category and Sub-Category]]))</f>
        <v>indie rock</v>
      </c>
      <c r="S2107" s="10">
        <f>(Kickstarter[[#This Row],[launched_at]]/86400) + 25569 + (-6/24)</f>
        <v>41951.538807870369</v>
      </c>
      <c r="T2107" s="10">
        <f>(Kickstarter[[#This Row],[deadline]]/86400) + 25569 + (-6/24)</f>
        <v>41963.916666666672</v>
      </c>
      <c r="U2107" s="6">
        <f>YEAR(Kickstarter[[#This Row],[Date Created Conversion]])</f>
        <v>2014</v>
      </c>
      <c r="V2107" s="6" t="str">
        <f>TEXT(Kickstarter[[#This Row],[Date Created Conversion]], "mmm")</f>
        <v>Nov</v>
      </c>
      <c r="W2107" s="6">
        <f>DATEDIF(Kickstarter[[#This Row],[Date Created Conversion]],Kickstarter[[#This Row],[Date Ended Conversion]],"m")</f>
        <v>0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Kickstarter[[#This Row],[pledged]]/Kickstarter[[#This Row],[goal]]</f>
        <v>1.0704545454545455</v>
      </c>
      <c r="P2108" s="13">
        <f>IF(Kickstarter[[#This Row],[backers_count]], Kickstarter[[#This Row],[pledged]]/Kickstarter[[#This Row],[backers_count]], 0)</f>
        <v>53.522727272727273</v>
      </c>
      <c r="Q2108" t="str">
        <f>LEFT(Kickstarter[[#This Row],[Category and Sub-Category]], SEARCH("/", Kickstarter[[#This Row],[Category and Sub-Category]])-1)</f>
        <v>music</v>
      </c>
      <c r="R2108" t="str">
        <f>RIGHT(Kickstarter[[#This Row],[Category and Sub-Category]], LEN(Kickstarter[[#This Row],[Category and Sub-Category]])-SEARCH("/",Kickstarter[[#This Row],[Category and Sub-Category]]))</f>
        <v>indie rock</v>
      </c>
      <c r="S2108" s="10">
        <f>(Kickstarter[[#This Row],[launched_at]]/86400) + 25569 + (-6/24)</f>
        <v>41269.96497685185</v>
      </c>
      <c r="T2108" s="10">
        <f>(Kickstarter[[#This Row],[deadline]]/86400) + 25569 + (-6/24)</f>
        <v>41299.96497685185</v>
      </c>
      <c r="U2108" s="6">
        <f>YEAR(Kickstarter[[#This Row],[Date Created Conversion]])</f>
        <v>2012</v>
      </c>
      <c r="V2108" s="6" t="str">
        <f>TEXT(Kickstarter[[#This Row],[Date Created Conversion]], "mmm")</f>
        <v>Dec</v>
      </c>
      <c r="W2108" s="6">
        <f>DATEDIF(Kickstarter[[#This Row],[Date Created Conversion]],Kickstarter[[#This Row],[Date Ended Conversion]],"m")</f>
        <v>0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Kickstarter[[#This Row],[pledged]]/Kickstarter[[#This Row],[goal]]</f>
        <v>1.0773299999999999</v>
      </c>
      <c r="P2109" s="13">
        <f>IF(Kickstarter[[#This Row],[backers_count]], Kickstarter[[#This Row],[pledged]]/Kickstarter[[#This Row],[backers_count]], 0)</f>
        <v>37.149310344827583</v>
      </c>
      <c r="Q2109" t="str">
        <f>LEFT(Kickstarter[[#This Row],[Category and Sub-Category]], SEARCH("/", Kickstarter[[#This Row],[Category and Sub-Category]])-1)</f>
        <v>music</v>
      </c>
      <c r="R2109" t="str">
        <f>RIGHT(Kickstarter[[#This Row],[Category and Sub-Category]], LEN(Kickstarter[[#This Row],[Category and Sub-Category]])-SEARCH("/",Kickstarter[[#This Row],[Category and Sub-Category]]))</f>
        <v>indie rock</v>
      </c>
      <c r="S2109" s="10">
        <f>(Kickstarter[[#This Row],[launched_at]]/86400) + 25569 + (-6/24)</f>
        <v>41934.46056712963</v>
      </c>
      <c r="T2109" s="10">
        <f>(Kickstarter[[#This Row],[deadline]]/86400) + 25569 + (-6/24)</f>
        <v>41955.502233796295</v>
      </c>
      <c r="U2109" s="6">
        <f>YEAR(Kickstarter[[#This Row],[Date Created Conversion]])</f>
        <v>2014</v>
      </c>
      <c r="V2109" s="6" t="str">
        <f>TEXT(Kickstarter[[#This Row],[Date Created Conversion]], "mmm")</f>
        <v>Oct</v>
      </c>
      <c r="W2109" s="6">
        <f>DATEDIF(Kickstarter[[#This Row],[Date Created Conversion]],Kickstarter[[#This Row],[Date Ended Conversion]],"m")</f>
        <v>0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Kickstarter[[#This Row],[pledged]]/Kickstarter[[#This Row],[goal]]</f>
        <v>1.0731250000000001</v>
      </c>
      <c r="P2110" s="13">
        <f>IF(Kickstarter[[#This Row],[backers_count]], Kickstarter[[#This Row],[pledged]]/Kickstarter[[#This Row],[backers_count]], 0)</f>
        <v>89.895287958115176</v>
      </c>
      <c r="Q2110" t="str">
        <f>LEFT(Kickstarter[[#This Row],[Category and Sub-Category]], SEARCH("/", Kickstarter[[#This Row],[Category and Sub-Category]])-1)</f>
        <v>music</v>
      </c>
      <c r="R2110" t="str">
        <f>RIGHT(Kickstarter[[#This Row],[Category and Sub-Category]], LEN(Kickstarter[[#This Row],[Category and Sub-Category]])-SEARCH("/",Kickstarter[[#This Row],[Category and Sub-Category]]))</f>
        <v>indie rock</v>
      </c>
      <c r="S2110" s="10">
        <f>(Kickstarter[[#This Row],[launched_at]]/86400) + 25569 + (-6/24)</f>
        <v>41134.925694444442</v>
      </c>
      <c r="T2110" s="10">
        <f>(Kickstarter[[#This Row],[deadline]]/86400) + 25569 + (-6/24)</f>
        <v>41161.913194444445</v>
      </c>
      <c r="U2110" s="6">
        <f>YEAR(Kickstarter[[#This Row],[Date Created Conversion]])</f>
        <v>2012</v>
      </c>
      <c r="V2110" s="6" t="str">
        <f>TEXT(Kickstarter[[#This Row],[Date Created Conversion]], "mmm")</f>
        <v>Aug</v>
      </c>
      <c r="W2110" s="6">
        <f>DATEDIF(Kickstarter[[#This Row],[Date Created Conversion]],Kickstarter[[#This Row],[Date Ended Conversion]],"m")</f>
        <v>0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Kickstarter[[#This Row],[pledged]]/Kickstarter[[#This Row],[goal]]</f>
        <v>1.06525</v>
      </c>
      <c r="P2111" s="13">
        <f>IF(Kickstarter[[#This Row],[backers_count]], Kickstarter[[#This Row],[pledged]]/Kickstarter[[#This Row],[backers_count]], 0)</f>
        <v>106.52500000000001</v>
      </c>
      <c r="Q2111" t="str">
        <f>LEFT(Kickstarter[[#This Row],[Category and Sub-Category]], SEARCH("/", Kickstarter[[#This Row],[Category and Sub-Category]])-1)</f>
        <v>music</v>
      </c>
      <c r="R2111" t="str">
        <f>RIGHT(Kickstarter[[#This Row],[Category and Sub-Category]], LEN(Kickstarter[[#This Row],[Category and Sub-Category]])-SEARCH("/",Kickstarter[[#This Row],[Category and Sub-Category]]))</f>
        <v>indie rock</v>
      </c>
      <c r="S2111" s="10">
        <f>(Kickstarter[[#This Row],[launched_at]]/86400) + 25569 + (-6/24)</f>
        <v>42160.458530092597</v>
      </c>
      <c r="T2111" s="10">
        <f>(Kickstarter[[#This Row],[deadline]]/86400) + 25569 + (-6/24)</f>
        <v>42190.458530092597</v>
      </c>
      <c r="U2111" s="6">
        <f>YEAR(Kickstarter[[#This Row],[Date Created Conversion]])</f>
        <v>2015</v>
      </c>
      <c r="V2111" s="6" t="str">
        <f>TEXT(Kickstarter[[#This Row],[Date Created Conversion]], "mmm")</f>
        <v>Jun</v>
      </c>
      <c r="W2111" s="6">
        <f>DATEDIF(Kickstarter[[#This Row],[Date Created Conversion]],Kickstarter[[#This Row],[Date Ended Conversion]],"m")</f>
        <v>1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Kickstarter[[#This Row],[pledged]]/Kickstarter[[#This Row],[goal]]</f>
        <v>1.0035000000000001</v>
      </c>
      <c r="P2112" s="13">
        <f>IF(Kickstarter[[#This Row],[backers_count]], Kickstarter[[#This Row],[pledged]]/Kickstarter[[#This Row],[backers_count]], 0)</f>
        <v>52.815789473684212</v>
      </c>
      <c r="Q2112" t="str">
        <f>LEFT(Kickstarter[[#This Row],[Category and Sub-Category]], SEARCH("/", Kickstarter[[#This Row],[Category and Sub-Category]])-1)</f>
        <v>music</v>
      </c>
      <c r="R2112" t="str">
        <f>RIGHT(Kickstarter[[#This Row],[Category and Sub-Category]], LEN(Kickstarter[[#This Row],[Category and Sub-Category]])-SEARCH("/",Kickstarter[[#This Row],[Category and Sub-Category]]))</f>
        <v>indie rock</v>
      </c>
      <c r="S2112" s="10">
        <f>(Kickstarter[[#This Row],[launched_at]]/86400) + 25569 + (-6/24)</f>
        <v>41759.420937499999</v>
      </c>
      <c r="T2112" s="10">
        <f>(Kickstarter[[#This Row],[deadline]]/86400) + 25569 + (-6/24)</f>
        <v>41786.957638888889</v>
      </c>
      <c r="U2112" s="6">
        <f>YEAR(Kickstarter[[#This Row],[Date Created Conversion]])</f>
        <v>2014</v>
      </c>
      <c r="V2112" s="6" t="str">
        <f>TEXT(Kickstarter[[#This Row],[Date Created Conversion]], "mmm")</f>
        <v>Apr</v>
      </c>
      <c r="W2112" s="6">
        <f>DATEDIF(Kickstarter[[#This Row],[Date Created Conversion]],Kickstarter[[#This Row],[Date Ended Conversion]],"m")</f>
        <v>0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Kickstarter[[#This Row],[pledged]]/Kickstarter[[#This Row],[goal]]</f>
        <v>1.0649999999999999</v>
      </c>
      <c r="P2113" s="13">
        <f>IF(Kickstarter[[#This Row],[backers_count]], Kickstarter[[#This Row],[pledged]]/Kickstarter[[#This Row],[backers_count]], 0)</f>
        <v>54.615384615384613</v>
      </c>
      <c r="Q2113" t="str">
        <f>LEFT(Kickstarter[[#This Row],[Category and Sub-Category]], SEARCH("/", Kickstarter[[#This Row],[Category and Sub-Category]])-1)</f>
        <v>music</v>
      </c>
      <c r="R2113" t="str">
        <f>RIGHT(Kickstarter[[#This Row],[Category and Sub-Category]], LEN(Kickstarter[[#This Row],[Category and Sub-Category]])-SEARCH("/",Kickstarter[[#This Row],[Category and Sub-Category]]))</f>
        <v>indie rock</v>
      </c>
      <c r="S2113" s="10">
        <f>(Kickstarter[[#This Row],[launched_at]]/86400) + 25569 + (-6/24)</f>
        <v>40702.947048611109</v>
      </c>
      <c r="T2113" s="10">
        <f>(Kickstarter[[#This Row],[deadline]]/86400) + 25569 + (-6/24)</f>
        <v>40769.791666666664</v>
      </c>
      <c r="U2113" s="6">
        <f>YEAR(Kickstarter[[#This Row],[Date Created Conversion]])</f>
        <v>2011</v>
      </c>
      <c r="V2113" s="6" t="str">
        <f>TEXT(Kickstarter[[#This Row],[Date Created Conversion]], "mmm")</f>
        <v>Jun</v>
      </c>
      <c r="W2113" s="6">
        <f>DATEDIF(Kickstarter[[#This Row],[Date Created Conversion]],Kickstarter[[#This Row],[Date Ended Conversion]],"m")</f>
        <v>2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Kickstarter[[#This Row],[pledged]]/Kickstarter[[#This Row],[goal]]</f>
        <v>1</v>
      </c>
      <c r="P2114" s="13">
        <f>IF(Kickstarter[[#This Row],[backers_count]], Kickstarter[[#This Row],[pledged]]/Kickstarter[[#This Row],[backers_count]], 0)</f>
        <v>27.272727272727273</v>
      </c>
      <c r="Q2114" t="str">
        <f>LEFT(Kickstarter[[#This Row],[Category and Sub-Category]], SEARCH("/", Kickstarter[[#This Row],[Category and Sub-Category]])-1)</f>
        <v>music</v>
      </c>
      <c r="R2114" t="str">
        <f>RIGHT(Kickstarter[[#This Row],[Category and Sub-Category]], LEN(Kickstarter[[#This Row],[Category and Sub-Category]])-SEARCH("/",Kickstarter[[#This Row],[Category and Sub-Category]]))</f>
        <v>indie rock</v>
      </c>
      <c r="S2114" s="10">
        <f>(Kickstarter[[#This Row],[launched_at]]/86400) + 25569 + (-6/24)</f>
        <v>41365.678159722222</v>
      </c>
      <c r="T2114" s="10">
        <f>(Kickstarter[[#This Row],[deadline]]/86400) + 25569 + (-6/24)</f>
        <v>41379.678159722222</v>
      </c>
      <c r="U2114" s="6">
        <f>YEAR(Kickstarter[[#This Row],[Date Created Conversion]])</f>
        <v>2013</v>
      </c>
      <c r="V2114" s="6" t="str">
        <f>TEXT(Kickstarter[[#This Row],[Date Created Conversion]], "mmm")</f>
        <v>Apr</v>
      </c>
      <c r="W2114" s="6">
        <f>DATEDIF(Kickstarter[[#This Row],[Date Created Conversion]],Kickstarter[[#This Row],[Date Ended Conversion]],"m")</f>
        <v>0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Kickstarter[[#This Row],[pledged]]/Kickstarter[[#This Row],[goal]]</f>
        <v>1.0485714285714285</v>
      </c>
      <c r="P2115" s="13">
        <f>IF(Kickstarter[[#This Row],[backers_count]], Kickstarter[[#This Row],[pledged]]/Kickstarter[[#This Row],[backers_count]], 0)</f>
        <v>68.598130841121488</v>
      </c>
      <c r="Q2115" t="str">
        <f>LEFT(Kickstarter[[#This Row],[Category and Sub-Category]], SEARCH("/", Kickstarter[[#This Row],[Category and Sub-Category]])-1)</f>
        <v>music</v>
      </c>
      <c r="R2115" t="str">
        <f>RIGHT(Kickstarter[[#This Row],[Category and Sub-Category]], LEN(Kickstarter[[#This Row],[Category and Sub-Category]])-SEARCH("/",Kickstarter[[#This Row],[Category and Sub-Category]]))</f>
        <v>indie rock</v>
      </c>
      <c r="S2115" s="10">
        <f>(Kickstarter[[#This Row],[launched_at]]/86400) + 25569 + (-6/24)</f>
        <v>41870.61546296296</v>
      </c>
      <c r="T2115" s="10">
        <f>(Kickstarter[[#This Row],[deadline]]/86400) + 25569 + (-6/24)</f>
        <v>41905.61546296296</v>
      </c>
      <c r="U2115" s="6">
        <f>YEAR(Kickstarter[[#This Row],[Date Created Conversion]])</f>
        <v>2014</v>
      </c>
      <c r="V2115" s="6" t="str">
        <f>TEXT(Kickstarter[[#This Row],[Date Created Conversion]], "mmm")</f>
        <v>Aug</v>
      </c>
      <c r="W2115" s="6">
        <f>DATEDIF(Kickstarter[[#This Row],[Date Created Conversion]],Kickstarter[[#This Row],[Date Ended Conversion]],"m")</f>
        <v>1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Kickstarter[[#This Row],[pledged]]/Kickstarter[[#This Row],[goal]]</f>
        <v>1.0469999999999999</v>
      </c>
      <c r="P2116" s="13">
        <f>IF(Kickstarter[[#This Row],[backers_count]], Kickstarter[[#This Row],[pledged]]/Kickstarter[[#This Row],[backers_count]], 0)</f>
        <v>35.612244897959187</v>
      </c>
      <c r="Q2116" t="str">
        <f>LEFT(Kickstarter[[#This Row],[Category and Sub-Category]], SEARCH("/", Kickstarter[[#This Row],[Category and Sub-Category]])-1)</f>
        <v>music</v>
      </c>
      <c r="R2116" t="str">
        <f>RIGHT(Kickstarter[[#This Row],[Category and Sub-Category]], LEN(Kickstarter[[#This Row],[Category and Sub-Category]])-SEARCH("/",Kickstarter[[#This Row],[Category and Sub-Category]]))</f>
        <v>indie rock</v>
      </c>
      <c r="S2116" s="10">
        <f>(Kickstarter[[#This Row],[launched_at]]/86400) + 25569 + (-6/24)</f>
        <v>40458.565625000003</v>
      </c>
      <c r="T2116" s="10">
        <f>(Kickstarter[[#This Row],[deadline]]/86400) + 25569 + (-6/24)</f>
        <v>40520.957638888889</v>
      </c>
      <c r="U2116" s="6">
        <f>YEAR(Kickstarter[[#This Row],[Date Created Conversion]])</f>
        <v>2010</v>
      </c>
      <c r="V2116" s="6" t="str">
        <f>TEXT(Kickstarter[[#This Row],[Date Created Conversion]], "mmm")</f>
        <v>Oct</v>
      </c>
      <c r="W2116" s="6">
        <f>DATEDIF(Kickstarter[[#This Row],[Date Created Conversion]],Kickstarter[[#This Row],[Date Ended Conversion]],"m")</f>
        <v>2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Kickstarter[[#This Row],[pledged]]/Kickstarter[[#This Row],[goal]]</f>
        <v>2.2566666666666668</v>
      </c>
      <c r="P2117" s="13">
        <f>IF(Kickstarter[[#This Row],[backers_count]], Kickstarter[[#This Row],[pledged]]/Kickstarter[[#This Row],[backers_count]], 0)</f>
        <v>94.027777777777771</v>
      </c>
      <c r="Q2117" t="str">
        <f>LEFT(Kickstarter[[#This Row],[Category and Sub-Category]], SEARCH("/", Kickstarter[[#This Row],[Category and Sub-Category]])-1)</f>
        <v>music</v>
      </c>
      <c r="R2117" t="str">
        <f>RIGHT(Kickstarter[[#This Row],[Category and Sub-Category]], LEN(Kickstarter[[#This Row],[Category and Sub-Category]])-SEARCH("/",Kickstarter[[#This Row],[Category and Sub-Category]]))</f>
        <v>indie rock</v>
      </c>
      <c r="S2117" s="10">
        <f>(Kickstarter[[#This Row],[launched_at]]/86400) + 25569 + (-6/24)</f>
        <v>40563.831030092595</v>
      </c>
      <c r="T2117" s="10">
        <f>(Kickstarter[[#This Row],[deadline]]/86400) + 25569 + (-6/24)</f>
        <v>40593.831030092595</v>
      </c>
      <c r="U2117" s="6">
        <f>YEAR(Kickstarter[[#This Row],[Date Created Conversion]])</f>
        <v>2011</v>
      </c>
      <c r="V2117" s="6" t="str">
        <f>TEXT(Kickstarter[[#This Row],[Date Created Conversion]], "mmm")</f>
        <v>Jan</v>
      </c>
      <c r="W2117" s="6">
        <f>DATEDIF(Kickstarter[[#This Row],[Date Created Conversion]],Kickstarter[[#This Row],[Date Ended Conversion]],"m")</f>
        <v>0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Kickstarter[[#This Row],[pledged]]/Kickstarter[[#This Row],[goal]]</f>
        <v>1.0090416666666666</v>
      </c>
      <c r="P2118" s="13">
        <f>IF(Kickstarter[[#This Row],[backers_count]], Kickstarter[[#This Row],[pledged]]/Kickstarter[[#This Row],[backers_count]], 0)</f>
        <v>526.45652173913038</v>
      </c>
      <c r="Q2118" t="str">
        <f>LEFT(Kickstarter[[#This Row],[Category and Sub-Category]], SEARCH("/", Kickstarter[[#This Row],[Category and Sub-Category]])-1)</f>
        <v>music</v>
      </c>
      <c r="R2118" t="str">
        <f>RIGHT(Kickstarter[[#This Row],[Category and Sub-Category]], LEN(Kickstarter[[#This Row],[Category and Sub-Category]])-SEARCH("/",Kickstarter[[#This Row],[Category and Sub-Category]]))</f>
        <v>indie rock</v>
      </c>
      <c r="S2118" s="10">
        <f>(Kickstarter[[#This Row],[launched_at]]/86400) + 25569 + (-6/24)</f>
        <v>41136.527812500004</v>
      </c>
      <c r="T2118" s="10">
        <f>(Kickstarter[[#This Row],[deadline]]/86400) + 25569 + (-6/24)</f>
        <v>41184.527812500004</v>
      </c>
      <c r="U2118" s="6">
        <f>YEAR(Kickstarter[[#This Row],[Date Created Conversion]])</f>
        <v>2012</v>
      </c>
      <c r="V2118" s="6" t="str">
        <f>TEXT(Kickstarter[[#This Row],[Date Created Conversion]], "mmm")</f>
        <v>Aug</v>
      </c>
      <c r="W2118" s="6">
        <f>DATEDIF(Kickstarter[[#This Row],[Date Created Conversion]],Kickstarter[[#This Row],[Date Ended Conversion]],"m")</f>
        <v>1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Kickstarter[[#This Row],[pledged]]/Kickstarter[[#This Row],[goal]]</f>
        <v>1.4775</v>
      </c>
      <c r="P2119" s="13">
        <f>IF(Kickstarter[[#This Row],[backers_count]], Kickstarter[[#This Row],[pledged]]/Kickstarter[[#This Row],[backers_count]], 0)</f>
        <v>50.657142857142858</v>
      </c>
      <c r="Q2119" t="str">
        <f>LEFT(Kickstarter[[#This Row],[Category and Sub-Category]], SEARCH("/", Kickstarter[[#This Row],[Category and Sub-Category]])-1)</f>
        <v>music</v>
      </c>
      <c r="R2119" t="str">
        <f>RIGHT(Kickstarter[[#This Row],[Category and Sub-Category]], LEN(Kickstarter[[#This Row],[Category and Sub-Category]])-SEARCH("/",Kickstarter[[#This Row],[Category and Sub-Category]]))</f>
        <v>indie rock</v>
      </c>
      <c r="S2119" s="10">
        <f>(Kickstarter[[#This Row],[launched_at]]/86400) + 25569 + (-6/24)</f>
        <v>42289.809594907405</v>
      </c>
      <c r="T2119" s="10">
        <f>(Kickstarter[[#This Row],[deadline]]/86400) + 25569 + (-6/24)</f>
        <v>42303.957638888889</v>
      </c>
      <c r="U2119" s="6">
        <f>YEAR(Kickstarter[[#This Row],[Date Created Conversion]])</f>
        <v>2015</v>
      </c>
      <c r="V2119" s="6" t="str">
        <f>TEXT(Kickstarter[[#This Row],[Date Created Conversion]], "mmm")</f>
        <v>Oct</v>
      </c>
      <c r="W2119" s="6">
        <f>DATEDIF(Kickstarter[[#This Row],[Date Created Conversion]],Kickstarter[[#This Row],[Date Ended Conversion]],"m")</f>
        <v>0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Kickstarter[[#This Row],[pledged]]/Kickstarter[[#This Row],[goal]]</f>
        <v>1.3461099999999999</v>
      </c>
      <c r="P2120" s="13">
        <f>IF(Kickstarter[[#This Row],[backers_count]], Kickstarter[[#This Row],[pledged]]/Kickstarter[[#This Row],[backers_count]], 0)</f>
        <v>79.182941176470578</v>
      </c>
      <c r="Q2120" t="str">
        <f>LEFT(Kickstarter[[#This Row],[Category and Sub-Category]], SEARCH("/", Kickstarter[[#This Row],[Category and Sub-Category]])-1)</f>
        <v>music</v>
      </c>
      <c r="R2120" t="str">
        <f>RIGHT(Kickstarter[[#This Row],[Category and Sub-Category]], LEN(Kickstarter[[#This Row],[Category and Sub-Category]])-SEARCH("/",Kickstarter[[#This Row],[Category and Sub-Category]]))</f>
        <v>indie rock</v>
      </c>
      <c r="S2120" s="10">
        <f>(Kickstarter[[#This Row],[launched_at]]/86400) + 25569 + (-6/24)</f>
        <v>40718.589537037034</v>
      </c>
      <c r="T2120" s="10">
        <f>(Kickstarter[[#This Row],[deadline]]/86400) + 25569 + (-6/24)</f>
        <v>40748.589537037034</v>
      </c>
      <c r="U2120" s="6">
        <f>YEAR(Kickstarter[[#This Row],[Date Created Conversion]])</f>
        <v>2011</v>
      </c>
      <c r="V2120" s="6" t="str">
        <f>TEXT(Kickstarter[[#This Row],[Date Created Conversion]], "mmm")</f>
        <v>Jun</v>
      </c>
      <c r="W2120" s="6">
        <f>DATEDIF(Kickstarter[[#This Row],[Date Created Conversion]],Kickstarter[[#This Row],[Date Ended Conversion]],"m")</f>
        <v>1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Kickstarter[[#This Row],[pledged]]/Kickstarter[[#This Row],[goal]]</f>
        <v>1.0075000000000001</v>
      </c>
      <c r="P2121" s="13">
        <f>IF(Kickstarter[[#This Row],[backers_count]], Kickstarter[[#This Row],[pledged]]/Kickstarter[[#This Row],[backers_count]], 0)</f>
        <v>91.590909090909093</v>
      </c>
      <c r="Q2121" t="str">
        <f>LEFT(Kickstarter[[#This Row],[Category and Sub-Category]], SEARCH("/", Kickstarter[[#This Row],[Category and Sub-Category]])-1)</f>
        <v>music</v>
      </c>
      <c r="R2121" t="str">
        <f>RIGHT(Kickstarter[[#This Row],[Category and Sub-Category]], LEN(Kickstarter[[#This Row],[Category and Sub-Category]])-SEARCH("/",Kickstarter[[#This Row],[Category and Sub-Category]]))</f>
        <v>indie rock</v>
      </c>
      <c r="S2121" s="10">
        <f>(Kickstarter[[#This Row],[launched_at]]/86400) + 25569 + (-6/24)</f>
        <v>41106.880150462966</v>
      </c>
      <c r="T2121" s="10">
        <f>(Kickstarter[[#This Row],[deadline]]/86400) + 25569 + (-6/24)</f>
        <v>41136.880150462966</v>
      </c>
      <c r="U2121" s="6">
        <f>YEAR(Kickstarter[[#This Row],[Date Created Conversion]])</f>
        <v>2012</v>
      </c>
      <c r="V2121" s="6" t="str">
        <f>TEXT(Kickstarter[[#This Row],[Date Created Conversion]], "mmm")</f>
        <v>Jul</v>
      </c>
      <c r="W2121" s="6">
        <f>DATEDIF(Kickstarter[[#This Row],[Date Created Conversion]],Kickstarter[[#This Row],[Date Ended Conversion]],"m")</f>
        <v>0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Kickstarter[[#This Row],[pledged]]/Kickstarter[[#This Row],[goal]]</f>
        <v>1.00880375</v>
      </c>
      <c r="P2122" s="13">
        <f>IF(Kickstarter[[#This Row],[backers_count]], Kickstarter[[#This Row],[pledged]]/Kickstarter[[#This Row],[backers_count]], 0)</f>
        <v>116.96275362318841</v>
      </c>
      <c r="Q2122" t="str">
        <f>LEFT(Kickstarter[[#This Row],[Category and Sub-Category]], SEARCH("/", Kickstarter[[#This Row],[Category and Sub-Category]])-1)</f>
        <v>music</v>
      </c>
      <c r="R2122" t="str">
        <f>RIGHT(Kickstarter[[#This Row],[Category and Sub-Category]], LEN(Kickstarter[[#This Row],[Category and Sub-Category]])-SEARCH("/",Kickstarter[[#This Row],[Category and Sub-Category]]))</f>
        <v>indie rock</v>
      </c>
      <c r="S2122" s="10">
        <f>(Kickstarter[[#This Row],[launched_at]]/86400) + 25569 + (-6/24)</f>
        <v>41591.714537037034</v>
      </c>
      <c r="T2122" s="10">
        <f>(Kickstarter[[#This Row],[deadline]]/86400) + 25569 + (-6/24)</f>
        <v>41640.714537037034</v>
      </c>
      <c r="U2122" s="6">
        <f>YEAR(Kickstarter[[#This Row],[Date Created Conversion]])</f>
        <v>2013</v>
      </c>
      <c r="V2122" s="6" t="str">
        <f>TEXT(Kickstarter[[#This Row],[Date Created Conversion]], "mmm")</f>
        <v>Nov</v>
      </c>
      <c r="W2122" s="6">
        <f>DATEDIF(Kickstarter[[#This Row],[Date Created Conversion]],Kickstarter[[#This Row],[Date Ended Conversion]],"m")</f>
        <v>1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Kickstarter[[#This Row],[pledged]]/Kickstarter[[#This Row],[goal]]</f>
        <v>5.6800000000000002E-3</v>
      </c>
      <c r="P2123" s="13">
        <f>IF(Kickstarter[[#This Row],[backers_count]], Kickstarter[[#This Row],[pledged]]/Kickstarter[[#This Row],[backers_count]], 0)</f>
        <v>28.4</v>
      </c>
      <c r="Q2123" t="str">
        <f>LEFT(Kickstarter[[#This Row],[Category and Sub-Category]], SEARCH("/", Kickstarter[[#This Row],[Category and Sub-Category]])-1)</f>
        <v>games</v>
      </c>
      <c r="R2123" t="str">
        <f>RIGHT(Kickstarter[[#This Row],[Category and Sub-Category]], LEN(Kickstarter[[#This Row],[Category and Sub-Category]])-SEARCH("/",Kickstarter[[#This Row],[Category and Sub-Category]]))</f>
        <v>video games</v>
      </c>
      <c r="S2123" s="10">
        <f>(Kickstarter[[#This Row],[launched_at]]/86400) + 25569 + (-6/24)</f>
        <v>42716.4924537037</v>
      </c>
      <c r="T2123" s="10">
        <f>(Kickstarter[[#This Row],[deadline]]/86400) + 25569 + (-6/24)</f>
        <v>42746.4924537037</v>
      </c>
      <c r="U2123" s="6">
        <f>YEAR(Kickstarter[[#This Row],[Date Created Conversion]])</f>
        <v>2016</v>
      </c>
      <c r="V2123" s="6" t="str">
        <f>TEXT(Kickstarter[[#This Row],[Date Created Conversion]], "mmm")</f>
        <v>Dec</v>
      </c>
      <c r="W2123" s="6">
        <f>DATEDIF(Kickstarter[[#This Row],[Date Created Conversion]],Kickstarter[[#This Row],[Date Ended Conversion]],"m")</f>
        <v>0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Kickstarter[[#This Row],[pledged]]/Kickstarter[[#This Row],[goal]]</f>
        <v>3.875E-3</v>
      </c>
      <c r="P2124" s="13">
        <f>IF(Kickstarter[[#This Row],[backers_count]], Kickstarter[[#This Row],[pledged]]/Kickstarter[[#This Row],[backers_count]], 0)</f>
        <v>103.33333333333333</v>
      </c>
      <c r="Q2124" t="str">
        <f>LEFT(Kickstarter[[#This Row],[Category and Sub-Category]], SEARCH("/", Kickstarter[[#This Row],[Category and Sub-Category]])-1)</f>
        <v>games</v>
      </c>
      <c r="R2124" t="str">
        <f>RIGHT(Kickstarter[[#This Row],[Category and Sub-Category]], LEN(Kickstarter[[#This Row],[Category and Sub-Category]])-SEARCH("/",Kickstarter[[#This Row],[Category and Sub-Category]]))</f>
        <v>video games</v>
      </c>
      <c r="S2124" s="10">
        <f>(Kickstarter[[#This Row],[launched_at]]/86400) + 25569 + (-6/24)</f>
        <v>42712.050567129627</v>
      </c>
      <c r="T2124" s="10">
        <f>(Kickstarter[[#This Row],[deadline]]/86400) + 25569 + (-6/24)</f>
        <v>42742.050567129627</v>
      </c>
      <c r="U2124" s="6">
        <f>YEAR(Kickstarter[[#This Row],[Date Created Conversion]])</f>
        <v>2016</v>
      </c>
      <c r="V2124" s="6" t="str">
        <f>TEXT(Kickstarter[[#This Row],[Date Created Conversion]], "mmm")</f>
        <v>Dec</v>
      </c>
      <c r="W2124" s="6">
        <f>DATEDIF(Kickstarter[[#This Row],[Date Created Conversion]],Kickstarter[[#This Row],[Date Ended Conversion]],"m")</f>
        <v>0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Kickstarter[[#This Row],[pledged]]/Kickstarter[[#This Row],[goal]]</f>
        <v>0.1</v>
      </c>
      <c r="P2125" s="13">
        <f>IF(Kickstarter[[#This Row],[backers_count]], Kickstarter[[#This Row],[pledged]]/Kickstarter[[#This Row],[backers_count]], 0)</f>
        <v>10</v>
      </c>
      <c r="Q2125" t="str">
        <f>LEFT(Kickstarter[[#This Row],[Category and Sub-Category]], SEARCH("/", Kickstarter[[#This Row],[Category and Sub-Category]])-1)</f>
        <v>games</v>
      </c>
      <c r="R2125" t="str">
        <f>RIGHT(Kickstarter[[#This Row],[Category and Sub-Category]], LEN(Kickstarter[[#This Row],[Category and Sub-Category]])-SEARCH("/",Kickstarter[[#This Row],[Category and Sub-Category]]))</f>
        <v>video games</v>
      </c>
      <c r="S2125" s="10">
        <f>(Kickstarter[[#This Row],[launched_at]]/86400) + 25569 + (-6/24)</f>
        <v>40198.174849537041</v>
      </c>
      <c r="T2125" s="10">
        <f>(Kickstarter[[#This Row],[deadline]]/86400) + 25569 + (-6/24)</f>
        <v>40252.040972222225</v>
      </c>
      <c r="U2125" s="6">
        <f>YEAR(Kickstarter[[#This Row],[Date Created Conversion]])</f>
        <v>2010</v>
      </c>
      <c r="V2125" s="6" t="str">
        <f>TEXT(Kickstarter[[#This Row],[Date Created Conversion]], "mmm")</f>
        <v>Jan</v>
      </c>
      <c r="W2125" s="6">
        <f>DATEDIF(Kickstarter[[#This Row],[Date Created Conversion]],Kickstarter[[#This Row],[Date Ended Conversion]],"m")</f>
        <v>1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Kickstarter[[#This Row],[pledged]]/Kickstarter[[#This Row],[goal]]</f>
        <v>0.10454545454545454</v>
      </c>
      <c r="P2126" s="13">
        <f>IF(Kickstarter[[#This Row],[backers_count]], Kickstarter[[#This Row],[pledged]]/Kickstarter[[#This Row],[backers_count]], 0)</f>
        <v>23</v>
      </c>
      <c r="Q2126" t="str">
        <f>LEFT(Kickstarter[[#This Row],[Category and Sub-Category]], SEARCH("/", Kickstarter[[#This Row],[Category and Sub-Category]])-1)</f>
        <v>games</v>
      </c>
      <c r="R2126" t="str">
        <f>RIGHT(Kickstarter[[#This Row],[Category and Sub-Category]], LEN(Kickstarter[[#This Row],[Category and Sub-Category]])-SEARCH("/",Kickstarter[[#This Row],[Category and Sub-Category]]))</f>
        <v>video games</v>
      </c>
      <c r="S2126" s="10">
        <f>(Kickstarter[[#This Row],[launched_at]]/86400) + 25569 + (-6/24)</f>
        <v>40463.778182870374</v>
      </c>
      <c r="T2126" s="10">
        <f>(Kickstarter[[#This Row],[deadline]]/86400) + 25569 + (-6/24)</f>
        <v>40511.958333333336</v>
      </c>
      <c r="U2126" s="6">
        <f>YEAR(Kickstarter[[#This Row],[Date Created Conversion]])</f>
        <v>2010</v>
      </c>
      <c r="V2126" s="6" t="str">
        <f>TEXT(Kickstarter[[#This Row],[Date Created Conversion]], "mmm")</f>
        <v>Oct</v>
      </c>
      <c r="W2126" s="6">
        <f>DATEDIF(Kickstarter[[#This Row],[Date Created Conversion]],Kickstarter[[#This Row],[Date Ended Conversion]],"m")</f>
        <v>1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Kickstarter[[#This Row],[pledged]]/Kickstarter[[#This Row],[goal]]</f>
        <v>1.4200000000000001E-2</v>
      </c>
      <c r="P2127" s="13">
        <f>IF(Kickstarter[[#This Row],[backers_count]], Kickstarter[[#This Row],[pledged]]/Kickstarter[[#This Row],[backers_count]], 0)</f>
        <v>31.555555555555557</v>
      </c>
      <c r="Q2127" t="str">
        <f>LEFT(Kickstarter[[#This Row],[Category and Sub-Category]], SEARCH("/", Kickstarter[[#This Row],[Category and Sub-Category]])-1)</f>
        <v>games</v>
      </c>
      <c r="R2127" t="str">
        <f>RIGHT(Kickstarter[[#This Row],[Category and Sub-Category]], LEN(Kickstarter[[#This Row],[Category and Sub-Category]])-SEARCH("/",Kickstarter[[#This Row],[Category and Sub-Category]]))</f>
        <v>video games</v>
      </c>
      <c r="S2127" s="10">
        <f>(Kickstarter[[#This Row],[launched_at]]/86400) + 25569 + (-6/24)</f>
        <v>42190.773530092592</v>
      </c>
      <c r="T2127" s="10">
        <f>(Kickstarter[[#This Row],[deadline]]/86400) + 25569 + (-6/24)</f>
        <v>42220.773530092592</v>
      </c>
      <c r="U2127" s="6">
        <f>YEAR(Kickstarter[[#This Row],[Date Created Conversion]])</f>
        <v>2015</v>
      </c>
      <c r="V2127" s="6" t="str">
        <f>TEXT(Kickstarter[[#This Row],[Date Created Conversion]], "mmm")</f>
        <v>Jul</v>
      </c>
      <c r="W2127" s="6">
        <f>DATEDIF(Kickstarter[[#This Row],[Date Created Conversion]],Kickstarter[[#This Row],[Date Ended Conversion]],"m")</f>
        <v>0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Kickstarter[[#This Row],[pledged]]/Kickstarter[[#This Row],[goal]]</f>
        <v>5.0000000000000001E-4</v>
      </c>
      <c r="P2128" s="13">
        <f>IF(Kickstarter[[#This Row],[backers_count]], Kickstarter[[#This Row],[pledged]]/Kickstarter[[#This Row],[backers_count]], 0)</f>
        <v>5</v>
      </c>
      <c r="Q2128" t="str">
        <f>LEFT(Kickstarter[[#This Row],[Category and Sub-Category]], SEARCH("/", Kickstarter[[#This Row],[Category and Sub-Category]])-1)</f>
        <v>games</v>
      </c>
      <c r="R2128" t="str">
        <f>RIGHT(Kickstarter[[#This Row],[Category and Sub-Category]], LEN(Kickstarter[[#This Row],[Category and Sub-Category]])-SEARCH("/",Kickstarter[[#This Row],[Category and Sub-Category]]))</f>
        <v>video games</v>
      </c>
      <c r="S2128" s="10">
        <f>(Kickstarter[[#This Row],[launched_at]]/86400) + 25569 + (-6/24)</f>
        <v>41951.723229166666</v>
      </c>
      <c r="T2128" s="10">
        <f>(Kickstarter[[#This Row],[deadline]]/86400) + 25569 + (-6/24)</f>
        <v>41981.723229166666</v>
      </c>
      <c r="U2128" s="6">
        <f>YEAR(Kickstarter[[#This Row],[Date Created Conversion]])</f>
        <v>2014</v>
      </c>
      <c r="V2128" s="6" t="str">
        <f>TEXT(Kickstarter[[#This Row],[Date Created Conversion]], "mmm")</f>
        <v>Nov</v>
      </c>
      <c r="W2128" s="6">
        <f>DATEDIF(Kickstarter[[#This Row],[Date Created Conversion]],Kickstarter[[#This Row],[Date Ended Conversion]],"m")</f>
        <v>1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Kickstarter[[#This Row],[pledged]]/Kickstarter[[#This Row],[goal]]</f>
        <v>0.28842857142857142</v>
      </c>
      <c r="P2129" s="13">
        <f>IF(Kickstarter[[#This Row],[backers_count]], Kickstarter[[#This Row],[pledged]]/Kickstarter[[#This Row],[backers_count]], 0)</f>
        <v>34.220338983050844</v>
      </c>
      <c r="Q2129" t="str">
        <f>LEFT(Kickstarter[[#This Row],[Category and Sub-Category]], SEARCH("/", Kickstarter[[#This Row],[Category and Sub-Category]])-1)</f>
        <v>games</v>
      </c>
      <c r="R2129" t="str">
        <f>RIGHT(Kickstarter[[#This Row],[Category and Sub-Category]], LEN(Kickstarter[[#This Row],[Category and Sub-Category]])-SEARCH("/",Kickstarter[[#This Row],[Category and Sub-Category]]))</f>
        <v>video games</v>
      </c>
      <c r="S2129" s="10">
        <f>(Kickstarter[[#This Row],[launched_at]]/86400) + 25569 + (-6/24)</f>
        <v>42045.255358796298</v>
      </c>
      <c r="T2129" s="10">
        <f>(Kickstarter[[#This Row],[deadline]]/86400) + 25569 + (-6/24)</f>
        <v>42075.213692129633</v>
      </c>
      <c r="U2129" s="6">
        <f>YEAR(Kickstarter[[#This Row],[Date Created Conversion]])</f>
        <v>2015</v>
      </c>
      <c r="V2129" s="6" t="str">
        <f>TEXT(Kickstarter[[#This Row],[Date Created Conversion]], "mmm")</f>
        <v>Feb</v>
      </c>
      <c r="W2129" s="6">
        <f>DATEDIF(Kickstarter[[#This Row],[Date Created Conversion]],Kickstarter[[#This Row],[Date Ended Conversion]],"m")</f>
        <v>1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Kickstarter[[#This Row],[pledged]]/Kickstarter[[#This Row],[goal]]</f>
        <v>1.6666666666666668E-3</v>
      </c>
      <c r="P2130" s="13">
        <f>IF(Kickstarter[[#This Row],[backers_count]], Kickstarter[[#This Row],[pledged]]/Kickstarter[[#This Row],[backers_count]], 0)</f>
        <v>25</v>
      </c>
      <c r="Q2130" t="str">
        <f>LEFT(Kickstarter[[#This Row],[Category and Sub-Category]], SEARCH("/", Kickstarter[[#This Row],[Category and Sub-Category]])-1)</f>
        <v>games</v>
      </c>
      <c r="R2130" t="str">
        <f>RIGHT(Kickstarter[[#This Row],[Category and Sub-Category]], LEN(Kickstarter[[#This Row],[Category and Sub-Category]])-SEARCH("/",Kickstarter[[#This Row],[Category and Sub-Category]]))</f>
        <v>video games</v>
      </c>
      <c r="S2130" s="10">
        <f>(Kickstarter[[#This Row],[launched_at]]/86400) + 25569 + (-6/24)</f>
        <v>41843.522789351853</v>
      </c>
      <c r="T2130" s="10">
        <f>(Kickstarter[[#This Row],[deadline]]/86400) + 25569 + (-6/24)</f>
        <v>41903.522789351853</v>
      </c>
      <c r="U2130" s="6">
        <f>YEAR(Kickstarter[[#This Row],[Date Created Conversion]])</f>
        <v>2014</v>
      </c>
      <c r="V2130" s="6" t="str">
        <f>TEXT(Kickstarter[[#This Row],[Date Created Conversion]], "mmm")</f>
        <v>Jul</v>
      </c>
      <c r="W2130" s="6">
        <f>DATEDIF(Kickstarter[[#This Row],[Date Created Conversion]],Kickstarter[[#This Row],[Date Ended Conversion]],"m")</f>
        <v>1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Kickstarter[[#This Row],[pledged]]/Kickstarter[[#This Row],[goal]]</f>
        <v>0.11799999999999999</v>
      </c>
      <c r="P2131" s="13">
        <f>IF(Kickstarter[[#This Row],[backers_count]], Kickstarter[[#This Row],[pledged]]/Kickstarter[[#This Row],[backers_count]], 0)</f>
        <v>19.666666666666668</v>
      </c>
      <c r="Q2131" t="str">
        <f>LEFT(Kickstarter[[#This Row],[Category and Sub-Category]], SEARCH("/", Kickstarter[[#This Row],[Category and Sub-Category]])-1)</f>
        <v>games</v>
      </c>
      <c r="R2131" t="str">
        <f>RIGHT(Kickstarter[[#This Row],[Category and Sub-Category]], LEN(Kickstarter[[#This Row],[Category and Sub-Category]])-SEARCH("/",Kickstarter[[#This Row],[Category and Sub-Category]]))</f>
        <v>video games</v>
      </c>
      <c r="S2131" s="10">
        <f>(Kickstarter[[#This Row],[launched_at]]/86400) + 25569 + (-6/24)</f>
        <v>42408.774305555555</v>
      </c>
      <c r="T2131" s="10">
        <f>(Kickstarter[[#This Row],[deadline]]/86400) + 25569 + (-6/24)</f>
        <v>42438.774305555555</v>
      </c>
      <c r="U2131" s="6">
        <f>YEAR(Kickstarter[[#This Row],[Date Created Conversion]])</f>
        <v>2016</v>
      </c>
      <c r="V2131" s="6" t="str">
        <f>TEXT(Kickstarter[[#This Row],[Date Created Conversion]], "mmm")</f>
        <v>Feb</v>
      </c>
      <c r="W2131" s="6">
        <f>DATEDIF(Kickstarter[[#This Row],[Date Created Conversion]],Kickstarter[[#This Row],[Date Ended Conversion]],"m")</f>
        <v>1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Kickstarter[[#This Row],[pledged]]/Kickstarter[[#This Row],[goal]]</f>
        <v>2.0238095238095236E-3</v>
      </c>
      <c r="P2132" s="13">
        <f>IF(Kickstarter[[#This Row],[backers_count]], Kickstarter[[#This Row],[pledged]]/Kickstarter[[#This Row],[backers_count]], 0)</f>
        <v>21.25</v>
      </c>
      <c r="Q2132" t="str">
        <f>LEFT(Kickstarter[[#This Row],[Category and Sub-Category]], SEARCH("/", Kickstarter[[#This Row],[Category and Sub-Category]])-1)</f>
        <v>games</v>
      </c>
      <c r="R2132" t="str">
        <f>RIGHT(Kickstarter[[#This Row],[Category and Sub-Category]], LEN(Kickstarter[[#This Row],[Category and Sub-Category]])-SEARCH("/",Kickstarter[[#This Row],[Category and Sub-Category]]))</f>
        <v>video games</v>
      </c>
      <c r="S2132" s="10">
        <f>(Kickstarter[[#This Row],[launched_at]]/86400) + 25569 + (-6/24)</f>
        <v>41831.836377314816</v>
      </c>
      <c r="T2132" s="10">
        <f>(Kickstarter[[#This Row],[deadline]]/86400) + 25569 + (-6/24)</f>
        <v>41866.836377314816</v>
      </c>
      <c r="U2132" s="6">
        <f>YEAR(Kickstarter[[#This Row],[Date Created Conversion]])</f>
        <v>2014</v>
      </c>
      <c r="V2132" s="6" t="str">
        <f>TEXT(Kickstarter[[#This Row],[Date Created Conversion]], "mmm")</f>
        <v>Jul</v>
      </c>
      <c r="W2132" s="6">
        <f>DATEDIF(Kickstarter[[#This Row],[Date Created Conversion]],Kickstarter[[#This Row],[Date Ended Conversion]],"m")</f>
        <v>1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Kickstarter[[#This Row],[pledged]]/Kickstarter[[#This Row],[goal]]</f>
        <v>0.05</v>
      </c>
      <c r="P2133" s="13">
        <f>IF(Kickstarter[[#This Row],[backers_count]], Kickstarter[[#This Row],[pledged]]/Kickstarter[[#This Row],[backers_count]], 0)</f>
        <v>8.3333333333333339</v>
      </c>
      <c r="Q2133" t="str">
        <f>LEFT(Kickstarter[[#This Row],[Category and Sub-Category]], SEARCH("/", Kickstarter[[#This Row],[Category and Sub-Category]])-1)</f>
        <v>games</v>
      </c>
      <c r="R2133" t="str">
        <f>RIGHT(Kickstarter[[#This Row],[Category and Sub-Category]], LEN(Kickstarter[[#This Row],[Category and Sub-Category]])-SEARCH("/",Kickstarter[[#This Row],[Category and Sub-Category]]))</f>
        <v>video games</v>
      </c>
      <c r="S2133" s="10">
        <f>(Kickstarter[[#This Row],[launched_at]]/86400) + 25569 + (-6/24)</f>
        <v>42166.957071759258</v>
      </c>
      <c r="T2133" s="10">
        <f>(Kickstarter[[#This Row],[deadline]]/86400) + 25569 + (-6/24)</f>
        <v>42196.957071759258</v>
      </c>
      <c r="U2133" s="6">
        <f>YEAR(Kickstarter[[#This Row],[Date Created Conversion]])</f>
        <v>2015</v>
      </c>
      <c r="V2133" s="6" t="str">
        <f>TEXT(Kickstarter[[#This Row],[Date Created Conversion]], "mmm")</f>
        <v>Jun</v>
      </c>
      <c r="W2133" s="6">
        <f>DATEDIF(Kickstarter[[#This Row],[Date Created Conversion]],Kickstarter[[#This Row],[Date Ended Conversion]],"m")</f>
        <v>1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Kickstarter[[#This Row],[pledged]]/Kickstarter[[#This Row],[goal]]</f>
        <v>2.1129899999999997E-2</v>
      </c>
      <c r="P2134" s="13">
        <f>IF(Kickstarter[[#This Row],[backers_count]], Kickstarter[[#This Row],[pledged]]/Kickstarter[[#This Row],[backers_count]], 0)</f>
        <v>21.34333333333333</v>
      </c>
      <c r="Q2134" t="str">
        <f>LEFT(Kickstarter[[#This Row],[Category and Sub-Category]], SEARCH("/", Kickstarter[[#This Row],[Category and Sub-Category]])-1)</f>
        <v>games</v>
      </c>
      <c r="R2134" t="str">
        <f>RIGHT(Kickstarter[[#This Row],[Category and Sub-Category]], LEN(Kickstarter[[#This Row],[Category and Sub-Category]])-SEARCH("/",Kickstarter[[#This Row],[Category and Sub-Category]]))</f>
        <v>video games</v>
      </c>
      <c r="S2134" s="10">
        <f>(Kickstarter[[#This Row],[launched_at]]/86400) + 25569 + (-6/24)</f>
        <v>41643.237175925926</v>
      </c>
      <c r="T2134" s="10">
        <f>(Kickstarter[[#This Row],[deadline]]/86400) + 25569 + (-6/24)</f>
        <v>41673.237175925926</v>
      </c>
      <c r="U2134" s="6">
        <f>YEAR(Kickstarter[[#This Row],[Date Created Conversion]])</f>
        <v>2014</v>
      </c>
      <c r="V2134" s="6" t="str">
        <f>TEXT(Kickstarter[[#This Row],[Date Created Conversion]], "mmm")</f>
        <v>Jan</v>
      </c>
      <c r="W2134" s="6">
        <f>DATEDIF(Kickstarter[[#This Row],[Date Created Conversion]],Kickstarter[[#This Row],[Date Ended Conversion]],"m")</f>
        <v>0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Kickstarter[[#This Row],[pledged]]/Kickstarter[[#This Row],[goal]]</f>
        <v>1.6E-2</v>
      </c>
      <c r="P2135" s="13">
        <f>IF(Kickstarter[[#This Row],[backers_count]], Kickstarter[[#This Row],[pledged]]/Kickstarter[[#This Row],[backers_count]], 0)</f>
        <v>5.333333333333333</v>
      </c>
      <c r="Q2135" t="str">
        <f>LEFT(Kickstarter[[#This Row],[Category and Sub-Category]], SEARCH("/", Kickstarter[[#This Row],[Category and Sub-Category]])-1)</f>
        <v>games</v>
      </c>
      <c r="R2135" t="str">
        <f>RIGHT(Kickstarter[[#This Row],[Category and Sub-Category]], LEN(Kickstarter[[#This Row],[Category and Sub-Category]])-SEARCH("/",Kickstarter[[#This Row],[Category and Sub-Category]]))</f>
        <v>video games</v>
      </c>
      <c r="S2135" s="10">
        <f>(Kickstarter[[#This Row],[launched_at]]/86400) + 25569 + (-6/24)</f>
        <v>40618.847210648149</v>
      </c>
      <c r="T2135" s="10">
        <f>(Kickstarter[[#This Row],[deadline]]/86400) + 25569 + (-6/24)</f>
        <v>40657.040972222225</v>
      </c>
      <c r="U2135" s="6">
        <f>YEAR(Kickstarter[[#This Row],[Date Created Conversion]])</f>
        <v>2011</v>
      </c>
      <c r="V2135" s="6" t="str">
        <f>TEXT(Kickstarter[[#This Row],[Date Created Conversion]], "mmm")</f>
        <v>Mar</v>
      </c>
      <c r="W2135" s="6">
        <f>DATEDIF(Kickstarter[[#This Row],[Date Created Conversion]],Kickstarter[[#This Row],[Date Ended Conversion]],"m")</f>
        <v>1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Kickstarter[[#This Row],[pledged]]/Kickstarter[[#This Row],[goal]]</f>
        <v>1.7333333333333333E-2</v>
      </c>
      <c r="P2136" s="13">
        <f>IF(Kickstarter[[#This Row],[backers_count]], Kickstarter[[#This Row],[pledged]]/Kickstarter[[#This Row],[backers_count]], 0)</f>
        <v>34.666666666666664</v>
      </c>
      <c r="Q2136" t="str">
        <f>LEFT(Kickstarter[[#This Row],[Category and Sub-Category]], SEARCH("/", Kickstarter[[#This Row],[Category and Sub-Category]])-1)</f>
        <v>games</v>
      </c>
      <c r="R2136" t="str">
        <f>RIGHT(Kickstarter[[#This Row],[Category and Sub-Category]], LEN(Kickstarter[[#This Row],[Category and Sub-Category]])-SEARCH("/",Kickstarter[[#This Row],[Category and Sub-Category]]))</f>
        <v>video games</v>
      </c>
      <c r="S2136" s="10">
        <f>(Kickstarter[[#This Row],[launched_at]]/86400) + 25569 + (-6/24)</f>
        <v>41361.636469907404</v>
      </c>
      <c r="T2136" s="10">
        <f>(Kickstarter[[#This Row],[deadline]]/86400) + 25569 + (-6/24)</f>
        <v>41391.636469907404</v>
      </c>
      <c r="U2136" s="6">
        <f>YEAR(Kickstarter[[#This Row],[Date Created Conversion]])</f>
        <v>2013</v>
      </c>
      <c r="V2136" s="6" t="str">
        <f>TEXT(Kickstarter[[#This Row],[Date Created Conversion]], "mmm")</f>
        <v>Mar</v>
      </c>
      <c r="W2136" s="6">
        <f>DATEDIF(Kickstarter[[#This Row],[Date Created Conversion]],Kickstarter[[#This Row],[Date Ended Conversion]],"m")</f>
        <v>0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Kickstarter[[#This Row],[pledged]]/Kickstarter[[#This Row],[goal]]</f>
        <v>9.5600000000000004E-2</v>
      </c>
      <c r="P2137" s="13">
        <f>IF(Kickstarter[[#This Row],[backers_count]], Kickstarter[[#This Row],[pledged]]/Kickstarter[[#This Row],[backers_count]], 0)</f>
        <v>21.727272727272727</v>
      </c>
      <c r="Q2137" t="str">
        <f>LEFT(Kickstarter[[#This Row],[Category and Sub-Category]], SEARCH("/", Kickstarter[[#This Row],[Category and Sub-Category]])-1)</f>
        <v>games</v>
      </c>
      <c r="R2137" t="str">
        <f>RIGHT(Kickstarter[[#This Row],[Category and Sub-Category]], LEN(Kickstarter[[#This Row],[Category and Sub-Category]])-SEARCH("/",Kickstarter[[#This Row],[Category and Sub-Category]]))</f>
        <v>video games</v>
      </c>
      <c r="S2137" s="10">
        <f>(Kickstarter[[#This Row],[launched_at]]/86400) + 25569 + (-6/24)</f>
        <v>41156.71334490741</v>
      </c>
      <c r="T2137" s="10">
        <f>(Kickstarter[[#This Row],[deadline]]/86400) + 25569 + (-6/24)</f>
        <v>41186.71334490741</v>
      </c>
      <c r="U2137" s="6">
        <f>YEAR(Kickstarter[[#This Row],[Date Created Conversion]])</f>
        <v>2012</v>
      </c>
      <c r="V2137" s="6" t="str">
        <f>TEXT(Kickstarter[[#This Row],[Date Created Conversion]], "mmm")</f>
        <v>Sep</v>
      </c>
      <c r="W2137" s="6">
        <f>DATEDIF(Kickstarter[[#This Row],[Date Created Conversion]],Kickstarter[[#This Row],[Date Ended Conversion]],"m")</f>
        <v>1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Kickstarter[[#This Row],[pledged]]/Kickstarter[[#This Row],[goal]]</f>
        <v>5.9612499999999998E-4</v>
      </c>
      <c r="P2138" s="13">
        <f>IF(Kickstarter[[#This Row],[backers_count]], Kickstarter[[#This Row],[pledged]]/Kickstarter[[#This Row],[backers_count]], 0)</f>
        <v>11.922499999999999</v>
      </c>
      <c r="Q2138" t="str">
        <f>LEFT(Kickstarter[[#This Row],[Category and Sub-Category]], SEARCH("/", Kickstarter[[#This Row],[Category and Sub-Category]])-1)</f>
        <v>games</v>
      </c>
      <c r="R2138" t="str">
        <f>RIGHT(Kickstarter[[#This Row],[Category and Sub-Category]], LEN(Kickstarter[[#This Row],[Category and Sub-Category]])-SEARCH("/",Kickstarter[[#This Row],[Category and Sub-Category]]))</f>
        <v>video games</v>
      </c>
      <c r="S2138" s="10">
        <f>(Kickstarter[[#This Row],[launched_at]]/86400) + 25569 + (-6/24)</f>
        <v>41536.259097222224</v>
      </c>
      <c r="T2138" s="10">
        <f>(Kickstarter[[#This Row],[deadline]]/86400) + 25569 + (-6/24)</f>
        <v>41566.259097222224</v>
      </c>
      <c r="U2138" s="6">
        <f>YEAR(Kickstarter[[#This Row],[Date Created Conversion]])</f>
        <v>2013</v>
      </c>
      <c r="V2138" s="6" t="str">
        <f>TEXT(Kickstarter[[#This Row],[Date Created Conversion]], "mmm")</f>
        <v>Sep</v>
      </c>
      <c r="W2138" s="6">
        <f>DATEDIF(Kickstarter[[#This Row],[Date Created Conversion]],Kickstarter[[#This Row],[Date Ended Conversion]],"m")</f>
        <v>1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Kickstarter[[#This Row],[pledged]]/Kickstarter[[#This Row],[goal]]</f>
        <v>0.28405999999999998</v>
      </c>
      <c r="P2139" s="13">
        <f>IF(Kickstarter[[#This Row],[backers_count]], Kickstarter[[#This Row],[pledged]]/Kickstarter[[#This Row],[backers_count]], 0)</f>
        <v>26.59737827715356</v>
      </c>
      <c r="Q2139" t="str">
        <f>LEFT(Kickstarter[[#This Row],[Category and Sub-Category]], SEARCH("/", Kickstarter[[#This Row],[Category and Sub-Category]])-1)</f>
        <v>games</v>
      </c>
      <c r="R2139" t="str">
        <f>RIGHT(Kickstarter[[#This Row],[Category and Sub-Category]], LEN(Kickstarter[[#This Row],[Category and Sub-Category]])-SEARCH("/",Kickstarter[[#This Row],[Category and Sub-Category]]))</f>
        <v>video games</v>
      </c>
      <c r="S2139" s="10">
        <f>(Kickstarter[[#This Row],[launched_at]]/86400) + 25569 + (-6/24)</f>
        <v>41948.521168981482</v>
      </c>
      <c r="T2139" s="10">
        <f>(Kickstarter[[#This Row],[deadline]]/86400) + 25569 + (-6/24)</f>
        <v>41978.521168981482</v>
      </c>
      <c r="U2139" s="6">
        <f>YEAR(Kickstarter[[#This Row],[Date Created Conversion]])</f>
        <v>2014</v>
      </c>
      <c r="V2139" s="6" t="str">
        <f>TEXT(Kickstarter[[#This Row],[Date Created Conversion]], "mmm")</f>
        <v>Nov</v>
      </c>
      <c r="W2139" s="6">
        <f>DATEDIF(Kickstarter[[#This Row],[Date Created Conversion]],Kickstarter[[#This Row],[Date Ended Conversion]],"m")</f>
        <v>1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Kickstarter[[#This Row],[pledged]]/Kickstarter[[#This Row],[goal]]</f>
        <v>0.128</v>
      </c>
      <c r="P2140" s="13">
        <f>IF(Kickstarter[[#This Row],[backers_count]], Kickstarter[[#This Row],[pledged]]/Kickstarter[[#This Row],[backers_count]], 0)</f>
        <v>10.666666666666666</v>
      </c>
      <c r="Q2140" t="str">
        <f>LEFT(Kickstarter[[#This Row],[Category and Sub-Category]], SEARCH("/", Kickstarter[[#This Row],[Category and Sub-Category]])-1)</f>
        <v>games</v>
      </c>
      <c r="R2140" t="str">
        <f>RIGHT(Kickstarter[[#This Row],[Category and Sub-Category]], LEN(Kickstarter[[#This Row],[Category and Sub-Category]])-SEARCH("/",Kickstarter[[#This Row],[Category and Sub-Category]]))</f>
        <v>video games</v>
      </c>
      <c r="S2140" s="10">
        <f>(Kickstarter[[#This Row],[launched_at]]/86400) + 25569 + (-6/24)</f>
        <v>41556.763182870374</v>
      </c>
      <c r="T2140" s="10">
        <f>(Kickstarter[[#This Row],[deadline]]/86400) + 25569 + (-6/24)</f>
        <v>41586.804849537039</v>
      </c>
      <c r="U2140" s="6">
        <f>YEAR(Kickstarter[[#This Row],[Date Created Conversion]])</f>
        <v>2013</v>
      </c>
      <c r="V2140" s="6" t="str">
        <f>TEXT(Kickstarter[[#This Row],[Date Created Conversion]], "mmm")</f>
        <v>Oct</v>
      </c>
      <c r="W2140" s="6">
        <f>DATEDIF(Kickstarter[[#This Row],[Date Created Conversion]],Kickstarter[[#This Row],[Date Ended Conversion]],"m")</f>
        <v>0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Kickstarter[[#This Row],[pledged]]/Kickstarter[[#This Row],[goal]]</f>
        <v>5.4199999999999998E-2</v>
      </c>
      <c r="P2141" s="13">
        <f>IF(Kickstarter[[#This Row],[backers_count]], Kickstarter[[#This Row],[pledged]]/Kickstarter[[#This Row],[backers_count]], 0)</f>
        <v>29.035714285714285</v>
      </c>
      <c r="Q2141" t="str">
        <f>LEFT(Kickstarter[[#This Row],[Category and Sub-Category]], SEARCH("/", Kickstarter[[#This Row],[Category and Sub-Category]])-1)</f>
        <v>games</v>
      </c>
      <c r="R2141" t="str">
        <f>RIGHT(Kickstarter[[#This Row],[Category and Sub-Category]], LEN(Kickstarter[[#This Row],[Category and Sub-Category]])-SEARCH("/",Kickstarter[[#This Row],[Category and Sub-Category]]))</f>
        <v>video games</v>
      </c>
      <c r="S2141" s="10">
        <f>(Kickstarter[[#This Row],[launched_at]]/86400) + 25569 + (-6/24)</f>
        <v>42647.500092592592</v>
      </c>
      <c r="T2141" s="10">
        <f>(Kickstarter[[#This Row],[deadline]]/86400) + 25569 + (-6/24)</f>
        <v>42677.500092592592</v>
      </c>
      <c r="U2141" s="6">
        <f>YEAR(Kickstarter[[#This Row],[Date Created Conversion]])</f>
        <v>2016</v>
      </c>
      <c r="V2141" s="6" t="str">
        <f>TEXT(Kickstarter[[#This Row],[Date Created Conversion]], "mmm")</f>
        <v>Oct</v>
      </c>
      <c r="W2141" s="6">
        <f>DATEDIF(Kickstarter[[#This Row],[Date Created Conversion]],Kickstarter[[#This Row],[Date Ended Conversion]],"m")</f>
        <v>0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Kickstarter[[#This Row],[pledged]]/Kickstarter[[#This Row],[goal]]</f>
        <v>1.1199999999999999E-3</v>
      </c>
      <c r="P2142" s="13">
        <f>IF(Kickstarter[[#This Row],[backers_count]], Kickstarter[[#This Row],[pledged]]/Kickstarter[[#This Row],[backers_count]], 0)</f>
        <v>50.909090909090907</v>
      </c>
      <c r="Q2142" t="str">
        <f>LEFT(Kickstarter[[#This Row],[Category and Sub-Category]], SEARCH("/", Kickstarter[[#This Row],[Category and Sub-Category]])-1)</f>
        <v>games</v>
      </c>
      <c r="R2142" t="str">
        <f>RIGHT(Kickstarter[[#This Row],[Category and Sub-Category]], LEN(Kickstarter[[#This Row],[Category and Sub-Category]])-SEARCH("/",Kickstarter[[#This Row],[Category and Sub-Category]]))</f>
        <v>video games</v>
      </c>
      <c r="S2142" s="10">
        <f>(Kickstarter[[#This Row],[launched_at]]/86400) + 25569 + (-6/24)</f>
        <v>41255.583611111113</v>
      </c>
      <c r="T2142" s="10">
        <f>(Kickstarter[[#This Row],[deadline]]/86400) + 25569 + (-6/24)</f>
        <v>41285.583611111113</v>
      </c>
      <c r="U2142" s="6">
        <f>YEAR(Kickstarter[[#This Row],[Date Created Conversion]])</f>
        <v>2012</v>
      </c>
      <c r="V2142" s="6" t="str">
        <f>TEXT(Kickstarter[[#This Row],[Date Created Conversion]], "mmm")</f>
        <v>Dec</v>
      </c>
      <c r="W2142" s="6">
        <f>DATEDIF(Kickstarter[[#This Row],[Date Created Conversion]],Kickstarter[[#This Row],[Date Ended Conversion]],"m")</f>
        <v>0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Kickstarter[[#This Row],[pledged]]/Kickstarter[[#This Row],[goal]]</f>
        <v>0</v>
      </c>
      <c r="P2143" s="13">
        <f>IF(Kickstarter[[#This Row],[backers_count]], Kickstarter[[#This Row],[pledged]]/Kickstarter[[#This Row],[backers_count]], 0)</f>
        <v>0</v>
      </c>
      <c r="Q2143" t="str">
        <f>LEFT(Kickstarter[[#This Row],[Category and Sub-Category]], SEARCH("/", Kickstarter[[#This Row],[Category and Sub-Category]])-1)</f>
        <v>games</v>
      </c>
      <c r="R2143" t="str">
        <f>RIGHT(Kickstarter[[#This Row],[Category and Sub-Category]], LEN(Kickstarter[[#This Row],[Category and Sub-Category]])-SEARCH("/",Kickstarter[[#This Row],[Category and Sub-Category]]))</f>
        <v>video games</v>
      </c>
      <c r="S2143" s="10">
        <f>(Kickstarter[[#This Row],[launched_at]]/86400) + 25569 + (-6/24)</f>
        <v>41926.985636574071</v>
      </c>
      <c r="T2143" s="10">
        <f>(Kickstarter[[#This Row],[deadline]]/86400) + 25569 + (-6/24)</f>
        <v>41957.027303240742</v>
      </c>
      <c r="U2143" s="6">
        <f>YEAR(Kickstarter[[#This Row],[Date Created Conversion]])</f>
        <v>2014</v>
      </c>
      <c r="V2143" s="6" t="str">
        <f>TEXT(Kickstarter[[#This Row],[Date Created Conversion]], "mmm")</f>
        <v>Oct</v>
      </c>
      <c r="W2143" s="6">
        <f>DATEDIF(Kickstarter[[#This Row],[Date Created Conversion]],Kickstarter[[#This Row],[Date Ended Conversion]],"m")</f>
        <v>1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Kickstarter[[#This Row],[pledged]]/Kickstarter[[#This Row],[goal]]</f>
        <v>5.7238095238095241E-2</v>
      </c>
      <c r="P2144" s="13">
        <f>IF(Kickstarter[[#This Row],[backers_count]], Kickstarter[[#This Row],[pledged]]/Kickstarter[[#This Row],[backers_count]], 0)</f>
        <v>50.083333333333336</v>
      </c>
      <c r="Q2144" t="str">
        <f>LEFT(Kickstarter[[#This Row],[Category and Sub-Category]], SEARCH("/", Kickstarter[[#This Row],[Category and Sub-Category]])-1)</f>
        <v>games</v>
      </c>
      <c r="R2144" t="str">
        <f>RIGHT(Kickstarter[[#This Row],[Category and Sub-Category]], LEN(Kickstarter[[#This Row],[Category and Sub-Category]])-SEARCH("/",Kickstarter[[#This Row],[Category and Sub-Category]]))</f>
        <v>video games</v>
      </c>
      <c r="S2144" s="10">
        <f>(Kickstarter[[#This Row],[launched_at]]/86400) + 25569 + (-6/24)</f>
        <v>42340.451504629629</v>
      </c>
      <c r="T2144" s="10">
        <f>(Kickstarter[[#This Row],[deadline]]/86400) + 25569 + (-6/24)</f>
        <v>42368.451504629629</v>
      </c>
      <c r="U2144" s="6">
        <f>YEAR(Kickstarter[[#This Row],[Date Created Conversion]])</f>
        <v>2015</v>
      </c>
      <c r="V2144" s="6" t="str">
        <f>TEXT(Kickstarter[[#This Row],[Date Created Conversion]], "mmm")</f>
        <v>Dec</v>
      </c>
      <c r="W2144" s="6">
        <f>DATEDIF(Kickstarter[[#This Row],[Date Created Conversion]],Kickstarter[[#This Row],[Date Ended Conversion]],"m")</f>
        <v>0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Kickstarter[[#This Row],[pledged]]/Kickstarter[[#This Row],[goal]]</f>
        <v>0.1125</v>
      </c>
      <c r="P2145" s="13">
        <f>IF(Kickstarter[[#This Row],[backers_count]], Kickstarter[[#This Row],[pledged]]/Kickstarter[[#This Row],[backers_count]], 0)</f>
        <v>45</v>
      </c>
      <c r="Q2145" t="str">
        <f>LEFT(Kickstarter[[#This Row],[Category and Sub-Category]], SEARCH("/", Kickstarter[[#This Row],[Category and Sub-Category]])-1)</f>
        <v>games</v>
      </c>
      <c r="R2145" t="str">
        <f>RIGHT(Kickstarter[[#This Row],[Category and Sub-Category]], LEN(Kickstarter[[#This Row],[Category and Sub-Category]])-SEARCH("/",Kickstarter[[#This Row],[Category and Sub-Category]]))</f>
        <v>video games</v>
      </c>
      <c r="S2145" s="10">
        <f>(Kickstarter[[#This Row],[launched_at]]/86400) + 25569 + (-6/24)</f>
        <v>40332.636712962965</v>
      </c>
      <c r="T2145" s="10">
        <f>(Kickstarter[[#This Row],[deadline]]/86400) + 25569 + (-6/24)</f>
        <v>40380.541666666664</v>
      </c>
      <c r="U2145" s="6">
        <f>YEAR(Kickstarter[[#This Row],[Date Created Conversion]])</f>
        <v>2010</v>
      </c>
      <c r="V2145" s="6" t="str">
        <f>TEXT(Kickstarter[[#This Row],[Date Created Conversion]], "mmm")</f>
        <v>Jun</v>
      </c>
      <c r="W2145" s="6">
        <f>DATEDIF(Kickstarter[[#This Row],[Date Created Conversion]],Kickstarter[[#This Row],[Date Ended Conversion]],"m")</f>
        <v>1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Kickstarter[[#This Row],[pledged]]/Kickstarter[[#This Row],[goal]]</f>
        <v>1.7098591549295775E-2</v>
      </c>
      <c r="P2146" s="13">
        <f>IF(Kickstarter[[#This Row],[backers_count]], Kickstarter[[#This Row],[pledged]]/Kickstarter[[#This Row],[backers_count]], 0)</f>
        <v>25.291666666666668</v>
      </c>
      <c r="Q2146" t="str">
        <f>LEFT(Kickstarter[[#This Row],[Category and Sub-Category]], SEARCH("/", Kickstarter[[#This Row],[Category and Sub-Category]])-1)</f>
        <v>games</v>
      </c>
      <c r="R2146" t="str">
        <f>RIGHT(Kickstarter[[#This Row],[Category and Sub-Category]], LEN(Kickstarter[[#This Row],[Category and Sub-Category]])-SEARCH("/",Kickstarter[[#This Row],[Category and Sub-Category]]))</f>
        <v>video games</v>
      </c>
      <c r="S2146" s="10">
        <f>(Kickstarter[[#This Row],[launched_at]]/86400) + 25569 + (-6/24)</f>
        <v>41499.296759259261</v>
      </c>
      <c r="T2146" s="10">
        <f>(Kickstarter[[#This Row],[deadline]]/86400) + 25569 + (-6/24)</f>
        <v>41531.296759259261</v>
      </c>
      <c r="U2146" s="6">
        <f>YEAR(Kickstarter[[#This Row],[Date Created Conversion]])</f>
        <v>2013</v>
      </c>
      <c r="V2146" s="6" t="str">
        <f>TEXT(Kickstarter[[#This Row],[Date Created Conversion]], "mmm")</f>
        <v>Aug</v>
      </c>
      <c r="W2146" s="6">
        <f>DATEDIF(Kickstarter[[#This Row],[Date Created Conversion]],Kickstarter[[#This Row],[Date Ended Conversion]],"m")</f>
        <v>1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Kickstarter[[#This Row],[pledged]]/Kickstarter[[#This Row],[goal]]</f>
        <v>0.30433333333333334</v>
      </c>
      <c r="P2147" s="13">
        <f>IF(Kickstarter[[#This Row],[backers_count]], Kickstarter[[#This Row],[pledged]]/Kickstarter[[#This Row],[backers_count]], 0)</f>
        <v>51.292134831460672</v>
      </c>
      <c r="Q2147" t="str">
        <f>LEFT(Kickstarter[[#This Row],[Category and Sub-Category]], SEARCH("/", Kickstarter[[#This Row],[Category and Sub-Category]])-1)</f>
        <v>games</v>
      </c>
      <c r="R2147" t="str">
        <f>RIGHT(Kickstarter[[#This Row],[Category and Sub-Category]], LEN(Kickstarter[[#This Row],[Category and Sub-Category]])-SEARCH("/",Kickstarter[[#This Row],[Category and Sub-Category]]))</f>
        <v>video games</v>
      </c>
      <c r="S2147" s="10">
        <f>(Kickstarter[[#This Row],[launched_at]]/86400) + 25569 + (-6/24)</f>
        <v>41574.987430555557</v>
      </c>
      <c r="T2147" s="10">
        <f>(Kickstarter[[#This Row],[deadline]]/86400) + 25569 + (-6/24)</f>
        <v>41605.029097222221</v>
      </c>
      <c r="U2147" s="6">
        <f>YEAR(Kickstarter[[#This Row],[Date Created Conversion]])</f>
        <v>2013</v>
      </c>
      <c r="V2147" s="6" t="str">
        <f>TEXT(Kickstarter[[#This Row],[Date Created Conversion]], "mmm")</f>
        <v>Oct</v>
      </c>
      <c r="W2147" s="6">
        <f>DATEDIF(Kickstarter[[#This Row],[Date Created Conversion]],Kickstarter[[#This Row],[Date Ended Conversion]],"m")</f>
        <v>1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Kickstarter[[#This Row],[pledged]]/Kickstarter[[#This Row],[goal]]</f>
        <v>2.0000000000000001E-4</v>
      </c>
      <c r="P2148" s="13">
        <f>IF(Kickstarter[[#This Row],[backers_count]], Kickstarter[[#This Row],[pledged]]/Kickstarter[[#This Row],[backers_count]], 0)</f>
        <v>1</v>
      </c>
      <c r="Q2148" t="str">
        <f>LEFT(Kickstarter[[#This Row],[Category and Sub-Category]], SEARCH("/", Kickstarter[[#This Row],[Category and Sub-Category]])-1)</f>
        <v>games</v>
      </c>
      <c r="R2148" t="str">
        <f>RIGHT(Kickstarter[[#This Row],[Category and Sub-Category]], LEN(Kickstarter[[#This Row],[Category and Sub-Category]])-SEARCH("/",Kickstarter[[#This Row],[Category and Sub-Category]]))</f>
        <v>video games</v>
      </c>
      <c r="S2148" s="10">
        <f>(Kickstarter[[#This Row],[launched_at]]/86400) + 25569 + (-6/24)</f>
        <v>42397.429513888885</v>
      </c>
      <c r="T2148" s="10">
        <f>(Kickstarter[[#This Row],[deadline]]/86400) + 25569 + (-6/24)</f>
        <v>42411.429513888885</v>
      </c>
      <c r="U2148" s="6">
        <f>YEAR(Kickstarter[[#This Row],[Date Created Conversion]])</f>
        <v>2016</v>
      </c>
      <c r="V2148" s="6" t="str">
        <f>TEXT(Kickstarter[[#This Row],[Date Created Conversion]], "mmm")</f>
        <v>Jan</v>
      </c>
      <c r="W2148" s="6">
        <f>DATEDIF(Kickstarter[[#This Row],[Date Created Conversion]],Kickstarter[[#This Row],[Date Ended Conversion]],"m")</f>
        <v>0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Kickstarter[[#This Row],[pledged]]/Kickstarter[[#This Row],[goal]]</f>
        <v>6.9641025641025639E-3</v>
      </c>
      <c r="P2149" s="13">
        <f>IF(Kickstarter[[#This Row],[backers_count]], Kickstarter[[#This Row],[pledged]]/Kickstarter[[#This Row],[backers_count]], 0)</f>
        <v>49.381818181818183</v>
      </c>
      <c r="Q2149" t="str">
        <f>LEFT(Kickstarter[[#This Row],[Category and Sub-Category]], SEARCH("/", Kickstarter[[#This Row],[Category and Sub-Category]])-1)</f>
        <v>games</v>
      </c>
      <c r="R2149" t="str">
        <f>RIGHT(Kickstarter[[#This Row],[Category and Sub-Category]], LEN(Kickstarter[[#This Row],[Category and Sub-Category]])-SEARCH("/",Kickstarter[[#This Row],[Category and Sub-Category]]))</f>
        <v>video games</v>
      </c>
      <c r="S2149" s="10">
        <f>(Kickstarter[[#This Row],[launched_at]]/86400) + 25569 + (-6/24)</f>
        <v>41927.045694444445</v>
      </c>
      <c r="T2149" s="10">
        <f>(Kickstarter[[#This Row],[deadline]]/86400) + 25569 + (-6/24)</f>
        <v>41959.087361111116</v>
      </c>
      <c r="U2149" s="6">
        <f>YEAR(Kickstarter[[#This Row],[Date Created Conversion]])</f>
        <v>2014</v>
      </c>
      <c r="V2149" s="6" t="str">
        <f>TEXT(Kickstarter[[#This Row],[Date Created Conversion]], "mmm")</f>
        <v>Oct</v>
      </c>
      <c r="W2149" s="6">
        <f>DATEDIF(Kickstarter[[#This Row],[Date Created Conversion]],Kickstarter[[#This Row],[Date Ended Conversion]],"m")</f>
        <v>1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Kickstarter[[#This Row],[pledged]]/Kickstarter[[#This Row],[goal]]</f>
        <v>0.02</v>
      </c>
      <c r="P2150" s="13">
        <f>IF(Kickstarter[[#This Row],[backers_count]], Kickstarter[[#This Row],[pledged]]/Kickstarter[[#This Row],[backers_count]], 0)</f>
        <v>1</v>
      </c>
      <c r="Q2150" t="str">
        <f>LEFT(Kickstarter[[#This Row],[Category and Sub-Category]], SEARCH("/", Kickstarter[[#This Row],[Category and Sub-Category]])-1)</f>
        <v>games</v>
      </c>
      <c r="R2150" t="str">
        <f>RIGHT(Kickstarter[[#This Row],[Category and Sub-Category]], LEN(Kickstarter[[#This Row],[Category and Sub-Category]])-SEARCH("/",Kickstarter[[#This Row],[Category and Sub-Category]]))</f>
        <v>video games</v>
      </c>
      <c r="S2150" s="10">
        <f>(Kickstarter[[#This Row],[launched_at]]/86400) + 25569 + (-6/24)</f>
        <v>42066.483587962968</v>
      </c>
      <c r="T2150" s="10">
        <f>(Kickstarter[[#This Row],[deadline]]/86400) + 25569 + (-6/24)</f>
        <v>42096.441921296297</v>
      </c>
      <c r="U2150" s="6">
        <f>YEAR(Kickstarter[[#This Row],[Date Created Conversion]])</f>
        <v>2015</v>
      </c>
      <c r="V2150" s="6" t="str">
        <f>TEXT(Kickstarter[[#This Row],[Date Created Conversion]], "mmm")</f>
        <v>Mar</v>
      </c>
      <c r="W2150" s="6">
        <f>DATEDIF(Kickstarter[[#This Row],[Date Created Conversion]],Kickstarter[[#This Row],[Date Ended Conversion]],"m")</f>
        <v>0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Kickstarter[[#This Row],[pledged]]/Kickstarter[[#This Row],[goal]]</f>
        <v>0</v>
      </c>
      <c r="P2151" s="13">
        <f>IF(Kickstarter[[#This Row],[backers_count]], Kickstarter[[#This Row],[pledged]]/Kickstarter[[#This Row],[backers_count]], 0)</f>
        <v>0</v>
      </c>
      <c r="Q2151" t="str">
        <f>LEFT(Kickstarter[[#This Row],[Category and Sub-Category]], SEARCH("/", Kickstarter[[#This Row],[Category and Sub-Category]])-1)</f>
        <v>games</v>
      </c>
      <c r="R2151" t="str">
        <f>RIGHT(Kickstarter[[#This Row],[Category and Sub-Category]], LEN(Kickstarter[[#This Row],[Category and Sub-Category]])-SEARCH("/",Kickstarter[[#This Row],[Category and Sub-Category]]))</f>
        <v>video games</v>
      </c>
      <c r="S2151" s="10">
        <f>(Kickstarter[[#This Row],[launched_at]]/86400) + 25569 + (-6/24)</f>
        <v>40354.774953703702</v>
      </c>
      <c r="T2151" s="10">
        <f>(Kickstarter[[#This Row],[deadline]]/86400) + 25569 + (-6/24)</f>
        <v>40389.75</v>
      </c>
      <c r="U2151" s="6">
        <f>YEAR(Kickstarter[[#This Row],[Date Created Conversion]])</f>
        <v>2010</v>
      </c>
      <c r="V2151" s="6" t="str">
        <f>TEXT(Kickstarter[[#This Row],[Date Created Conversion]], "mmm")</f>
        <v>Jun</v>
      </c>
      <c r="W2151" s="6">
        <f>DATEDIF(Kickstarter[[#This Row],[Date Created Conversion]],Kickstarter[[#This Row],[Date Ended Conversion]],"m")</f>
        <v>1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Kickstarter[[#This Row],[pledged]]/Kickstarter[[#This Row],[goal]]</f>
        <v>8.0999999999999996E-3</v>
      </c>
      <c r="P2152" s="13">
        <f>IF(Kickstarter[[#This Row],[backers_count]], Kickstarter[[#This Row],[pledged]]/Kickstarter[[#This Row],[backers_count]], 0)</f>
        <v>101.25</v>
      </c>
      <c r="Q2152" t="str">
        <f>LEFT(Kickstarter[[#This Row],[Category and Sub-Category]], SEARCH("/", Kickstarter[[#This Row],[Category and Sub-Category]])-1)</f>
        <v>games</v>
      </c>
      <c r="R2152" t="str">
        <f>RIGHT(Kickstarter[[#This Row],[Category and Sub-Category]], LEN(Kickstarter[[#This Row],[Category and Sub-Category]])-SEARCH("/",Kickstarter[[#This Row],[Category and Sub-Category]]))</f>
        <v>video games</v>
      </c>
      <c r="S2152" s="10">
        <f>(Kickstarter[[#This Row],[launched_at]]/86400) + 25569 + (-6/24)</f>
        <v>42534.034710648149</v>
      </c>
      <c r="T2152" s="10">
        <f>(Kickstarter[[#This Row],[deadline]]/86400) + 25569 + (-6/24)</f>
        <v>42564.034710648149</v>
      </c>
      <c r="U2152" s="6">
        <f>YEAR(Kickstarter[[#This Row],[Date Created Conversion]])</f>
        <v>2016</v>
      </c>
      <c r="V2152" s="6" t="str">
        <f>TEXT(Kickstarter[[#This Row],[Date Created Conversion]], "mmm")</f>
        <v>Jun</v>
      </c>
      <c r="W2152" s="6">
        <f>DATEDIF(Kickstarter[[#This Row],[Date Created Conversion]],Kickstarter[[#This Row],[Date Ended Conversion]],"m")</f>
        <v>1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Kickstarter[[#This Row],[pledged]]/Kickstarter[[#This Row],[goal]]</f>
        <v>2.6222222222222224E-3</v>
      </c>
      <c r="P2153" s="13">
        <f>IF(Kickstarter[[#This Row],[backers_count]], Kickstarter[[#This Row],[pledged]]/Kickstarter[[#This Row],[backers_count]], 0)</f>
        <v>19.666666666666668</v>
      </c>
      <c r="Q2153" t="str">
        <f>LEFT(Kickstarter[[#This Row],[Category and Sub-Category]], SEARCH("/", Kickstarter[[#This Row],[Category and Sub-Category]])-1)</f>
        <v>games</v>
      </c>
      <c r="R2153" t="str">
        <f>RIGHT(Kickstarter[[#This Row],[Category and Sub-Category]], LEN(Kickstarter[[#This Row],[Category and Sub-Category]])-SEARCH("/",Kickstarter[[#This Row],[Category and Sub-Category]]))</f>
        <v>video games</v>
      </c>
      <c r="S2153" s="10">
        <f>(Kickstarter[[#This Row],[launched_at]]/86400) + 25569 + (-6/24)</f>
        <v>42520.597384259258</v>
      </c>
      <c r="T2153" s="10">
        <f>(Kickstarter[[#This Row],[deadline]]/86400) + 25569 + (-6/24)</f>
        <v>42550.597384259258</v>
      </c>
      <c r="U2153" s="6">
        <f>YEAR(Kickstarter[[#This Row],[Date Created Conversion]])</f>
        <v>2016</v>
      </c>
      <c r="V2153" s="6" t="str">
        <f>TEXT(Kickstarter[[#This Row],[Date Created Conversion]], "mmm")</f>
        <v>May</v>
      </c>
      <c r="W2153" s="6">
        <f>DATEDIF(Kickstarter[[#This Row],[Date Created Conversion]],Kickstarter[[#This Row],[Date Ended Conversion]],"m")</f>
        <v>0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Kickstarter[[#This Row],[pledged]]/Kickstarter[[#This Row],[goal]]</f>
        <v>1.6666666666666668E-3</v>
      </c>
      <c r="P2154" s="13">
        <f>IF(Kickstarter[[#This Row],[backers_count]], Kickstarter[[#This Row],[pledged]]/Kickstarter[[#This Row],[backers_count]], 0)</f>
        <v>12.5</v>
      </c>
      <c r="Q2154" t="str">
        <f>LEFT(Kickstarter[[#This Row],[Category and Sub-Category]], SEARCH("/", Kickstarter[[#This Row],[Category and Sub-Category]])-1)</f>
        <v>games</v>
      </c>
      <c r="R2154" t="str">
        <f>RIGHT(Kickstarter[[#This Row],[Category and Sub-Category]], LEN(Kickstarter[[#This Row],[Category and Sub-Category]])-SEARCH("/",Kickstarter[[#This Row],[Category and Sub-Category]]))</f>
        <v>video games</v>
      </c>
      <c r="S2154" s="10">
        <f>(Kickstarter[[#This Row],[launched_at]]/86400) + 25569 + (-6/24)</f>
        <v>41683.582280092596</v>
      </c>
      <c r="T2154" s="10">
        <f>(Kickstarter[[#This Row],[deadline]]/86400) + 25569 + (-6/24)</f>
        <v>41713.540613425925</v>
      </c>
      <c r="U2154" s="6">
        <f>YEAR(Kickstarter[[#This Row],[Date Created Conversion]])</f>
        <v>2014</v>
      </c>
      <c r="V2154" s="6" t="str">
        <f>TEXT(Kickstarter[[#This Row],[Date Created Conversion]], "mmm")</f>
        <v>Feb</v>
      </c>
      <c r="W2154" s="6">
        <f>DATEDIF(Kickstarter[[#This Row],[Date Created Conversion]],Kickstarter[[#This Row],[Date Ended Conversion]],"m")</f>
        <v>1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Kickstarter[[#This Row],[pledged]]/Kickstarter[[#This Row],[goal]]</f>
        <v>9.1244548809124457E-5</v>
      </c>
      <c r="P2155" s="13">
        <f>IF(Kickstarter[[#This Row],[backers_count]], Kickstarter[[#This Row],[pledged]]/Kickstarter[[#This Row],[backers_count]], 0)</f>
        <v>8.5</v>
      </c>
      <c r="Q2155" t="str">
        <f>LEFT(Kickstarter[[#This Row],[Category and Sub-Category]], SEARCH("/", Kickstarter[[#This Row],[Category and Sub-Category]])-1)</f>
        <v>games</v>
      </c>
      <c r="R2155" t="str">
        <f>RIGHT(Kickstarter[[#This Row],[Category and Sub-Category]], LEN(Kickstarter[[#This Row],[Category and Sub-Category]])-SEARCH("/",Kickstarter[[#This Row],[Category and Sub-Category]]))</f>
        <v>video games</v>
      </c>
      <c r="S2155" s="10">
        <f>(Kickstarter[[#This Row],[launched_at]]/86400) + 25569 + (-6/24)</f>
        <v>41974.661087962959</v>
      </c>
      <c r="T2155" s="10">
        <f>(Kickstarter[[#This Row],[deadline]]/86400) + 25569 + (-6/24)</f>
        <v>42014.082638888889</v>
      </c>
      <c r="U2155" s="6">
        <f>YEAR(Kickstarter[[#This Row],[Date Created Conversion]])</f>
        <v>2014</v>
      </c>
      <c r="V2155" s="6" t="str">
        <f>TEXT(Kickstarter[[#This Row],[Date Created Conversion]], "mmm")</f>
        <v>Dec</v>
      </c>
      <c r="W2155" s="6">
        <f>DATEDIF(Kickstarter[[#This Row],[Date Created Conversion]],Kickstarter[[#This Row],[Date Ended Conversion]],"m")</f>
        <v>1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Kickstarter[[#This Row],[pledged]]/Kickstarter[[#This Row],[goal]]</f>
        <v>8.0000000000000002E-3</v>
      </c>
      <c r="P2156" s="13">
        <f>IF(Kickstarter[[#This Row],[backers_count]], Kickstarter[[#This Row],[pledged]]/Kickstarter[[#This Row],[backers_count]], 0)</f>
        <v>1</v>
      </c>
      <c r="Q2156" t="str">
        <f>LEFT(Kickstarter[[#This Row],[Category and Sub-Category]], SEARCH("/", Kickstarter[[#This Row],[Category and Sub-Category]])-1)</f>
        <v>games</v>
      </c>
      <c r="R2156" t="str">
        <f>RIGHT(Kickstarter[[#This Row],[Category and Sub-Category]], LEN(Kickstarter[[#This Row],[Category and Sub-Category]])-SEARCH("/",Kickstarter[[#This Row],[Category and Sub-Category]]))</f>
        <v>video games</v>
      </c>
      <c r="S2156" s="10">
        <f>(Kickstarter[[#This Row],[launched_at]]/86400) + 25569 + (-6/24)</f>
        <v>41647.382256944446</v>
      </c>
      <c r="T2156" s="10">
        <f>(Kickstarter[[#This Row],[deadline]]/86400) + 25569 + (-6/24)</f>
        <v>41667.382256944446</v>
      </c>
      <c r="U2156" s="6">
        <f>YEAR(Kickstarter[[#This Row],[Date Created Conversion]])</f>
        <v>2014</v>
      </c>
      <c r="V2156" s="6" t="str">
        <f>TEXT(Kickstarter[[#This Row],[Date Created Conversion]], "mmm")</f>
        <v>Jan</v>
      </c>
      <c r="W2156" s="6">
        <f>DATEDIF(Kickstarter[[#This Row],[Date Created Conversion]],Kickstarter[[#This Row],[Date Ended Conversion]],"m")</f>
        <v>0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Kickstarter[[#This Row],[pledged]]/Kickstarter[[#This Row],[goal]]</f>
        <v>2.3E-2</v>
      </c>
      <c r="P2157" s="13">
        <f>IF(Kickstarter[[#This Row],[backers_count]], Kickstarter[[#This Row],[pledged]]/Kickstarter[[#This Row],[backers_count]], 0)</f>
        <v>23</v>
      </c>
      <c r="Q2157" t="str">
        <f>LEFT(Kickstarter[[#This Row],[Category and Sub-Category]], SEARCH("/", Kickstarter[[#This Row],[Category and Sub-Category]])-1)</f>
        <v>games</v>
      </c>
      <c r="R2157" t="str">
        <f>RIGHT(Kickstarter[[#This Row],[Category and Sub-Category]], LEN(Kickstarter[[#This Row],[Category and Sub-Category]])-SEARCH("/",Kickstarter[[#This Row],[Category and Sub-Category]]))</f>
        <v>video games</v>
      </c>
      <c r="S2157" s="10">
        <f>(Kickstarter[[#This Row],[launched_at]]/86400) + 25569 + (-6/24)</f>
        <v>42430.497511574074</v>
      </c>
      <c r="T2157" s="10">
        <f>(Kickstarter[[#This Row],[deadline]]/86400) + 25569 + (-6/24)</f>
        <v>42460.45584490741</v>
      </c>
      <c r="U2157" s="6">
        <f>YEAR(Kickstarter[[#This Row],[Date Created Conversion]])</f>
        <v>2016</v>
      </c>
      <c r="V2157" s="6" t="str">
        <f>TEXT(Kickstarter[[#This Row],[Date Created Conversion]], "mmm")</f>
        <v>Mar</v>
      </c>
      <c r="W2157" s="6">
        <f>DATEDIF(Kickstarter[[#This Row],[Date Created Conversion]],Kickstarter[[#This Row],[Date Ended Conversion]],"m")</f>
        <v>0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Kickstarter[[#This Row],[pledged]]/Kickstarter[[#This Row],[goal]]</f>
        <v>2.6660714285714284E-2</v>
      </c>
      <c r="P2158" s="13">
        <f>IF(Kickstarter[[#This Row],[backers_count]], Kickstarter[[#This Row],[pledged]]/Kickstarter[[#This Row],[backers_count]], 0)</f>
        <v>17.987951807228917</v>
      </c>
      <c r="Q2158" t="str">
        <f>LEFT(Kickstarter[[#This Row],[Category and Sub-Category]], SEARCH("/", Kickstarter[[#This Row],[Category and Sub-Category]])-1)</f>
        <v>games</v>
      </c>
      <c r="R2158" t="str">
        <f>RIGHT(Kickstarter[[#This Row],[Category and Sub-Category]], LEN(Kickstarter[[#This Row],[Category and Sub-Category]])-SEARCH("/",Kickstarter[[#This Row],[Category and Sub-Category]]))</f>
        <v>video games</v>
      </c>
      <c r="S2158" s="10">
        <f>(Kickstarter[[#This Row],[launched_at]]/86400) + 25569 + (-6/24)</f>
        <v>41488.60423611111</v>
      </c>
      <c r="T2158" s="10">
        <f>(Kickstarter[[#This Row],[deadline]]/86400) + 25569 + (-6/24)</f>
        <v>41533.60423611111</v>
      </c>
      <c r="U2158" s="6">
        <f>YEAR(Kickstarter[[#This Row],[Date Created Conversion]])</f>
        <v>2013</v>
      </c>
      <c r="V2158" s="6" t="str">
        <f>TEXT(Kickstarter[[#This Row],[Date Created Conversion]], "mmm")</f>
        <v>Aug</v>
      </c>
      <c r="W2158" s="6">
        <f>DATEDIF(Kickstarter[[#This Row],[Date Created Conversion]],Kickstarter[[#This Row],[Date Ended Conversion]],"m")</f>
        <v>1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Kickstarter[[#This Row],[pledged]]/Kickstarter[[#This Row],[goal]]</f>
        <v>0.28192</v>
      </c>
      <c r="P2159" s="13">
        <f>IF(Kickstarter[[#This Row],[backers_count]], Kickstarter[[#This Row],[pledged]]/Kickstarter[[#This Row],[backers_count]], 0)</f>
        <v>370.94736842105266</v>
      </c>
      <c r="Q2159" t="str">
        <f>LEFT(Kickstarter[[#This Row],[Category and Sub-Category]], SEARCH("/", Kickstarter[[#This Row],[Category and Sub-Category]])-1)</f>
        <v>games</v>
      </c>
      <c r="R2159" t="str">
        <f>RIGHT(Kickstarter[[#This Row],[Category and Sub-Category]], LEN(Kickstarter[[#This Row],[Category and Sub-Category]])-SEARCH("/",Kickstarter[[#This Row],[Category and Sub-Category]]))</f>
        <v>video games</v>
      </c>
      <c r="S2159" s="10">
        <f>(Kickstarter[[#This Row],[launched_at]]/86400) + 25569 + (-6/24)</f>
        <v>42694.73128472222</v>
      </c>
      <c r="T2159" s="10">
        <f>(Kickstarter[[#This Row],[deadline]]/86400) + 25569 + (-6/24)</f>
        <v>42727.082638888889</v>
      </c>
      <c r="U2159" s="6">
        <f>YEAR(Kickstarter[[#This Row],[Date Created Conversion]])</f>
        <v>2016</v>
      </c>
      <c r="V2159" s="6" t="str">
        <f>TEXT(Kickstarter[[#This Row],[Date Created Conversion]], "mmm")</f>
        <v>Nov</v>
      </c>
      <c r="W2159" s="6">
        <f>DATEDIF(Kickstarter[[#This Row],[Date Created Conversion]],Kickstarter[[#This Row],[Date Ended Conversion]],"m")</f>
        <v>1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Kickstarter[[#This Row],[pledged]]/Kickstarter[[#This Row],[goal]]</f>
        <v>6.5900366666666668E-2</v>
      </c>
      <c r="P2160" s="13">
        <f>IF(Kickstarter[[#This Row],[backers_count]], Kickstarter[[#This Row],[pledged]]/Kickstarter[[#This Row],[backers_count]], 0)</f>
        <v>63.569485530546629</v>
      </c>
      <c r="Q2160" t="str">
        <f>LEFT(Kickstarter[[#This Row],[Category and Sub-Category]], SEARCH("/", Kickstarter[[#This Row],[Category and Sub-Category]])-1)</f>
        <v>games</v>
      </c>
      <c r="R2160" t="str">
        <f>RIGHT(Kickstarter[[#This Row],[Category and Sub-Category]], LEN(Kickstarter[[#This Row],[Category and Sub-Category]])-SEARCH("/",Kickstarter[[#This Row],[Category and Sub-Category]]))</f>
        <v>video games</v>
      </c>
      <c r="S2160" s="10">
        <f>(Kickstarter[[#This Row],[launched_at]]/86400) + 25569 + (-6/24)</f>
        <v>41264.603865740741</v>
      </c>
      <c r="T2160" s="10">
        <f>(Kickstarter[[#This Row],[deadline]]/86400) + 25569 + (-6/24)</f>
        <v>41309.603865740741</v>
      </c>
      <c r="U2160" s="6">
        <f>YEAR(Kickstarter[[#This Row],[Date Created Conversion]])</f>
        <v>2012</v>
      </c>
      <c r="V2160" s="6" t="str">
        <f>TEXT(Kickstarter[[#This Row],[Date Created Conversion]], "mmm")</f>
        <v>Dec</v>
      </c>
      <c r="W2160" s="6">
        <f>DATEDIF(Kickstarter[[#This Row],[Date Created Conversion]],Kickstarter[[#This Row],[Date Ended Conversion]],"m")</f>
        <v>1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Kickstarter[[#This Row],[pledged]]/Kickstarter[[#This Row],[goal]]</f>
        <v>7.2222222222222219E-3</v>
      </c>
      <c r="P2161" s="13">
        <f>IF(Kickstarter[[#This Row],[backers_count]], Kickstarter[[#This Row],[pledged]]/Kickstarter[[#This Row],[backers_count]], 0)</f>
        <v>13</v>
      </c>
      <c r="Q2161" t="str">
        <f>LEFT(Kickstarter[[#This Row],[Category and Sub-Category]], SEARCH("/", Kickstarter[[#This Row],[Category and Sub-Category]])-1)</f>
        <v>games</v>
      </c>
      <c r="R2161" t="str">
        <f>RIGHT(Kickstarter[[#This Row],[Category and Sub-Category]], LEN(Kickstarter[[#This Row],[Category and Sub-Category]])-SEARCH("/",Kickstarter[[#This Row],[Category and Sub-Category]]))</f>
        <v>video games</v>
      </c>
      <c r="S2161" s="10">
        <f>(Kickstarter[[#This Row],[launched_at]]/86400) + 25569 + (-6/24)</f>
        <v>40710.481180555558</v>
      </c>
      <c r="T2161" s="10">
        <f>(Kickstarter[[#This Row],[deadline]]/86400) + 25569 + (-6/24)</f>
        <v>40740.481180555558</v>
      </c>
      <c r="U2161" s="6">
        <f>YEAR(Kickstarter[[#This Row],[Date Created Conversion]])</f>
        <v>2011</v>
      </c>
      <c r="V2161" s="6" t="str">
        <f>TEXT(Kickstarter[[#This Row],[Date Created Conversion]], "mmm")</f>
        <v>Jun</v>
      </c>
      <c r="W2161" s="6">
        <f>DATEDIF(Kickstarter[[#This Row],[Date Created Conversion]],Kickstarter[[#This Row],[Date Ended Conversion]],"m")</f>
        <v>1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Kickstarter[[#This Row],[pledged]]/Kickstarter[[#This Row],[goal]]</f>
        <v>8.5000000000000006E-3</v>
      </c>
      <c r="P2162" s="13">
        <f>IF(Kickstarter[[#This Row],[backers_count]], Kickstarter[[#This Row],[pledged]]/Kickstarter[[#This Row],[backers_count]], 0)</f>
        <v>5.3125</v>
      </c>
      <c r="Q2162" t="str">
        <f>LEFT(Kickstarter[[#This Row],[Category and Sub-Category]], SEARCH("/", Kickstarter[[#This Row],[Category and Sub-Category]])-1)</f>
        <v>games</v>
      </c>
      <c r="R2162" t="str">
        <f>RIGHT(Kickstarter[[#This Row],[Category and Sub-Category]], LEN(Kickstarter[[#This Row],[Category and Sub-Category]])-SEARCH("/",Kickstarter[[#This Row],[Category and Sub-Category]]))</f>
        <v>video games</v>
      </c>
      <c r="S2162" s="10">
        <f>(Kickstarter[[#This Row],[launched_at]]/86400) + 25569 + (-6/24)</f>
        <v>41018.461863425924</v>
      </c>
      <c r="T2162" s="10">
        <f>(Kickstarter[[#This Row],[deadline]]/86400) + 25569 + (-6/24)</f>
        <v>41048.461863425924</v>
      </c>
      <c r="U2162" s="6">
        <f>YEAR(Kickstarter[[#This Row],[Date Created Conversion]])</f>
        <v>2012</v>
      </c>
      <c r="V2162" s="6" t="str">
        <f>TEXT(Kickstarter[[#This Row],[Date Created Conversion]], "mmm")</f>
        <v>Apr</v>
      </c>
      <c r="W2162" s="6">
        <f>DATEDIF(Kickstarter[[#This Row],[Date Created Conversion]],Kickstarter[[#This Row],[Date Ended Conversion]],"m")</f>
        <v>1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Kickstarter[[#This Row],[pledged]]/Kickstarter[[#This Row],[goal]]</f>
        <v>1.1575</v>
      </c>
      <c r="P2163" s="13">
        <f>IF(Kickstarter[[#This Row],[backers_count]], Kickstarter[[#This Row],[pledged]]/Kickstarter[[#This Row],[backers_count]], 0)</f>
        <v>35.615384615384613</v>
      </c>
      <c r="Q2163" t="str">
        <f>LEFT(Kickstarter[[#This Row],[Category and Sub-Category]], SEARCH("/", Kickstarter[[#This Row],[Category and Sub-Category]])-1)</f>
        <v>music</v>
      </c>
      <c r="R2163" t="str">
        <f>RIGHT(Kickstarter[[#This Row],[Category and Sub-Category]], LEN(Kickstarter[[#This Row],[Category and Sub-Category]])-SEARCH("/",Kickstarter[[#This Row],[Category and Sub-Category]]))</f>
        <v>rock</v>
      </c>
      <c r="S2163" s="10">
        <f>(Kickstarter[[#This Row],[launched_at]]/86400) + 25569 + (-6/24)</f>
        <v>42240.602534722224</v>
      </c>
      <c r="T2163" s="10">
        <f>(Kickstarter[[#This Row],[deadline]]/86400) + 25569 + (-6/24)</f>
        <v>42270.602534722224</v>
      </c>
      <c r="U2163" s="6">
        <f>YEAR(Kickstarter[[#This Row],[Date Created Conversion]])</f>
        <v>2015</v>
      </c>
      <c r="V2163" s="6" t="str">
        <f>TEXT(Kickstarter[[#This Row],[Date Created Conversion]], "mmm")</f>
        <v>Aug</v>
      </c>
      <c r="W2163" s="6">
        <f>DATEDIF(Kickstarter[[#This Row],[Date Created Conversion]],Kickstarter[[#This Row],[Date Ended Conversion]],"m")</f>
        <v>0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Kickstarter[[#This Row],[pledged]]/Kickstarter[[#This Row],[goal]]</f>
        <v>1.1226666666666667</v>
      </c>
      <c r="P2164" s="13">
        <f>IF(Kickstarter[[#This Row],[backers_count]], Kickstarter[[#This Row],[pledged]]/Kickstarter[[#This Row],[backers_count]], 0)</f>
        <v>87.103448275862064</v>
      </c>
      <c r="Q2164" t="str">
        <f>LEFT(Kickstarter[[#This Row],[Category and Sub-Category]], SEARCH("/", Kickstarter[[#This Row],[Category and Sub-Category]])-1)</f>
        <v>music</v>
      </c>
      <c r="R2164" t="str">
        <f>RIGHT(Kickstarter[[#This Row],[Category and Sub-Category]], LEN(Kickstarter[[#This Row],[Category and Sub-Category]])-SEARCH("/",Kickstarter[[#This Row],[Category and Sub-Category]]))</f>
        <v>rock</v>
      </c>
      <c r="S2164" s="10">
        <f>(Kickstarter[[#This Row],[launched_at]]/86400) + 25569 + (-6/24)</f>
        <v>41813.516099537039</v>
      </c>
      <c r="T2164" s="10">
        <f>(Kickstarter[[#This Row],[deadline]]/86400) + 25569 + (-6/24)</f>
        <v>41844.516099537039</v>
      </c>
      <c r="U2164" s="6">
        <f>YEAR(Kickstarter[[#This Row],[Date Created Conversion]])</f>
        <v>2014</v>
      </c>
      <c r="V2164" s="6" t="str">
        <f>TEXT(Kickstarter[[#This Row],[Date Created Conversion]], "mmm")</f>
        <v>Jun</v>
      </c>
      <c r="W2164" s="6">
        <f>DATEDIF(Kickstarter[[#This Row],[Date Created Conversion]],Kickstarter[[#This Row],[Date Ended Conversion]],"m")</f>
        <v>1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Kickstarter[[#This Row],[pledged]]/Kickstarter[[#This Row],[goal]]</f>
        <v>1.3220000000000001</v>
      </c>
      <c r="P2165" s="13">
        <f>IF(Kickstarter[[#This Row],[backers_count]], Kickstarter[[#This Row],[pledged]]/Kickstarter[[#This Row],[backers_count]], 0)</f>
        <v>75.11363636363636</v>
      </c>
      <c r="Q2165" t="str">
        <f>LEFT(Kickstarter[[#This Row],[Category and Sub-Category]], SEARCH("/", Kickstarter[[#This Row],[Category and Sub-Category]])-1)</f>
        <v>music</v>
      </c>
      <c r="R2165" t="str">
        <f>RIGHT(Kickstarter[[#This Row],[Category and Sub-Category]], LEN(Kickstarter[[#This Row],[Category and Sub-Category]])-SEARCH("/",Kickstarter[[#This Row],[Category and Sub-Category]]))</f>
        <v>rock</v>
      </c>
      <c r="S2165" s="10">
        <f>(Kickstarter[[#This Row],[launched_at]]/86400) + 25569 + (-6/24)</f>
        <v>42111.649537037039</v>
      </c>
      <c r="T2165" s="10">
        <f>(Kickstarter[[#This Row],[deadline]]/86400) + 25569 + (-6/24)</f>
        <v>42162.909722222219</v>
      </c>
      <c r="U2165" s="6">
        <f>YEAR(Kickstarter[[#This Row],[Date Created Conversion]])</f>
        <v>2015</v>
      </c>
      <c r="V2165" s="6" t="str">
        <f>TEXT(Kickstarter[[#This Row],[Date Created Conversion]], "mmm")</f>
        <v>Apr</v>
      </c>
      <c r="W2165" s="6">
        <f>DATEDIF(Kickstarter[[#This Row],[Date Created Conversion]],Kickstarter[[#This Row],[Date Ended Conversion]],"m")</f>
        <v>1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Kickstarter[[#This Row],[pledged]]/Kickstarter[[#This Row],[goal]]</f>
        <v>1.0263636363636364</v>
      </c>
      <c r="P2166" s="13">
        <f>IF(Kickstarter[[#This Row],[backers_count]], Kickstarter[[#This Row],[pledged]]/Kickstarter[[#This Row],[backers_count]], 0)</f>
        <v>68.01204819277109</v>
      </c>
      <c r="Q2166" t="str">
        <f>LEFT(Kickstarter[[#This Row],[Category and Sub-Category]], SEARCH("/", Kickstarter[[#This Row],[Category and Sub-Category]])-1)</f>
        <v>music</v>
      </c>
      <c r="R2166" t="str">
        <f>RIGHT(Kickstarter[[#This Row],[Category and Sub-Category]], LEN(Kickstarter[[#This Row],[Category and Sub-Category]])-SEARCH("/",Kickstarter[[#This Row],[Category and Sub-Category]]))</f>
        <v>rock</v>
      </c>
      <c r="S2166" s="10">
        <f>(Kickstarter[[#This Row],[launched_at]]/86400) + 25569 + (-6/24)</f>
        <v>42515.46775462963</v>
      </c>
      <c r="T2166" s="10">
        <f>(Kickstarter[[#This Row],[deadline]]/86400) + 25569 + (-6/24)</f>
        <v>42545.915972222225</v>
      </c>
      <c r="U2166" s="6">
        <f>YEAR(Kickstarter[[#This Row],[Date Created Conversion]])</f>
        <v>2016</v>
      </c>
      <c r="V2166" s="6" t="str">
        <f>TEXT(Kickstarter[[#This Row],[Date Created Conversion]], "mmm")</f>
        <v>May</v>
      </c>
      <c r="W2166" s="6">
        <f>DATEDIF(Kickstarter[[#This Row],[Date Created Conversion]],Kickstarter[[#This Row],[Date Ended Conversion]],"m")</f>
        <v>0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Kickstarter[[#This Row],[pledged]]/Kickstarter[[#This Row],[goal]]</f>
        <v>1.3864000000000001</v>
      </c>
      <c r="P2167" s="13">
        <f>IF(Kickstarter[[#This Row],[backers_count]], Kickstarter[[#This Row],[pledged]]/Kickstarter[[#This Row],[backers_count]], 0)</f>
        <v>29.623931623931625</v>
      </c>
      <c r="Q2167" t="str">
        <f>LEFT(Kickstarter[[#This Row],[Category and Sub-Category]], SEARCH("/", Kickstarter[[#This Row],[Category and Sub-Category]])-1)</f>
        <v>music</v>
      </c>
      <c r="R2167" t="str">
        <f>RIGHT(Kickstarter[[#This Row],[Category and Sub-Category]], LEN(Kickstarter[[#This Row],[Category and Sub-Category]])-SEARCH("/",Kickstarter[[#This Row],[Category and Sub-Category]]))</f>
        <v>rock</v>
      </c>
      <c r="S2167" s="10">
        <f>(Kickstarter[[#This Row],[launched_at]]/86400) + 25569 + (-6/24)</f>
        <v>42438.417071759264</v>
      </c>
      <c r="T2167" s="10">
        <f>(Kickstarter[[#This Row],[deadline]]/86400) + 25569 + (-6/24)</f>
        <v>42468.375405092593</v>
      </c>
      <c r="U2167" s="6">
        <f>YEAR(Kickstarter[[#This Row],[Date Created Conversion]])</f>
        <v>2016</v>
      </c>
      <c r="V2167" s="6" t="str">
        <f>TEXT(Kickstarter[[#This Row],[Date Created Conversion]], "mmm")</f>
        <v>Mar</v>
      </c>
      <c r="W2167" s="6">
        <f>DATEDIF(Kickstarter[[#This Row],[Date Created Conversion]],Kickstarter[[#This Row],[Date Ended Conversion]],"m")</f>
        <v>0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Kickstarter[[#This Row],[pledged]]/Kickstarter[[#This Row],[goal]]</f>
        <v>1.466</v>
      </c>
      <c r="P2168" s="13">
        <f>IF(Kickstarter[[#This Row],[backers_count]], Kickstarter[[#This Row],[pledged]]/Kickstarter[[#This Row],[backers_count]], 0)</f>
        <v>91.625</v>
      </c>
      <c r="Q2168" t="str">
        <f>LEFT(Kickstarter[[#This Row],[Category and Sub-Category]], SEARCH("/", Kickstarter[[#This Row],[Category and Sub-Category]])-1)</f>
        <v>music</v>
      </c>
      <c r="R2168" t="str">
        <f>RIGHT(Kickstarter[[#This Row],[Category and Sub-Category]], LEN(Kickstarter[[#This Row],[Category and Sub-Category]])-SEARCH("/",Kickstarter[[#This Row],[Category and Sub-Category]]))</f>
        <v>rock</v>
      </c>
      <c r="S2168" s="10">
        <f>(Kickstarter[[#This Row],[launched_at]]/86400) + 25569 + (-6/24)</f>
        <v>41933.588171296295</v>
      </c>
      <c r="T2168" s="10">
        <f>(Kickstarter[[#This Row],[deadline]]/86400) + 25569 + (-6/24)</f>
        <v>41978.629837962959</v>
      </c>
      <c r="U2168" s="6">
        <f>YEAR(Kickstarter[[#This Row],[Date Created Conversion]])</f>
        <v>2014</v>
      </c>
      <c r="V2168" s="6" t="str">
        <f>TEXT(Kickstarter[[#This Row],[Date Created Conversion]], "mmm")</f>
        <v>Oct</v>
      </c>
      <c r="W2168" s="6">
        <f>DATEDIF(Kickstarter[[#This Row],[Date Created Conversion]],Kickstarter[[#This Row],[Date Ended Conversion]],"m")</f>
        <v>1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Kickstarter[[#This Row],[pledged]]/Kickstarter[[#This Row],[goal]]</f>
        <v>1.2</v>
      </c>
      <c r="P2169" s="13">
        <f>IF(Kickstarter[[#This Row],[backers_count]], Kickstarter[[#This Row],[pledged]]/Kickstarter[[#This Row],[backers_count]], 0)</f>
        <v>22.5</v>
      </c>
      <c r="Q2169" t="str">
        <f>LEFT(Kickstarter[[#This Row],[Category and Sub-Category]], SEARCH("/", Kickstarter[[#This Row],[Category and Sub-Category]])-1)</f>
        <v>music</v>
      </c>
      <c r="R2169" t="str">
        <f>RIGHT(Kickstarter[[#This Row],[Category and Sub-Category]], LEN(Kickstarter[[#This Row],[Category and Sub-Category]])-SEARCH("/",Kickstarter[[#This Row],[Category and Sub-Category]]))</f>
        <v>rock</v>
      </c>
      <c r="S2169" s="10">
        <f>(Kickstarter[[#This Row],[launched_at]]/86400) + 25569 + (-6/24)</f>
        <v>41152.816400462965</v>
      </c>
      <c r="T2169" s="10">
        <f>(Kickstarter[[#This Row],[deadline]]/86400) + 25569 + (-6/24)</f>
        <v>41166.816400462965</v>
      </c>
      <c r="U2169" s="6">
        <f>YEAR(Kickstarter[[#This Row],[Date Created Conversion]])</f>
        <v>2012</v>
      </c>
      <c r="V2169" s="6" t="str">
        <f>TEXT(Kickstarter[[#This Row],[Date Created Conversion]], "mmm")</f>
        <v>Aug</v>
      </c>
      <c r="W2169" s="6">
        <f>DATEDIF(Kickstarter[[#This Row],[Date Created Conversion]],Kickstarter[[#This Row],[Date Ended Conversion]],"m")</f>
        <v>0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Kickstarter[[#This Row],[pledged]]/Kickstarter[[#This Row],[goal]]</f>
        <v>1.215816111111111</v>
      </c>
      <c r="P2170" s="13">
        <f>IF(Kickstarter[[#This Row],[backers_count]], Kickstarter[[#This Row],[pledged]]/Kickstarter[[#This Row],[backers_count]], 0)</f>
        <v>64.366735294117646</v>
      </c>
      <c r="Q2170" t="str">
        <f>LEFT(Kickstarter[[#This Row],[Category and Sub-Category]], SEARCH("/", Kickstarter[[#This Row],[Category and Sub-Category]])-1)</f>
        <v>music</v>
      </c>
      <c r="R2170" t="str">
        <f>RIGHT(Kickstarter[[#This Row],[Category and Sub-Category]], LEN(Kickstarter[[#This Row],[Category and Sub-Category]])-SEARCH("/",Kickstarter[[#This Row],[Category and Sub-Category]]))</f>
        <v>rock</v>
      </c>
      <c r="S2170" s="10">
        <f>(Kickstarter[[#This Row],[launched_at]]/86400) + 25569 + (-6/24)</f>
        <v>42745.350243055553</v>
      </c>
      <c r="T2170" s="10">
        <f>(Kickstarter[[#This Row],[deadline]]/86400) + 25569 + (-6/24)</f>
        <v>42775.958333333328</v>
      </c>
      <c r="U2170" s="6">
        <f>YEAR(Kickstarter[[#This Row],[Date Created Conversion]])</f>
        <v>2017</v>
      </c>
      <c r="V2170" s="6" t="str">
        <f>TEXT(Kickstarter[[#This Row],[Date Created Conversion]], "mmm")</f>
        <v>Jan</v>
      </c>
      <c r="W2170" s="6">
        <f>DATEDIF(Kickstarter[[#This Row],[Date Created Conversion]],Kickstarter[[#This Row],[Date Ended Conversion]],"m")</f>
        <v>0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Kickstarter[[#This Row],[pledged]]/Kickstarter[[#This Row],[goal]]</f>
        <v>1</v>
      </c>
      <c r="P2171" s="13">
        <f>IF(Kickstarter[[#This Row],[backers_count]], Kickstarter[[#This Row],[pledged]]/Kickstarter[[#This Row],[backers_count]], 0)</f>
        <v>21.857142857142858</v>
      </c>
      <c r="Q2171" t="str">
        <f>LEFT(Kickstarter[[#This Row],[Category and Sub-Category]], SEARCH("/", Kickstarter[[#This Row],[Category and Sub-Category]])-1)</f>
        <v>music</v>
      </c>
      <c r="R2171" t="str">
        <f>RIGHT(Kickstarter[[#This Row],[Category and Sub-Category]], LEN(Kickstarter[[#This Row],[Category and Sub-Category]])-SEARCH("/",Kickstarter[[#This Row],[Category and Sub-Category]]))</f>
        <v>rock</v>
      </c>
      <c r="S2171" s="10">
        <f>(Kickstarter[[#This Row],[launched_at]]/86400) + 25569 + (-6/24)</f>
        <v>42793.450821759259</v>
      </c>
      <c r="T2171" s="10">
        <f>(Kickstarter[[#This Row],[deadline]]/86400) + 25569 + (-6/24)</f>
        <v>42796.450821759259</v>
      </c>
      <c r="U2171" s="6">
        <f>YEAR(Kickstarter[[#This Row],[Date Created Conversion]])</f>
        <v>2017</v>
      </c>
      <c r="V2171" s="6" t="str">
        <f>TEXT(Kickstarter[[#This Row],[Date Created Conversion]], "mmm")</f>
        <v>Feb</v>
      </c>
      <c r="W2171" s="6">
        <f>DATEDIF(Kickstarter[[#This Row],[Date Created Conversion]],Kickstarter[[#This Row],[Date Ended Conversion]],"m")</f>
        <v>0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Kickstarter[[#This Row],[pledged]]/Kickstarter[[#This Row],[goal]]</f>
        <v>1.8085714285714285</v>
      </c>
      <c r="P2172" s="13">
        <f>IF(Kickstarter[[#This Row],[backers_count]], Kickstarter[[#This Row],[pledged]]/Kickstarter[[#This Row],[backers_count]], 0)</f>
        <v>33.315789473684212</v>
      </c>
      <c r="Q2172" t="str">
        <f>LEFT(Kickstarter[[#This Row],[Category and Sub-Category]], SEARCH("/", Kickstarter[[#This Row],[Category and Sub-Category]])-1)</f>
        <v>music</v>
      </c>
      <c r="R2172" t="str">
        <f>RIGHT(Kickstarter[[#This Row],[Category and Sub-Category]], LEN(Kickstarter[[#This Row],[Category and Sub-Category]])-SEARCH("/",Kickstarter[[#This Row],[Category and Sub-Category]]))</f>
        <v>rock</v>
      </c>
      <c r="S2172" s="10">
        <f>(Kickstarter[[#This Row],[launched_at]]/86400) + 25569 + (-6/24)</f>
        <v>42198.500254629631</v>
      </c>
      <c r="T2172" s="10">
        <f>(Kickstarter[[#This Row],[deadline]]/86400) + 25569 + (-6/24)</f>
        <v>42238.500254629631</v>
      </c>
      <c r="U2172" s="6">
        <f>YEAR(Kickstarter[[#This Row],[Date Created Conversion]])</f>
        <v>2015</v>
      </c>
      <c r="V2172" s="6" t="str">
        <f>TEXT(Kickstarter[[#This Row],[Date Created Conversion]], "mmm")</f>
        <v>Jul</v>
      </c>
      <c r="W2172" s="6">
        <f>DATEDIF(Kickstarter[[#This Row],[Date Created Conversion]],Kickstarter[[#This Row],[Date Ended Conversion]],"m")</f>
        <v>1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Kickstarter[[#This Row],[pledged]]/Kickstarter[[#This Row],[goal]]</f>
        <v>1.0607500000000001</v>
      </c>
      <c r="P2173" s="13">
        <f>IF(Kickstarter[[#This Row],[backers_count]], Kickstarter[[#This Row],[pledged]]/Kickstarter[[#This Row],[backers_count]], 0)</f>
        <v>90.276595744680847</v>
      </c>
      <c r="Q2173" t="str">
        <f>LEFT(Kickstarter[[#This Row],[Category and Sub-Category]], SEARCH("/", Kickstarter[[#This Row],[Category and Sub-Category]])-1)</f>
        <v>music</v>
      </c>
      <c r="R2173" t="str">
        <f>RIGHT(Kickstarter[[#This Row],[Category and Sub-Category]], LEN(Kickstarter[[#This Row],[Category and Sub-Category]])-SEARCH("/",Kickstarter[[#This Row],[Category and Sub-Category]]))</f>
        <v>rock</v>
      </c>
      <c r="S2173" s="10">
        <f>(Kickstarter[[#This Row],[launched_at]]/86400) + 25569 + (-6/24)</f>
        <v>42141.70711805555</v>
      </c>
      <c r="T2173" s="10">
        <f>(Kickstarter[[#This Row],[deadline]]/86400) + 25569 + (-6/24)</f>
        <v>42176.958333333328</v>
      </c>
      <c r="U2173" s="6">
        <f>YEAR(Kickstarter[[#This Row],[Date Created Conversion]])</f>
        <v>2015</v>
      </c>
      <c r="V2173" s="6" t="str">
        <f>TEXT(Kickstarter[[#This Row],[Date Created Conversion]], "mmm")</f>
        <v>May</v>
      </c>
      <c r="W2173" s="6">
        <f>DATEDIF(Kickstarter[[#This Row],[Date Created Conversion]],Kickstarter[[#This Row],[Date Ended Conversion]],"m")</f>
        <v>1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Kickstarter[[#This Row],[pledged]]/Kickstarter[[#This Row],[goal]]</f>
        <v>1</v>
      </c>
      <c r="P2174" s="13">
        <f>IF(Kickstarter[[#This Row],[backers_count]], Kickstarter[[#This Row],[pledged]]/Kickstarter[[#This Row],[backers_count]], 0)</f>
        <v>76.92307692307692</v>
      </c>
      <c r="Q2174" t="str">
        <f>LEFT(Kickstarter[[#This Row],[Category and Sub-Category]], SEARCH("/", Kickstarter[[#This Row],[Category and Sub-Category]])-1)</f>
        <v>music</v>
      </c>
      <c r="R2174" t="str">
        <f>RIGHT(Kickstarter[[#This Row],[Category and Sub-Category]], LEN(Kickstarter[[#This Row],[Category and Sub-Category]])-SEARCH("/",Kickstarter[[#This Row],[Category and Sub-Category]]))</f>
        <v>rock</v>
      </c>
      <c r="S2174" s="10">
        <f>(Kickstarter[[#This Row],[launched_at]]/86400) + 25569 + (-6/24)</f>
        <v>42082.330092592594</v>
      </c>
      <c r="T2174" s="10">
        <f>(Kickstarter[[#This Row],[deadline]]/86400) + 25569 + (-6/24)</f>
        <v>42112.330092592594</v>
      </c>
      <c r="U2174" s="6">
        <f>YEAR(Kickstarter[[#This Row],[Date Created Conversion]])</f>
        <v>2015</v>
      </c>
      <c r="V2174" s="6" t="str">
        <f>TEXT(Kickstarter[[#This Row],[Date Created Conversion]], "mmm")</f>
        <v>Mar</v>
      </c>
      <c r="W2174" s="6">
        <f>DATEDIF(Kickstarter[[#This Row],[Date Created Conversion]],Kickstarter[[#This Row],[Date Ended Conversion]],"m")</f>
        <v>0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Kickstarter[[#This Row],[pledged]]/Kickstarter[[#This Row],[goal]]</f>
        <v>1.2692857142857144</v>
      </c>
      <c r="P2175" s="13">
        <f>IF(Kickstarter[[#This Row],[backers_count]], Kickstarter[[#This Row],[pledged]]/Kickstarter[[#This Row],[backers_count]], 0)</f>
        <v>59.233333333333334</v>
      </c>
      <c r="Q2175" t="str">
        <f>LEFT(Kickstarter[[#This Row],[Category and Sub-Category]], SEARCH("/", Kickstarter[[#This Row],[Category and Sub-Category]])-1)</f>
        <v>music</v>
      </c>
      <c r="R2175" t="str">
        <f>RIGHT(Kickstarter[[#This Row],[Category and Sub-Category]], LEN(Kickstarter[[#This Row],[Category and Sub-Category]])-SEARCH("/",Kickstarter[[#This Row],[Category and Sub-Category]]))</f>
        <v>rock</v>
      </c>
      <c r="S2175" s="10">
        <f>(Kickstarter[[#This Row],[launched_at]]/86400) + 25569 + (-6/24)</f>
        <v>41495.442627314813</v>
      </c>
      <c r="T2175" s="10">
        <f>(Kickstarter[[#This Row],[deadline]]/86400) + 25569 + (-6/24)</f>
        <v>41526.915972222225</v>
      </c>
      <c r="U2175" s="6">
        <f>YEAR(Kickstarter[[#This Row],[Date Created Conversion]])</f>
        <v>2013</v>
      </c>
      <c r="V2175" s="6" t="str">
        <f>TEXT(Kickstarter[[#This Row],[Date Created Conversion]], "mmm")</f>
        <v>Aug</v>
      </c>
      <c r="W2175" s="6">
        <f>DATEDIF(Kickstarter[[#This Row],[Date Created Conversion]],Kickstarter[[#This Row],[Date Ended Conversion]],"m")</f>
        <v>1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Kickstarter[[#This Row],[pledged]]/Kickstarter[[#This Row],[goal]]</f>
        <v>1.0297499999999999</v>
      </c>
      <c r="P2176" s="13">
        <f>IF(Kickstarter[[#This Row],[backers_count]], Kickstarter[[#This Row],[pledged]]/Kickstarter[[#This Row],[backers_count]], 0)</f>
        <v>65.38095238095238</v>
      </c>
      <c r="Q2176" t="str">
        <f>LEFT(Kickstarter[[#This Row],[Category and Sub-Category]], SEARCH("/", Kickstarter[[#This Row],[Category and Sub-Category]])-1)</f>
        <v>music</v>
      </c>
      <c r="R2176" t="str">
        <f>RIGHT(Kickstarter[[#This Row],[Category and Sub-Category]], LEN(Kickstarter[[#This Row],[Category and Sub-Category]])-SEARCH("/",Kickstarter[[#This Row],[Category and Sub-Category]]))</f>
        <v>rock</v>
      </c>
      <c r="S2176" s="10">
        <f>(Kickstarter[[#This Row],[launched_at]]/86400) + 25569 + (-6/24)</f>
        <v>42465.292905092589</v>
      </c>
      <c r="T2176" s="10">
        <f>(Kickstarter[[#This Row],[deadline]]/86400) + 25569 + (-6/24)</f>
        <v>42495.292905092589</v>
      </c>
      <c r="U2176" s="6">
        <f>YEAR(Kickstarter[[#This Row],[Date Created Conversion]])</f>
        <v>2016</v>
      </c>
      <c r="V2176" s="6" t="str">
        <f>TEXT(Kickstarter[[#This Row],[Date Created Conversion]], "mmm")</f>
        <v>Apr</v>
      </c>
      <c r="W2176" s="6">
        <f>DATEDIF(Kickstarter[[#This Row],[Date Created Conversion]],Kickstarter[[#This Row],[Date Ended Conversion]],"m")</f>
        <v>1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Kickstarter[[#This Row],[pledged]]/Kickstarter[[#This Row],[goal]]</f>
        <v>2.5</v>
      </c>
      <c r="P2177" s="13">
        <f>IF(Kickstarter[[#This Row],[backers_count]], Kickstarter[[#This Row],[pledged]]/Kickstarter[[#This Row],[backers_count]], 0)</f>
        <v>67.307692307692307</v>
      </c>
      <c r="Q2177" t="str">
        <f>LEFT(Kickstarter[[#This Row],[Category and Sub-Category]], SEARCH("/", Kickstarter[[#This Row],[Category and Sub-Category]])-1)</f>
        <v>music</v>
      </c>
      <c r="R2177" t="str">
        <f>RIGHT(Kickstarter[[#This Row],[Category and Sub-Category]], LEN(Kickstarter[[#This Row],[Category and Sub-Category]])-SEARCH("/",Kickstarter[[#This Row],[Category and Sub-Category]]))</f>
        <v>rock</v>
      </c>
      <c r="S2177" s="10">
        <f>(Kickstarter[[#This Row],[launched_at]]/86400) + 25569 + (-6/24)</f>
        <v>42564.759097222224</v>
      </c>
      <c r="T2177" s="10">
        <f>(Kickstarter[[#This Row],[deadline]]/86400) + 25569 + (-6/24)</f>
        <v>42571.759097222224</v>
      </c>
      <c r="U2177" s="6">
        <f>YEAR(Kickstarter[[#This Row],[Date Created Conversion]])</f>
        <v>2016</v>
      </c>
      <c r="V2177" s="6" t="str">
        <f>TEXT(Kickstarter[[#This Row],[Date Created Conversion]], "mmm")</f>
        <v>Jul</v>
      </c>
      <c r="W2177" s="6">
        <f>DATEDIF(Kickstarter[[#This Row],[Date Created Conversion]],Kickstarter[[#This Row],[Date Ended Conversion]],"m")</f>
        <v>0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Kickstarter[[#This Row],[pledged]]/Kickstarter[[#This Row],[goal]]</f>
        <v>1.2602</v>
      </c>
      <c r="P2178" s="13">
        <f>IF(Kickstarter[[#This Row],[backers_count]], Kickstarter[[#This Row],[pledged]]/Kickstarter[[#This Row],[backers_count]], 0)</f>
        <v>88.74647887323944</v>
      </c>
      <c r="Q2178" t="str">
        <f>LEFT(Kickstarter[[#This Row],[Category and Sub-Category]], SEARCH("/", Kickstarter[[#This Row],[Category and Sub-Category]])-1)</f>
        <v>music</v>
      </c>
      <c r="R2178" t="str">
        <f>RIGHT(Kickstarter[[#This Row],[Category and Sub-Category]], LEN(Kickstarter[[#This Row],[Category and Sub-Category]])-SEARCH("/",Kickstarter[[#This Row],[Category and Sub-Category]]))</f>
        <v>rock</v>
      </c>
      <c r="S2178" s="10">
        <f>(Kickstarter[[#This Row],[launched_at]]/86400) + 25569 + (-6/24)</f>
        <v>42096.383206018523</v>
      </c>
      <c r="T2178" s="10">
        <f>(Kickstarter[[#This Row],[deadline]]/86400) + 25569 + (-6/24)</f>
        <v>42126.383206018523</v>
      </c>
      <c r="U2178" s="6">
        <f>YEAR(Kickstarter[[#This Row],[Date Created Conversion]])</f>
        <v>2015</v>
      </c>
      <c r="V2178" s="6" t="str">
        <f>TEXT(Kickstarter[[#This Row],[Date Created Conversion]], "mmm")</f>
        <v>Apr</v>
      </c>
      <c r="W2178" s="6">
        <f>DATEDIF(Kickstarter[[#This Row],[Date Created Conversion]],Kickstarter[[#This Row],[Date Ended Conversion]],"m")</f>
        <v>1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Kickstarter[[#This Row],[pledged]]/Kickstarter[[#This Row],[goal]]</f>
        <v>1.0012000000000001</v>
      </c>
      <c r="P2179" s="13">
        <f>IF(Kickstarter[[#This Row],[backers_count]], Kickstarter[[#This Row],[pledged]]/Kickstarter[[#This Row],[backers_count]], 0)</f>
        <v>65.868421052631575</v>
      </c>
      <c r="Q2179" t="str">
        <f>LEFT(Kickstarter[[#This Row],[Category and Sub-Category]], SEARCH("/", Kickstarter[[#This Row],[Category and Sub-Category]])-1)</f>
        <v>music</v>
      </c>
      <c r="R2179" t="str">
        <f>RIGHT(Kickstarter[[#This Row],[Category and Sub-Category]], LEN(Kickstarter[[#This Row],[Category and Sub-Category]])-SEARCH("/",Kickstarter[[#This Row],[Category and Sub-Category]]))</f>
        <v>rock</v>
      </c>
      <c r="S2179" s="10">
        <f>(Kickstarter[[#This Row],[launched_at]]/86400) + 25569 + (-6/24)</f>
        <v>42502.000775462962</v>
      </c>
      <c r="T2179" s="10">
        <f>(Kickstarter[[#This Row],[deadline]]/86400) + 25569 + (-6/24)</f>
        <v>42527.000775462962</v>
      </c>
      <c r="U2179" s="6">
        <f>YEAR(Kickstarter[[#This Row],[Date Created Conversion]])</f>
        <v>2016</v>
      </c>
      <c r="V2179" s="6" t="str">
        <f>TEXT(Kickstarter[[#This Row],[Date Created Conversion]], "mmm")</f>
        <v>May</v>
      </c>
      <c r="W2179" s="6">
        <f>DATEDIF(Kickstarter[[#This Row],[Date Created Conversion]],Kickstarter[[#This Row],[Date Ended Conversion]],"m")</f>
        <v>0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Kickstarter[[#This Row],[pledged]]/Kickstarter[[#This Row],[goal]]</f>
        <v>1.3864000000000001</v>
      </c>
      <c r="P2180" s="13">
        <f>IF(Kickstarter[[#This Row],[backers_count]], Kickstarter[[#This Row],[pledged]]/Kickstarter[[#This Row],[backers_count]], 0)</f>
        <v>40.349243306169967</v>
      </c>
      <c r="Q2180" t="str">
        <f>LEFT(Kickstarter[[#This Row],[Category and Sub-Category]], SEARCH("/", Kickstarter[[#This Row],[Category and Sub-Category]])-1)</f>
        <v>music</v>
      </c>
      <c r="R2180" t="str">
        <f>RIGHT(Kickstarter[[#This Row],[Category and Sub-Category]], LEN(Kickstarter[[#This Row],[Category and Sub-Category]])-SEARCH("/",Kickstarter[[#This Row],[Category and Sub-Category]]))</f>
        <v>rock</v>
      </c>
      <c r="S2180" s="10">
        <f>(Kickstarter[[#This Row],[launched_at]]/86400) + 25569 + (-6/24)</f>
        <v>42723.38653935185</v>
      </c>
      <c r="T2180" s="10">
        <f>(Kickstarter[[#This Row],[deadline]]/86400) + 25569 + (-6/24)</f>
        <v>42753.38653935185</v>
      </c>
      <c r="U2180" s="6">
        <f>YEAR(Kickstarter[[#This Row],[Date Created Conversion]])</f>
        <v>2016</v>
      </c>
      <c r="V2180" s="6" t="str">
        <f>TEXT(Kickstarter[[#This Row],[Date Created Conversion]], "mmm")</f>
        <v>Dec</v>
      </c>
      <c r="W2180" s="6">
        <f>DATEDIF(Kickstarter[[#This Row],[Date Created Conversion]],Kickstarter[[#This Row],[Date Ended Conversion]],"m")</f>
        <v>0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Kickstarter[[#This Row],[pledged]]/Kickstarter[[#This Row],[goal]]</f>
        <v>1.6140000000000001</v>
      </c>
      <c r="P2181" s="13">
        <f>IF(Kickstarter[[#This Row],[backers_count]], Kickstarter[[#This Row],[pledged]]/Kickstarter[[#This Row],[backers_count]], 0)</f>
        <v>76.857142857142861</v>
      </c>
      <c r="Q2181" t="str">
        <f>LEFT(Kickstarter[[#This Row],[Category and Sub-Category]], SEARCH("/", Kickstarter[[#This Row],[Category and Sub-Category]])-1)</f>
        <v>music</v>
      </c>
      <c r="R2181" t="str">
        <f>RIGHT(Kickstarter[[#This Row],[Category and Sub-Category]], LEN(Kickstarter[[#This Row],[Category and Sub-Category]])-SEARCH("/",Kickstarter[[#This Row],[Category and Sub-Category]]))</f>
        <v>rock</v>
      </c>
      <c r="S2181" s="10">
        <f>(Kickstarter[[#This Row],[launched_at]]/86400) + 25569 + (-6/24)</f>
        <v>42074.921203703707</v>
      </c>
      <c r="T2181" s="10">
        <f>(Kickstarter[[#This Row],[deadline]]/86400) + 25569 + (-6/24)</f>
        <v>42104.921203703707</v>
      </c>
      <c r="U2181" s="6">
        <f>YEAR(Kickstarter[[#This Row],[Date Created Conversion]])</f>
        <v>2015</v>
      </c>
      <c r="V2181" s="6" t="str">
        <f>TEXT(Kickstarter[[#This Row],[Date Created Conversion]], "mmm")</f>
        <v>Mar</v>
      </c>
      <c r="W2181" s="6">
        <f>DATEDIF(Kickstarter[[#This Row],[Date Created Conversion]],Kickstarter[[#This Row],[Date Ended Conversion]],"m")</f>
        <v>0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Kickstarter[[#This Row],[pledged]]/Kickstarter[[#This Row],[goal]]</f>
        <v>1.071842</v>
      </c>
      <c r="P2182" s="13">
        <f>IF(Kickstarter[[#This Row],[backers_count]], Kickstarter[[#This Row],[pledged]]/Kickstarter[[#This Row],[backers_count]], 0)</f>
        <v>68.707820512820518</v>
      </c>
      <c r="Q2182" t="str">
        <f>LEFT(Kickstarter[[#This Row],[Category and Sub-Category]], SEARCH("/", Kickstarter[[#This Row],[Category and Sub-Category]])-1)</f>
        <v>music</v>
      </c>
      <c r="R2182" t="str">
        <f>RIGHT(Kickstarter[[#This Row],[Category and Sub-Category]], LEN(Kickstarter[[#This Row],[Category and Sub-Category]])-SEARCH("/",Kickstarter[[#This Row],[Category and Sub-Category]]))</f>
        <v>rock</v>
      </c>
      <c r="S2182" s="10">
        <f>(Kickstarter[[#This Row],[launched_at]]/86400) + 25569 + (-6/24)</f>
        <v>42279.419768518521</v>
      </c>
      <c r="T2182" s="10">
        <f>(Kickstarter[[#This Row],[deadline]]/86400) + 25569 + (-6/24)</f>
        <v>42321.461435185185</v>
      </c>
      <c r="U2182" s="6">
        <f>YEAR(Kickstarter[[#This Row],[Date Created Conversion]])</f>
        <v>2015</v>
      </c>
      <c r="V2182" s="6" t="str">
        <f>TEXT(Kickstarter[[#This Row],[Date Created Conversion]], "mmm")</f>
        <v>Oct</v>
      </c>
      <c r="W2182" s="6">
        <f>DATEDIF(Kickstarter[[#This Row],[Date Created Conversion]],Kickstarter[[#This Row],[Date Ended Conversion]],"m")</f>
        <v>1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Kickstarter[[#This Row],[pledged]]/Kickstarter[[#This Row],[goal]]</f>
        <v>1.5309999999999999</v>
      </c>
      <c r="P2183" s="13">
        <f>IF(Kickstarter[[#This Row],[backers_count]], Kickstarter[[#This Row],[pledged]]/Kickstarter[[#This Row],[backers_count]], 0)</f>
        <v>57.773584905660378</v>
      </c>
      <c r="Q2183" t="str">
        <f>LEFT(Kickstarter[[#This Row],[Category and Sub-Category]], SEARCH("/", Kickstarter[[#This Row],[Category and Sub-Category]])-1)</f>
        <v>games</v>
      </c>
      <c r="R2183" t="str">
        <f>RIGHT(Kickstarter[[#This Row],[Category and Sub-Category]], LEN(Kickstarter[[#This Row],[Category and Sub-Category]])-SEARCH("/",Kickstarter[[#This Row],[Category and Sub-Category]]))</f>
        <v>tabletop games</v>
      </c>
      <c r="S2183" s="10">
        <f>(Kickstarter[[#This Row],[launched_at]]/86400) + 25569 + (-6/24)</f>
        <v>42772.755243055552</v>
      </c>
      <c r="T2183" s="10">
        <f>(Kickstarter[[#This Row],[deadline]]/86400) + 25569 + (-6/24)</f>
        <v>42786.755243055552</v>
      </c>
      <c r="U2183" s="6">
        <f>YEAR(Kickstarter[[#This Row],[Date Created Conversion]])</f>
        <v>2017</v>
      </c>
      <c r="V2183" s="6" t="str">
        <f>TEXT(Kickstarter[[#This Row],[Date Created Conversion]], "mmm")</f>
        <v>Feb</v>
      </c>
      <c r="W2183" s="6">
        <f>DATEDIF(Kickstarter[[#This Row],[Date Created Conversion]],Kickstarter[[#This Row],[Date Ended Conversion]],"m")</f>
        <v>0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Kickstarter[[#This Row],[pledged]]/Kickstarter[[#This Row],[goal]]</f>
        <v>5.2416666666666663</v>
      </c>
      <c r="P2184" s="13">
        <f>IF(Kickstarter[[#This Row],[backers_count]], Kickstarter[[#This Row],[pledged]]/Kickstarter[[#This Row],[backers_count]], 0)</f>
        <v>44.171348314606739</v>
      </c>
      <c r="Q2184" t="str">
        <f>LEFT(Kickstarter[[#This Row],[Category and Sub-Category]], SEARCH("/", Kickstarter[[#This Row],[Category and Sub-Category]])-1)</f>
        <v>games</v>
      </c>
      <c r="R2184" t="str">
        <f>RIGHT(Kickstarter[[#This Row],[Category and Sub-Category]], LEN(Kickstarter[[#This Row],[Category and Sub-Category]])-SEARCH("/",Kickstarter[[#This Row],[Category and Sub-Category]]))</f>
        <v>tabletop games</v>
      </c>
      <c r="S2184" s="10">
        <f>(Kickstarter[[#This Row],[launched_at]]/86400) + 25569 + (-6/24)</f>
        <v>41879.650752314818</v>
      </c>
      <c r="T2184" s="10">
        <f>(Kickstarter[[#This Row],[deadline]]/86400) + 25569 + (-6/24)</f>
        <v>41914.650752314818</v>
      </c>
      <c r="U2184" s="6">
        <f>YEAR(Kickstarter[[#This Row],[Date Created Conversion]])</f>
        <v>2014</v>
      </c>
      <c r="V2184" s="6" t="str">
        <f>TEXT(Kickstarter[[#This Row],[Date Created Conversion]], "mmm")</f>
        <v>Aug</v>
      </c>
      <c r="W2184" s="6">
        <f>DATEDIF(Kickstarter[[#This Row],[Date Created Conversion]],Kickstarter[[#This Row],[Date Ended Conversion]],"m")</f>
        <v>1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Kickstarter[[#This Row],[pledged]]/Kickstarter[[#This Row],[goal]]</f>
        <v>4.8927777777777779</v>
      </c>
      <c r="P2185" s="13">
        <f>IF(Kickstarter[[#This Row],[backers_count]], Kickstarter[[#This Row],[pledged]]/Kickstarter[[#This Row],[backers_count]], 0)</f>
        <v>31.566308243727597</v>
      </c>
      <c r="Q2185" t="str">
        <f>LEFT(Kickstarter[[#This Row],[Category and Sub-Category]], SEARCH("/", Kickstarter[[#This Row],[Category and Sub-Category]])-1)</f>
        <v>games</v>
      </c>
      <c r="R2185" t="str">
        <f>RIGHT(Kickstarter[[#This Row],[Category and Sub-Category]], LEN(Kickstarter[[#This Row],[Category and Sub-Category]])-SEARCH("/",Kickstarter[[#This Row],[Category and Sub-Category]]))</f>
        <v>tabletop games</v>
      </c>
      <c r="S2185" s="10">
        <f>(Kickstarter[[#This Row],[launched_at]]/86400) + 25569 + (-6/24)</f>
        <v>42745.115474537037</v>
      </c>
      <c r="T2185" s="10">
        <f>(Kickstarter[[#This Row],[deadline]]/86400) + 25569 + (-6/24)</f>
        <v>42774.958333333328</v>
      </c>
      <c r="U2185" s="6">
        <f>YEAR(Kickstarter[[#This Row],[Date Created Conversion]])</f>
        <v>2017</v>
      </c>
      <c r="V2185" s="6" t="str">
        <f>TEXT(Kickstarter[[#This Row],[Date Created Conversion]], "mmm")</f>
        <v>Jan</v>
      </c>
      <c r="W2185" s="6">
        <f>DATEDIF(Kickstarter[[#This Row],[Date Created Conversion]],Kickstarter[[#This Row],[Date Ended Conversion]],"m")</f>
        <v>0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Kickstarter[[#This Row],[pledged]]/Kickstarter[[#This Row],[goal]]</f>
        <v>2.8473999999999999</v>
      </c>
      <c r="P2186" s="13">
        <f>IF(Kickstarter[[#This Row],[backers_count]], Kickstarter[[#This Row],[pledged]]/Kickstarter[[#This Row],[backers_count]], 0)</f>
        <v>107.04511278195488</v>
      </c>
      <c r="Q2186" t="str">
        <f>LEFT(Kickstarter[[#This Row],[Category and Sub-Category]], SEARCH("/", Kickstarter[[#This Row],[Category and Sub-Category]])-1)</f>
        <v>games</v>
      </c>
      <c r="R2186" t="str">
        <f>RIGHT(Kickstarter[[#This Row],[Category and Sub-Category]], LEN(Kickstarter[[#This Row],[Category and Sub-Category]])-SEARCH("/",Kickstarter[[#This Row],[Category and Sub-Category]]))</f>
        <v>tabletop games</v>
      </c>
      <c r="S2186" s="10">
        <f>(Kickstarter[[#This Row],[launched_at]]/86400) + 25569 + (-6/24)</f>
        <v>42380.440289351856</v>
      </c>
      <c r="T2186" s="10">
        <f>(Kickstarter[[#This Row],[deadline]]/86400) + 25569 + (-6/24)</f>
        <v>42394.416666666672</v>
      </c>
      <c r="U2186" s="6">
        <f>YEAR(Kickstarter[[#This Row],[Date Created Conversion]])</f>
        <v>2016</v>
      </c>
      <c r="V2186" s="6" t="str">
        <f>TEXT(Kickstarter[[#This Row],[Date Created Conversion]], "mmm")</f>
        <v>Jan</v>
      </c>
      <c r="W2186" s="6">
        <f>DATEDIF(Kickstarter[[#This Row],[Date Created Conversion]],Kickstarter[[#This Row],[Date Ended Conversion]],"m")</f>
        <v>0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Kickstarter[[#This Row],[pledged]]/Kickstarter[[#This Row],[goal]]</f>
        <v>18.569700000000001</v>
      </c>
      <c r="P2187" s="13">
        <f>IF(Kickstarter[[#This Row],[backers_count]], Kickstarter[[#This Row],[pledged]]/Kickstarter[[#This Row],[backers_count]], 0)</f>
        <v>149.03451043338683</v>
      </c>
      <c r="Q2187" t="str">
        <f>LEFT(Kickstarter[[#This Row],[Category and Sub-Category]], SEARCH("/", Kickstarter[[#This Row],[Category and Sub-Category]])-1)</f>
        <v>games</v>
      </c>
      <c r="R2187" t="str">
        <f>RIGHT(Kickstarter[[#This Row],[Category and Sub-Category]], LEN(Kickstarter[[#This Row],[Category and Sub-Category]])-SEARCH("/",Kickstarter[[#This Row],[Category and Sub-Category]]))</f>
        <v>tabletop games</v>
      </c>
      <c r="S2187" s="10">
        <f>(Kickstarter[[#This Row],[launched_at]]/86400) + 25569 + (-6/24)</f>
        <v>41319.099988425922</v>
      </c>
      <c r="T2187" s="10">
        <f>(Kickstarter[[#This Row],[deadline]]/86400) + 25569 + (-6/24)</f>
        <v>41359.099988425922</v>
      </c>
      <c r="U2187" s="6">
        <f>YEAR(Kickstarter[[#This Row],[Date Created Conversion]])</f>
        <v>2013</v>
      </c>
      <c r="V2187" s="6" t="str">
        <f>TEXT(Kickstarter[[#This Row],[Date Created Conversion]], "mmm")</f>
        <v>Feb</v>
      </c>
      <c r="W2187" s="6">
        <f>DATEDIF(Kickstarter[[#This Row],[Date Created Conversion]],Kickstarter[[#This Row],[Date Ended Conversion]],"m")</f>
        <v>1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Kickstarter[[#This Row],[pledged]]/Kickstarter[[#This Row],[goal]]</f>
        <v>1.0967499999999999</v>
      </c>
      <c r="P2188" s="13">
        <f>IF(Kickstarter[[#This Row],[backers_count]], Kickstarter[[#This Row],[pledged]]/Kickstarter[[#This Row],[backers_count]], 0)</f>
        <v>55.956632653061227</v>
      </c>
      <c r="Q2188" t="str">
        <f>LEFT(Kickstarter[[#This Row],[Category and Sub-Category]], SEARCH("/", Kickstarter[[#This Row],[Category and Sub-Category]])-1)</f>
        <v>games</v>
      </c>
      <c r="R2188" t="str">
        <f>RIGHT(Kickstarter[[#This Row],[Category and Sub-Category]], LEN(Kickstarter[[#This Row],[Category and Sub-Category]])-SEARCH("/",Kickstarter[[#This Row],[Category and Sub-Category]]))</f>
        <v>tabletop games</v>
      </c>
      <c r="S2188" s="10">
        <f>(Kickstarter[[#This Row],[launched_at]]/86400) + 25569 + (-6/24)</f>
        <v>42583.365081018521</v>
      </c>
      <c r="T2188" s="10">
        <f>(Kickstarter[[#This Row],[deadline]]/86400) + 25569 + (-6/24)</f>
        <v>42619.833333333328</v>
      </c>
      <c r="U2188" s="6">
        <f>YEAR(Kickstarter[[#This Row],[Date Created Conversion]])</f>
        <v>2016</v>
      </c>
      <c r="V2188" s="6" t="str">
        <f>TEXT(Kickstarter[[#This Row],[Date Created Conversion]], "mmm")</f>
        <v>Aug</v>
      </c>
      <c r="W2188" s="6">
        <f>DATEDIF(Kickstarter[[#This Row],[Date Created Conversion]],Kickstarter[[#This Row],[Date Ended Conversion]],"m")</f>
        <v>1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Kickstarter[[#This Row],[pledged]]/Kickstarter[[#This Row],[goal]]</f>
        <v>10.146425000000001</v>
      </c>
      <c r="P2189" s="13">
        <f>IF(Kickstarter[[#This Row],[backers_count]], Kickstarter[[#This Row],[pledged]]/Kickstarter[[#This Row],[backers_count]], 0)</f>
        <v>56.970381807973048</v>
      </c>
      <c r="Q2189" t="str">
        <f>LEFT(Kickstarter[[#This Row],[Category and Sub-Category]], SEARCH("/", Kickstarter[[#This Row],[Category and Sub-Category]])-1)</f>
        <v>games</v>
      </c>
      <c r="R2189" t="str">
        <f>RIGHT(Kickstarter[[#This Row],[Category and Sub-Category]], LEN(Kickstarter[[#This Row],[Category and Sub-Category]])-SEARCH("/",Kickstarter[[#This Row],[Category and Sub-Category]]))</f>
        <v>tabletop games</v>
      </c>
      <c r="S2189" s="10">
        <f>(Kickstarter[[#This Row],[launched_at]]/86400) + 25569 + (-6/24)</f>
        <v>42067.959097222221</v>
      </c>
      <c r="T2189" s="10">
        <f>(Kickstarter[[#This Row],[deadline]]/86400) + 25569 + (-6/24)</f>
        <v>42096.915972222225</v>
      </c>
      <c r="U2189" s="6">
        <f>YEAR(Kickstarter[[#This Row],[Date Created Conversion]])</f>
        <v>2015</v>
      </c>
      <c r="V2189" s="6" t="str">
        <f>TEXT(Kickstarter[[#This Row],[Date Created Conversion]], "mmm")</f>
        <v>Mar</v>
      </c>
      <c r="W2189" s="6">
        <f>DATEDIF(Kickstarter[[#This Row],[Date Created Conversion]],Kickstarter[[#This Row],[Date Ended Conversion]],"m")</f>
        <v>0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Kickstarter[[#This Row],[pledged]]/Kickstarter[[#This Row],[goal]]</f>
        <v>4.1217692027666546</v>
      </c>
      <c r="P2190" s="13">
        <f>IF(Kickstarter[[#This Row],[backers_count]], Kickstarter[[#This Row],[pledged]]/Kickstarter[[#This Row],[backers_count]], 0)</f>
        <v>44.056420233463037</v>
      </c>
      <c r="Q2190" t="str">
        <f>LEFT(Kickstarter[[#This Row],[Category and Sub-Category]], SEARCH("/", Kickstarter[[#This Row],[Category and Sub-Category]])-1)</f>
        <v>games</v>
      </c>
      <c r="R2190" t="str">
        <f>RIGHT(Kickstarter[[#This Row],[Category and Sub-Category]], LEN(Kickstarter[[#This Row],[Category and Sub-Category]])-SEARCH("/",Kickstarter[[#This Row],[Category and Sub-Category]]))</f>
        <v>tabletop games</v>
      </c>
      <c r="S2190" s="10">
        <f>(Kickstarter[[#This Row],[launched_at]]/86400) + 25569 + (-6/24)</f>
        <v>42633.336122685185</v>
      </c>
      <c r="T2190" s="10">
        <f>(Kickstarter[[#This Row],[deadline]]/86400) + 25569 + (-6/24)</f>
        <v>42668.458333333328</v>
      </c>
      <c r="U2190" s="6">
        <f>YEAR(Kickstarter[[#This Row],[Date Created Conversion]])</f>
        <v>2016</v>
      </c>
      <c r="V2190" s="6" t="str">
        <f>TEXT(Kickstarter[[#This Row],[Date Created Conversion]], "mmm")</f>
        <v>Sep</v>
      </c>
      <c r="W2190" s="6">
        <f>DATEDIF(Kickstarter[[#This Row],[Date Created Conversion]],Kickstarter[[#This Row],[Date Ended Conversion]],"m")</f>
        <v>1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Kickstarter[[#This Row],[pledged]]/Kickstarter[[#This Row],[goal]]</f>
        <v>5.0324999999999998</v>
      </c>
      <c r="P2191" s="13">
        <f>IF(Kickstarter[[#This Row],[backers_count]], Kickstarter[[#This Row],[pledged]]/Kickstarter[[#This Row],[backers_count]], 0)</f>
        <v>68.625</v>
      </c>
      <c r="Q2191" t="str">
        <f>LEFT(Kickstarter[[#This Row],[Category and Sub-Category]], SEARCH("/", Kickstarter[[#This Row],[Category and Sub-Category]])-1)</f>
        <v>games</v>
      </c>
      <c r="R2191" t="str">
        <f>RIGHT(Kickstarter[[#This Row],[Category and Sub-Category]], LEN(Kickstarter[[#This Row],[Category and Sub-Category]])-SEARCH("/",Kickstarter[[#This Row],[Category and Sub-Category]]))</f>
        <v>tabletop games</v>
      </c>
      <c r="S2191" s="10">
        <f>(Kickstarter[[#This Row],[launched_at]]/86400) + 25569 + (-6/24)</f>
        <v>42467.538194444445</v>
      </c>
      <c r="T2191" s="10">
        <f>(Kickstarter[[#This Row],[deadline]]/86400) + 25569 + (-6/24)</f>
        <v>42481.666666666672</v>
      </c>
      <c r="U2191" s="6">
        <f>YEAR(Kickstarter[[#This Row],[Date Created Conversion]])</f>
        <v>2016</v>
      </c>
      <c r="V2191" s="6" t="str">
        <f>TEXT(Kickstarter[[#This Row],[Date Created Conversion]], "mmm")</f>
        <v>Apr</v>
      </c>
      <c r="W2191" s="6">
        <f>DATEDIF(Kickstarter[[#This Row],[Date Created Conversion]],Kickstarter[[#This Row],[Date Ended Conversion]],"m")</f>
        <v>0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Kickstarter[[#This Row],[pledged]]/Kickstarter[[#This Row],[goal]]</f>
        <v>1.8461052631578947</v>
      </c>
      <c r="P2192" s="13">
        <f>IF(Kickstarter[[#This Row],[backers_count]], Kickstarter[[#This Row],[pledged]]/Kickstarter[[#This Row],[backers_count]], 0)</f>
        <v>65.318435754189949</v>
      </c>
      <c r="Q2192" t="str">
        <f>LEFT(Kickstarter[[#This Row],[Category and Sub-Category]], SEARCH("/", Kickstarter[[#This Row],[Category and Sub-Category]])-1)</f>
        <v>games</v>
      </c>
      <c r="R2192" t="str">
        <f>RIGHT(Kickstarter[[#This Row],[Category and Sub-Category]], LEN(Kickstarter[[#This Row],[Category and Sub-Category]])-SEARCH("/",Kickstarter[[#This Row],[Category and Sub-Category]]))</f>
        <v>tabletop games</v>
      </c>
      <c r="S2192" s="10">
        <f>(Kickstarter[[#This Row],[launched_at]]/86400) + 25569 + (-6/24)</f>
        <v>42417.375046296293</v>
      </c>
      <c r="T2192" s="10">
        <f>(Kickstarter[[#This Row],[deadline]]/86400) + 25569 + (-6/24)</f>
        <v>42452.040972222225</v>
      </c>
      <c r="U2192" s="6">
        <f>YEAR(Kickstarter[[#This Row],[Date Created Conversion]])</f>
        <v>2016</v>
      </c>
      <c r="V2192" s="6" t="str">
        <f>TEXT(Kickstarter[[#This Row],[Date Created Conversion]], "mmm")</f>
        <v>Feb</v>
      </c>
      <c r="W2192" s="6">
        <f>DATEDIF(Kickstarter[[#This Row],[Date Created Conversion]],Kickstarter[[#This Row],[Date Ended Conversion]],"m")</f>
        <v>1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Kickstarter[[#This Row],[pledged]]/Kickstarter[[#This Row],[goal]]</f>
        <v>1.1973333333333334</v>
      </c>
      <c r="P2193" s="13">
        <f>IF(Kickstarter[[#This Row],[backers_count]], Kickstarter[[#This Row],[pledged]]/Kickstarter[[#This Row],[backers_count]], 0)</f>
        <v>35.92</v>
      </c>
      <c r="Q2193" t="str">
        <f>LEFT(Kickstarter[[#This Row],[Category and Sub-Category]], SEARCH("/", Kickstarter[[#This Row],[Category and Sub-Category]])-1)</f>
        <v>games</v>
      </c>
      <c r="R2193" t="str">
        <f>RIGHT(Kickstarter[[#This Row],[Category and Sub-Category]], LEN(Kickstarter[[#This Row],[Category and Sub-Category]])-SEARCH("/",Kickstarter[[#This Row],[Category and Sub-Category]]))</f>
        <v>tabletop games</v>
      </c>
      <c r="S2193" s="10">
        <f>(Kickstarter[[#This Row],[launched_at]]/86400) + 25569 + (-6/24)</f>
        <v>42768.583645833336</v>
      </c>
      <c r="T2193" s="10">
        <f>(Kickstarter[[#This Row],[deadline]]/86400) + 25569 + (-6/24)</f>
        <v>42780.583645833336</v>
      </c>
      <c r="U2193" s="6">
        <f>YEAR(Kickstarter[[#This Row],[Date Created Conversion]])</f>
        <v>2017</v>
      </c>
      <c r="V2193" s="6" t="str">
        <f>TEXT(Kickstarter[[#This Row],[Date Created Conversion]], "mmm")</f>
        <v>Feb</v>
      </c>
      <c r="W2193" s="6">
        <f>DATEDIF(Kickstarter[[#This Row],[Date Created Conversion]],Kickstarter[[#This Row],[Date Ended Conversion]],"m")</f>
        <v>0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Kickstarter[[#This Row],[pledged]]/Kickstarter[[#This Row],[goal]]</f>
        <v>10.812401666666668</v>
      </c>
      <c r="P2194" s="13">
        <f>IF(Kickstarter[[#This Row],[backers_count]], Kickstarter[[#This Row],[pledged]]/Kickstarter[[#This Row],[backers_count]], 0)</f>
        <v>40.070667078443485</v>
      </c>
      <c r="Q2194" t="str">
        <f>LEFT(Kickstarter[[#This Row],[Category and Sub-Category]], SEARCH("/", Kickstarter[[#This Row],[Category and Sub-Category]])-1)</f>
        <v>games</v>
      </c>
      <c r="R2194" t="str">
        <f>RIGHT(Kickstarter[[#This Row],[Category and Sub-Category]], LEN(Kickstarter[[#This Row],[Category and Sub-Category]])-SEARCH("/",Kickstarter[[#This Row],[Category and Sub-Category]]))</f>
        <v>tabletop games</v>
      </c>
      <c r="S2194" s="10">
        <f>(Kickstarter[[#This Row],[launched_at]]/86400) + 25569 + (-6/24)</f>
        <v>42691.6012037037</v>
      </c>
      <c r="T2194" s="10">
        <f>(Kickstarter[[#This Row],[deadline]]/86400) + 25569 + (-6/24)</f>
        <v>42719.708333333328</v>
      </c>
      <c r="U2194" s="6">
        <f>YEAR(Kickstarter[[#This Row],[Date Created Conversion]])</f>
        <v>2016</v>
      </c>
      <c r="V2194" s="6" t="str">
        <f>TEXT(Kickstarter[[#This Row],[Date Created Conversion]], "mmm")</f>
        <v>Nov</v>
      </c>
      <c r="W2194" s="6">
        <f>DATEDIF(Kickstarter[[#This Row],[Date Created Conversion]],Kickstarter[[#This Row],[Date Ended Conversion]],"m")</f>
        <v>0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Kickstarter[[#This Row],[pledged]]/Kickstarter[[#This Row],[goal]]</f>
        <v>4.5237333333333334</v>
      </c>
      <c r="P2195" s="13">
        <f>IF(Kickstarter[[#This Row],[backers_count]], Kickstarter[[#This Row],[pledged]]/Kickstarter[[#This Row],[backers_count]], 0)</f>
        <v>75.647714604236342</v>
      </c>
      <c r="Q2195" t="str">
        <f>LEFT(Kickstarter[[#This Row],[Category and Sub-Category]], SEARCH("/", Kickstarter[[#This Row],[Category and Sub-Category]])-1)</f>
        <v>games</v>
      </c>
      <c r="R2195" t="str">
        <f>RIGHT(Kickstarter[[#This Row],[Category and Sub-Category]], LEN(Kickstarter[[#This Row],[Category and Sub-Category]])-SEARCH("/",Kickstarter[[#This Row],[Category and Sub-Category]]))</f>
        <v>tabletop games</v>
      </c>
      <c r="S2195" s="10">
        <f>(Kickstarter[[#This Row],[launched_at]]/86400) + 25569 + (-6/24)</f>
        <v>42664.155925925923</v>
      </c>
      <c r="T2195" s="10">
        <f>(Kickstarter[[#This Row],[deadline]]/86400) + 25569 + (-6/24)</f>
        <v>42694.957638888889</v>
      </c>
      <c r="U2195" s="6">
        <f>YEAR(Kickstarter[[#This Row],[Date Created Conversion]])</f>
        <v>2016</v>
      </c>
      <c r="V2195" s="6" t="str">
        <f>TEXT(Kickstarter[[#This Row],[Date Created Conversion]], "mmm")</f>
        <v>Oct</v>
      </c>
      <c r="W2195" s="6">
        <f>DATEDIF(Kickstarter[[#This Row],[Date Created Conversion]],Kickstarter[[#This Row],[Date Ended Conversion]],"m")</f>
        <v>0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Kickstarter[[#This Row],[pledged]]/Kickstarter[[#This Row],[goal]]</f>
        <v>5.3737000000000004</v>
      </c>
      <c r="P2196" s="13">
        <f>IF(Kickstarter[[#This Row],[backers_count]], Kickstarter[[#This Row],[pledged]]/Kickstarter[[#This Row],[backers_count]], 0)</f>
        <v>61.203872437357631</v>
      </c>
      <c r="Q2196" t="str">
        <f>LEFT(Kickstarter[[#This Row],[Category and Sub-Category]], SEARCH("/", Kickstarter[[#This Row],[Category and Sub-Category]])-1)</f>
        <v>games</v>
      </c>
      <c r="R2196" t="str">
        <f>RIGHT(Kickstarter[[#This Row],[Category and Sub-Category]], LEN(Kickstarter[[#This Row],[Category and Sub-Category]])-SEARCH("/",Kickstarter[[#This Row],[Category and Sub-Category]]))</f>
        <v>tabletop games</v>
      </c>
      <c r="S2196" s="10">
        <f>(Kickstarter[[#This Row],[launched_at]]/86400) + 25569 + (-6/24)</f>
        <v>42425.507986111115</v>
      </c>
      <c r="T2196" s="10">
        <f>(Kickstarter[[#This Row],[deadline]]/86400) + 25569 + (-6/24)</f>
        <v>42455.466319444444</v>
      </c>
      <c r="U2196" s="6">
        <f>YEAR(Kickstarter[[#This Row],[Date Created Conversion]])</f>
        <v>2016</v>
      </c>
      <c r="V2196" s="6" t="str">
        <f>TEXT(Kickstarter[[#This Row],[Date Created Conversion]], "mmm")</f>
        <v>Feb</v>
      </c>
      <c r="W2196" s="6">
        <f>DATEDIF(Kickstarter[[#This Row],[Date Created Conversion]],Kickstarter[[#This Row],[Date Ended Conversion]],"m")</f>
        <v>1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Kickstarter[[#This Row],[pledged]]/Kickstarter[[#This Row],[goal]]</f>
        <v>1.2032608695652174</v>
      </c>
      <c r="P2197" s="13">
        <f>IF(Kickstarter[[#This Row],[backers_count]], Kickstarter[[#This Row],[pledged]]/Kickstarter[[#This Row],[backers_count]], 0)</f>
        <v>48.130434782608695</v>
      </c>
      <c r="Q2197" t="str">
        <f>LEFT(Kickstarter[[#This Row],[Category and Sub-Category]], SEARCH("/", Kickstarter[[#This Row],[Category and Sub-Category]])-1)</f>
        <v>games</v>
      </c>
      <c r="R2197" t="str">
        <f>RIGHT(Kickstarter[[#This Row],[Category and Sub-Category]], LEN(Kickstarter[[#This Row],[Category and Sub-Category]])-SEARCH("/",Kickstarter[[#This Row],[Category and Sub-Category]]))</f>
        <v>tabletop games</v>
      </c>
      <c r="S2197" s="10">
        <f>(Kickstarter[[#This Row],[launched_at]]/86400) + 25569 + (-6/24)</f>
        <v>42197.521990740745</v>
      </c>
      <c r="T2197" s="10">
        <f>(Kickstarter[[#This Row],[deadline]]/86400) + 25569 + (-6/24)</f>
        <v>42227.521990740745</v>
      </c>
      <c r="U2197" s="6">
        <f>YEAR(Kickstarter[[#This Row],[Date Created Conversion]])</f>
        <v>2015</v>
      </c>
      <c r="V2197" s="6" t="str">
        <f>TEXT(Kickstarter[[#This Row],[Date Created Conversion]], "mmm")</f>
        <v>Jul</v>
      </c>
      <c r="W2197" s="6">
        <f>DATEDIF(Kickstarter[[#This Row],[Date Created Conversion]],Kickstarter[[#This Row],[Date Ended Conversion]],"m")</f>
        <v>0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Kickstarter[[#This Row],[pledged]]/Kickstarter[[#This Row],[goal]]</f>
        <v>1.1383571428571428</v>
      </c>
      <c r="P2198" s="13">
        <f>IF(Kickstarter[[#This Row],[backers_count]], Kickstarter[[#This Row],[pledged]]/Kickstarter[[#This Row],[backers_count]], 0)</f>
        <v>68.106837606837601</v>
      </c>
      <c r="Q2198" t="str">
        <f>LEFT(Kickstarter[[#This Row],[Category and Sub-Category]], SEARCH("/", Kickstarter[[#This Row],[Category and Sub-Category]])-1)</f>
        <v>games</v>
      </c>
      <c r="R2198" t="str">
        <f>RIGHT(Kickstarter[[#This Row],[Category and Sub-Category]], LEN(Kickstarter[[#This Row],[Category and Sub-Category]])-SEARCH("/",Kickstarter[[#This Row],[Category and Sub-Category]]))</f>
        <v>tabletop games</v>
      </c>
      <c r="S2198" s="10">
        <f>(Kickstarter[[#This Row],[launched_at]]/86400) + 25569 + (-6/24)</f>
        <v>42675.237291666665</v>
      </c>
      <c r="T2198" s="10">
        <f>(Kickstarter[[#This Row],[deadline]]/86400) + 25569 + (-6/24)</f>
        <v>42706.041666666672</v>
      </c>
      <c r="U2198" s="6">
        <f>YEAR(Kickstarter[[#This Row],[Date Created Conversion]])</f>
        <v>2016</v>
      </c>
      <c r="V2198" s="6" t="str">
        <f>TEXT(Kickstarter[[#This Row],[Date Created Conversion]], "mmm")</f>
        <v>Nov</v>
      </c>
      <c r="W2198" s="6">
        <f>DATEDIF(Kickstarter[[#This Row],[Date Created Conversion]],Kickstarter[[#This Row],[Date Ended Conversion]],"m")</f>
        <v>1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Kickstarter[[#This Row],[pledged]]/Kickstarter[[#This Row],[goal]]</f>
        <v>9.5103109999999997</v>
      </c>
      <c r="P2199" s="13">
        <f>IF(Kickstarter[[#This Row],[backers_count]], Kickstarter[[#This Row],[pledged]]/Kickstarter[[#This Row],[backers_count]], 0)</f>
        <v>65.891300230946882</v>
      </c>
      <c r="Q2199" t="str">
        <f>LEFT(Kickstarter[[#This Row],[Category and Sub-Category]], SEARCH("/", Kickstarter[[#This Row],[Category and Sub-Category]])-1)</f>
        <v>games</v>
      </c>
      <c r="R2199" t="str">
        <f>RIGHT(Kickstarter[[#This Row],[Category and Sub-Category]], LEN(Kickstarter[[#This Row],[Category and Sub-Category]])-SEARCH("/",Kickstarter[[#This Row],[Category and Sub-Category]]))</f>
        <v>tabletop games</v>
      </c>
      <c r="S2199" s="10">
        <f>(Kickstarter[[#This Row],[launched_at]]/86400) + 25569 + (-6/24)</f>
        <v>42033.334016203706</v>
      </c>
      <c r="T2199" s="10">
        <f>(Kickstarter[[#This Row],[deadline]]/86400) + 25569 + (-6/24)</f>
        <v>42063.334016203706</v>
      </c>
      <c r="U2199" s="6">
        <f>YEAR(Kickstarter[[#This Row],[Date Created Conversion]])</f>
        <v>2015</v>
      </c>
      <c r="V2199" s="6" t="str">
        <f>TEXT(Kickstarter[[#This Row],[Date Created Conversion]], "mmm")</f>
        <v>Jan</v>
      </c>
      <c r="W2199" s="6">
        <f>DATEDIF(Kickstarter[[#This Row],[Date Created Conversion]],Kickstarter[[#This Row],[Date Ended Conversion]],"m")</f>
        <v>0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Kickstarter[[#This Row],[pledged]]/Kickstarter[[#This Row],[goal]]</f>
        <v>1.3289249999999999</v>
      </c>
      <c r="P2200" s="13">
        <f>IF(Kickstarter[[#This Row],[backers_count]], Kickstarter[[#This Row],[pledged]]/Kickstarter[[#This Row],[backers_count]], 0)</f>
        <v>81.654377880184327</v>
      </c>
      <c r="Q2200" t="str">
        <f>LEFT(Kickstarter[[#This Row],[Category and Sub-Category]], SEARCH("/", Kickstarter[[#This Row],[Category and Sub-Category]])-1)</f>
        <v>games</v>
      </c>
      <c r="R2200" t="str">
        <f>RIGHT(Kickstarter[[#This Row],[Category and Sub-Category]], LEN(Kickstarter[[#This Row],[Category and Sub-Category]])-SEARCH("/",Kickstarter[[#This Row],[Category and Sub-Category]]))</f>
        <v>tabletop games</v>
      </c>
      <c r="S2200" s="10">
        <f>(Kickstarter[[#This Row],[launched_at]]/86400) + 25569 + (-6/24)</f>
        <v>42292.263888888891</v>
      </c>
      <c r="T2200" s="10">
        <f>(Kickstarter[[#This Row],[deadline]]/86400) + 25569 + (-6/24)</f>
        <v>42322.305555555555</v>
      </c>
      <c r="U2200" s="6">
        <f>YEAR(Kickstarter[[#This Row],[Date Created Conversion]])</f>
        <v>2015</v>
      </c>
      <c r="V2200" s="6" t="str">
        <f>TEXT(Kickstarter[[#This Row],[Date Created Conversion]], "mmm")</f>
        <v>Oct</v>
      </c>
      <c r="W2200" s="6">
        <f>DATEDIF(Kickstarter[[#This Row],[Date Created Conversion]],Kickstarter[[#This Row],[Date Ended Conversion]],"m")</f>
        <v>0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Kickstarter[[#This Row],[pledged]]/Kickstarter[[#This Row],[goal]]</f>
        <v>1.4697777777777778</v>
      </c>
      <c r="P2201" s="13">
        <f>IF(Kickstarter[[#This Row],[backers_count]], Kickstarter[[#This Row],[pledged]]/Kickstarter[[#This Row],[backers_count]], 0)</f>
        <v>52.701195219123505</v>
      </c>
      <c r="Q2201" t="str">
        <f>LEFT(Kickstarter[[#This Row],[Category and Sub-Category]], SEARCH("/", Kickstarter[[#This Row],[Category and Sub-Category]])-1)</f>
        <v>games</v>
      </c>
      <c r="R2201" t="str">
        <f>RIGHT(Kickstarter[[#This Row],[Category and Sub-Category]], LEN(Kickstarter[[#This Row],[Category and Sub-Category]])-SEARCH("/",Kickstarter[[#This Row],[Category and Sub-Category]]))</f>
        <v>tabletop games</v>
      </c>
      <c r="S2201" s="10">
        <f>(Kickstarter[[#This Row],[launched_at]]/86400) + 25569 + (-6/24)</f>
        <v>42262.166643518518</v>
      </c>
      <c r="T2201" s="10">
        <f>(Kickstarter[[#This Row],[deadline]]/86400) + 25569 + (-6/24)</f>
        <v>42292.166643518518</v>
      </c>
      <c r="U2201" s="6">
        <f>YEAR(Kickstarter[[#This Row],[Date Created Conversion]])</f>
        <v>2015</v>
      </c>
      <c r="V2201" s="6" t="str">
        <f>TEXT(Kickstarter[[#This Row],[Date Created Conversion]], "mmm")</f>
        <v>Sep</v>
      </c>
      <c r="W2201" s="6">
        <f>DATEDIF(Kickstarter[[#This Row],[Date Created Conversion]],Kickstarter[[#This Row],[Date Ended Conversion]],"m")</f>
        <v>1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Kickstarter[[#This Row],[pledged]]/Kickstarter[[#This Row],[goal]]</f>
        <v>5.4215</v>
      </c>
      <c r="P2202" s="13">
        <f>IF(Kickstarter[[#This Row],[backers_count]], Kickstarter[[#This Row],[pledged]]/Kickstarter[[#This Row],[backers_count]], 0)</f>
        <v>41.228136882129277</v>
      </c>
      <c r="Q2202" t="str">
        <f>LEFT(Kickstarter[[#This Row],[Category and Sub-Category]], SEARCH("/", Kickstarter[[#This Row],[Category and Sub-Category]])-1)</f>
        <v>games</v>
      </c>
      <c r="R2202" t="str">
        <f>RIGHT(Kickstarter[[#This Row],[Category and Sub-Category]], LEN(Kickstarter[[#This Row],[Category and Sub-Category]])-SEARCH("/",Kickstarter[[#This Row],[Category and Sub-Category]]))</f>
        <v>tabletop games</v>
      </c>
      <c r="S2202" s="10">
        <f>(Kickstarter[[#This Row],[launched_at]]/86400) + 25569 + (-6/24)</f>
        <v>42163.375787037032</v>
      </c>
      <c r="T2202" s="10">
        <f>(Kickstarter[[#This Row],[deadline]]/86400) + 25569 + (-6/24)</f>
        <v>42190.875</v>
      </c>
      <c r="U2202" s="6">
        <f>YEAR(Kickstarter[[#This Row],[Date Created Conversion]])</f>
        <v>2015</v>
      </c>
      <c r="V2202" s="6" t="str">
        <f>TEXT(Kickstarter[[#This Row],[Date Created Conversion]], "mmm")</f>
        <v>Jun</v>
      </c>
      <c r="W2202" s="6">
        <f>DATEDIF(Kickstarter[[#This Row],[Date Created Conversion]],Kickstarter[[#This Row],[Date Ended Conversion]],"m")</f>
        <v>0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Kickstarter[[#This Row],[pledged]]/Kickstarter[[#This Row],[goal]]</f>
        <v>3.8271818181818182</v>
      </c>
      <c r="P2203" s="13">
        <f>IF(Kickstarter[[#This Row],[backers_count]], Kickstarter[[#This Row],[pledged]]/Kickstarter[[#This Row],[backers_count]], 0)</f>
        <v>15.035357142857142</v>
      </c>
      <c r="Q2203" t="str">
        <f>LEFT(Kickstarter[[#This Row],[Category and Sub-Category]], SEARCH("/", Kickstarter[[#This Row],[Category and Sub-Category]])-1)</f>
        <v>music</v>
      </c>
      <c r="R2203" t="str">
        <f>RIGHT(Kickstarter[[#This Row],[Category and Sub-Category]], LEN(Kickstarter[[#This Row],[Category and Sub-Category]])-SEARCH("/",Kickstarter[[#This Row],[Category and Sub-Category]]))</f>
        <v>electronic music</v>
      </c>
      <c r="S2203" s="10">
        <f>(Kickstarter[[#This Row],[launched_at]]/86400) + 25569 + (-6/24)</f>
        <v>41276.596817129626</v>
      </c>
      <c r="T2203" s="10">
        <f>(Kickstarter[[#This Row],[deadline]]/86400) + 25569 + (-6/24)</f>
        <v>41290.596817129626</v>
      </c>
      <c r="U2203" s="6">
        <f>YEAR(Kickstarter[[#This Row],[Date Created Conversion]])</f>
        <v>2013</v>
      </c>
      <c r="V2203" s="6" t="str">
        <f>TEXT(Kickstarter[[#This Row],[Date Created Conversion]], "mmm")</f>
        <v>Jan</v>
      </c>
      <c r="W2203" s="6">
        <f>DATEDIF(Kickstarter[[#This Row],[Date Created Conversion]],Kickstarter[[#This Row],[Date Ended Conversion]],"m")</f>
        <v>0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Kickstarter[[#This Row],[pledged]]/Kickstarter[[#This Row],[goal]]</f>
        <v>7.0418124999999998</v>
      </c>
      <c r="P2204" s="13">
        <f>IF(Kickstarter[[#This Row],[backers_count]], Kickstarter[[#This Row],[pledged]]/Kickstarter[[#This Row],[backers_count]], 0)</f>
        <v>39.066920943134534</v>
      </c>
      <c r="Q2204" t="str">
        <f>LEFT(Kickstarter[[#This Row],[Category and Sub-Category]], SEARCH("/", Kickstarter[[#This Row],[Category and Sub-Category]])-1)</f>
        <v>music</v>
      </c>
      <c r="R2204" t="str">
        <f>RIGHT(Kickstarter[[#This Row],[Category and Sub-Category]], LEN(Kickstarter[[#This Row],[Category and Sub-Category]])-SEARCH("/",Kickstarter[[#This Row],[Category and Sub-Category]]))</f>
        <v>electronic music</v>
      </c>
      <c r="S2204" s="10">
        <f>(Kickstarter[[#This Row],[launched_at]]/86400) + 25569 + (-6/24)</f>
        <v>41184.599166666667</v>
      </c>
      <c r="T2204" s="10">
        <f>(Kickstarter[[#This Row],[deadline]]/86400) + 25569 + (-6/24)</f>
        <v>41214.599166666667</v>
      </c>
      <c r="U2204" s="6">
        <f>YEAR(Kickstarter[[#This Row],[Date Created Conversion]])</f>
        <v>2012</v>
      </c>
      <c r="V2204" s="6" t="str">
        <f>TEXT(Kickstarter[[#This Row],[Date Created Conversion]], "mmm")</f>
        <v>Oct</v>
      </c>
      <c r="W2204" s="6">
        <f>DATEDIF(Kickstarter[[#This Row],[Date Created Conversion]],Kickstarter[[#This Row],[Date Ended Conversion]],"m")</f>
        <v>0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Kickstarter[[#This Row],[pledged]]/Kickstarter[[#This Row],[goal]]</f>
        <v>1.0954999999999999</v>
      </c>
      <c r="P2205" s="13">
        <f>IF(Kickstarter[[#This Row],[backers_count]], Kickstarter[[#This Row],[pledged]]/Kickstarter[[#This Row],[backers_count]], 0)</f>
        <v>43.82</v>
      </c>
      <c r="Q2205" t="str">
        <f>LEFT(Kickstarter[[#This Row],[Category and Sub-Category]], SEARCH("/", Kickstarter[[#This Row],[Category and Sub-Category]])-1)</f>
        <v>music</v>
      </c>
      <c r="R2205" t="str">
        <f>RIGHT(Kickstarter[[#This Row],[Category and Sub-Category]], LEN(Kickstarter[[#This Row],[Category and Sub-Category]])-SEARCH("/",Kickstarter[[#This Row],[Category and Sub-Category]]))</f>
        <v>electronic music</v>
      </c>
      <c r="S2205" s="10">
        <f>(Kickstarter[[#This Row],[launched_at]]/86400) + 25569 + (-6/24)</f>
        <v>42241.60974537037</v>
      </c>
      <c r="T2205" s="10">
        <f>(Kickstarter[[#This Row],[deadline]]/86400) + 25569 + (-6/24)</f>
        <v>42271.60974537037</v>
      </c>
      <c r="U2205" s="6">
        <f>YEAR(Kickstarter[[#This Row],[Date Created Conversion]])</f>
        <v>2015</v>
      </c>
      <c r="V2205" s="6" t="str">
        <f>TEXT(Kickstarter[[#This Row],[Date Created Conversion]], "mmm")</f>
        <v>Aug</v>
      </c>
      <c r="W2205" s="6">
        <f>DATEDIF(Kickstarter[[#This Row],[Date Created Conversion]],Kickstarter[[#This Row],[Date Ended Conversion]],"m")</f>
        <v>0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Kickstarter[[#This Row],[pledged]]/Kickstarter[[#This Row],[goal]]</f>
        <v>1.3286666666666667</v>
      </c>
      <c r="P2206" s="13">
        <f>IF(Kickstarter[[#This Row],[backers_count]], Kickstarter[[#This Row],[pledged]]/Kickstarter[[#This Row],[backers_count]], 0)</f>
        <v>27.301369863013697</v>
      </c>
      <c r="Q2206" t="str">
        <f>LEFT(Kickstarter[[#This Row],[Category and Sub-Category]], SEARCH("/", Kickstarter[[#This Row],[Category and Sub-Category]])-1)</f>
        <v>music</v>
      </c>
      <c r="R2206" t="str">
        <f>RIGHT(Kickstarter[[#This Row],[Category and Sub-Category]], LEN(Kickstarter[[#This Row],[Category and Sub-Category]])-SEARCH("/",Kickstarter[[#This Row],[Category and Sub-Category]]))</f>
        <v>electronic music</v>
      </c>
      <c r="S2206" s="10">
        <f>(Kickstarter[[#This Row],[launched_at]]/86400) + 25569 + (-6/24)</f>
        <v>41312.061562499999</v>
      </c>
      <c r="T2206" s="10">
        <f>(Kickstarter[[#This Row],[deadline]]/86400) + 25569 + (-6/24)</f>
        <v>41342.061562499999</v>
      </c>
      <c r="U2206" s="6">
        <f>YEAR(Kickstarter[[#This Row],[Date Created Conversion]])</f>
        <v>2013</v>
      </c>
      <c r="V2206" s="6" t="str">
        <f>TEXT(Kickstarter[[#This Row],[Date Created Conversion]], "mmm")</f>
        <v>Feb</v>
      </c>
      <c r="W2206" s="6">
        <f>DATEDIF(Kickstarter[[#This Row],[Date Created Conversion]],Kickstarter[[#This Row],[Date Ended Conversion]],"m")</f>
        <v>1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Kickstarter[[#This Row],[pledged]]/Kickstarter[[#This Row],[goal]]</f>
        <v>1.52</v>
      </c>
      <c r="P2207" s="13">
        <f>IF(Kickstarter[[#This Row],[backers_count]], Kickstarter[[#This Row],[pledged]]/Kickstarter[[#This Row],[backers_count]], 0)</f>
        <v>42.222222222222221</v>
      </c>
      <c r="Q2207" t="str">
        <f>LEFT(Kickstarter[[#This Row],[Category and Sub-Category]], SEARCH("/", Kickstarter[[#This Row],[Category and Sub-Category]])-1)</f>
        <v>music</v>
      </c>
      <c r="R2207" t="str">
        <f>RIGHT(Kickstarter[[#This Row],[Category and Sub-Category]], LEN(Kickstarter[[#This Row],[Category and Sub-Category]])-SEARCH("/",Kickstarter[[#This Row],[Category and Sub-Category]]))</f>
        <v>electronic music</v>
      </c>
      <c r="S2207" s="10">
        <f>(Kickstarter[[#This Row],[launched_at]]/86400) + 25569 + (-6/24)</f>
        <v>41031.571631944447</v>
      </c>
      <c r="T2207" s="10">
        <f>(Kickstarter[[#This Row],[deadline]]/86400) + 25569 + (-6/24)</f>
        <v>41061.571631944447</v>
      </c>
      <c r="U2207" s="6">
        <f>YEAR(Kickstarter[[#This Row],[Date Created Conversion]])</f>
        <v>2012</v>
      </c>
      <c r="V2207" s="6" t="str">
        <f>TEXT(Kickstarter[[#This Row],[Date Created Conversion]], "mmm")</f>
        <v>May</v>
      </c>
      <c r="W2207" s="6">
        <f>DATEDIF(Kickstarter[[#This Row],[Date Created Conversion]],Kickstarter[[#This Row],[Date Ended Conversion]],"m")</f>
        <v>0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Kickstarter[[#This Row],[pledged]]/Kickstarter[[#This Row],[goal]]</f>
        <v>1.0272727272727273</v>
      </c>
      <c r="P2208" s="13">
        <f>IF(Kickstarter[[#This Row],[backers_count]], Kickstarter[[#This Row],[pledged]]/Kickstarter[[#This Row],[backers_count]], 0)</f>
        <v>33.235294117647058</v>
      </c>
      <c r="Q2208" t="str">
        <f>LEFT(Kickstarter[[#This Row],[Category and Sub-Category]], SEARCH("/", Kickstarter[[#This Row],[Category and Sub-Category]])-1)</f>
        <v>music</v>
      </c>
      <c r="R2208" t="str">
        <f>RIGHT(Kickstarter[[#This Row],[Category and Sub-Category]], LEN(Kickstarter[[#This Row],[Category and Sub-Category]])-SEARCH("/",Kickstarter[[#This Row],[Category and Sub-Category]]))</f>
        <v>electronic music</v>
      </c>
      <c r="S2208" s="10">
        <f>(Kickstarter[[#This Row],[launched_at]]/86400) + 25569 + (-6/24)</f>
        <v>40997.007222222222</v>
      </c>
      <c r="T2208" s="10">
        <f>(Kickstarter[[#This Row],[deadline]]/86400) + 25569 + (-6/24)</f>
        <v>41015.007222222222</v>
      </c>
      <c r="U2208" s="6">
        <f>YEAR(Kickstarter[[#This Row],[Date Created Conversion]])</f>
        <v>2012</v>
      </c>
      <c r="V2208" s="6" t="str">
        <f>TEXT(Kickstarter[[#This Row],[Date Created Conversion]], "mmm")</f>
        <v>Mar</v>
      </c>
      <c r="W2208" s="6">
        <f>DATEDIF(Kickstarter[[#This Row],[Date Created Conversion]],Kickstarter[[#This Row],[Date Ended Conversion]],"m")</f>
        <v>0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Kickstarter[[#This Row],[pledged]]/Kickstarter[[#This Row],[goal]]</f>
        <v>1</v>
      </c>
      <c r="P2209" s="13">
        <f>IF(Kickstarter[[#This Row],[backers_count]], Kickstarter[[#This Row],[pledged]]/Kickstarter[[#This Row],[backers_count]], 0)</f>
        <v>285.71428571428572</v>
      </c>
      <c r="Q2209" t="str">
        <f>LEFT(Kickstarter[[#This Row],[Category and Sub-Category]], SEARCH("/", Kickstarter[[#This Row],[Category and Sub-Category]])-1)</f>
        <v>music</v>
      </c>
      <c r="R2209" t="str">
        <f>RIGHT(Kickstarter[[#This Row],[Category and Sub-Category]], LEN(Kickstarter[[#This Row],[Category and Sub-Category]])-SEARCH("/",Kickstarter[[#This Row],[Category and Sub-Category]]))</f>
        <v>electronic music</v>
      </c>
      <c r="S2209" s="10">
        <f>(Kickstarter[[#This Row],[launched_at]]/86400) + 25569 + (-6/24)</f>
        <v>41563.944131944445</v>
      </c>
      <c r="T2209" s="10">
        <f>(Kickstarter[[#This Row],[deadline]]/86400) + 25569 + (-6/24)</f>
        <v>41593.985798611109</v>
      </c>
      <c r="U2209" s="6">
        <f>YEAR(Kickstarter[[#This Row],[Date Created Conversion]])</f>
        <v>2013</v>
      </c>
      <c r="V2209" s="6" t="str">
        <f>TEXT(Kickstarter[[#This Row],[Date Created Conversion]], "mmm")</f>
        <v>Oct</v>
      </c>
      <c r="W2209" s="6">
        <f>DATEDIF(Kickstarter[[#This Row],[Date Created Conversion]],Kickstarter[[#This Row],[Date Ended Conversion]],"m")</f>
        <v>0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Kickstarter[[#This Row],[pledged]]/Kickstarter[[#This Row],[goal]]</f>
        <v>1.016</v>
      </c>
      <c r="P2210" s="13">
        <f>IF(Kickstarter[[#This Row],[backers_count]], Kickstarter[[#This Row],[pledged]]/Kickstarter[[#This Row],[backers_count]], 0)</f>
        <v>42.333333333333336</v>
      </c>
      <c r="Q2210" t="str">
        <f>LEFT(Kickstarter[[#This Row],[Category and Sub-Category]], SEARCH("/", Kickstarter[[#This Row],[Category and Sub-Category]])-1)</f>
        <v>music</v>
      </c>
      <c r="R2210" t="str">
        <f>RIGHT(Kickstarter[[#This Row],[Category and Sub-Category]], LEN(Kickstarter[[#This Row],[Category and Sub-Category]])-SEARCH("/",Kickstarter[[#This Row],[Category and Sub-Category]]))</f>
        <v>electronic music</v>
      </c>
      <c r="S2210" s="10">
        <f>(Kickstarter[[#This Row],[launched_at]]/86400) + 25569 + (-6/24)</f>
        <v>40946.632245370369</v>
      </c>
      <c r="T2210" s="10">
        <f>(Kickstarter[[#This Row],[deadline]]/86400) + 25569 + (-6/24)</f>
        <v>41005.916666666664</v>
      </c>
      <c r="U2210" s="6">
        <f>YEAR(Kickstarter[[#This Row],[Date Created Conversion]])</f>
        <v>2012</v>
      </c>
      <c r="V2210" s="6" t="str">
        <f>TEXT(Kickstarter[[#This Row],[Date Created Conversion]], "mmm")</f>
        <v>Feb</v>
      </c>
      <c r="W2210" s="6">
        <f>DATEDIF(Kickstarter[[#This Row],[Date Created Conversion]],Kickstarter[[#This Row],[Date Ended Conversion]],"m")</f>
        <v>1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Kickstarter[[#This Row],[pledged]]/Kickstarter[[#This Row],[goal]]</f>
        <v>1.508</v>
      </c>
      <c r="P2211" s="13">
        <f>IF(Kickstarter[[#This Row],[backers_count]], Kickstarter[[#This Row],[pledged]]/Kickstarter[[#This Row],[backers_count]], 0)</f>
        <v>50.266666666666666</v>
      </c>
      <c r="Q2211" t="str">
        <f>LEFT(Kickstarter[[#This Row],[Category and Sub-Category]], SEARCH("/", Kickstarter[[#This Row],[Category and Sub-Category]])-1)</f>
        <v>music</v>
      </c>
      <c r="R2211" t="str">
        <f>RIGHT(Kickstarter[[#This Row],[Category and Sub-Category]], LEN(Kickstarter[[#This Row],[Category and Sub-Category]])-SEARCH("/",Kickstarter[[#This Row],[Category and Sub-Category]]))</f>
        <v>electronic music</v>
      </c>
      <c r="S2211" s="10">
        <f>(Kickstarter[[#This Row],[launched_at]]/86400) + 25569 + (-6/24)</f>
        <v>41732.229675925926</v>
      </c>
      <c r="T2211" s="10">
        <f>(Kickstarter[[#This Row],[deadline]]/86400) + 25569 + (-6/24)</f>
        <v>41743.708333333336</v>
      </c>
      <c r="U2211" s="6">
        <f>YEAR(Kickstarter[[#This Row],[Date Created Conversion]])</f>
        <v>2014</v>
      </c>
      <c r="V2211" s="6" t="str">
        <f>TEXT(Kickstarter[[#This Row],[Date Created Conversion]], "mmm")</f>
        <v>Apr</v>
      </c>
      <c r="W2211" s="6">
        <f>DATEDIF(Kickstarter[[#This Row],[Date Created Conversion]],Kickstarter[[#This Row],[Date Ended Conversion]],"m")</f>
        <v>0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Kickstarter[[#This Row],[pledged]]/Kickstarter[[#This Row],[goal]]</f>
        <v>1.11425</v>
      </c>
      <c r="P2212" s="13">
        <f>IF(Kickstarter[[#This Row],[backers_count]], Kickstarter[[#This Row],[pledged]]/Kickstarter[[#This Row],[backers_count]], 0)</f>
        <v>61.902777777777779</v>
      </c>
      <c r="Q2212" t="str">
        <f>LEFT(Kickstarter[[#This Row],[Category and Sub-Category]], SEARCH("/", Kickstarter[[#This Row],[Category and Sub-Category]])-1)</f>
        <v>music</v>
      </c>
      <c r="R2212" t="str">
        <f>RIGHT(Kickstarter[[#This Row],[Category and Sub-Category]], LEN(Kickstarter[[#This Row],[Category and Sub-Category]])-SEARCH("/",Kickstarter[[#This Row],[Category and Sub-Category]]))</f>
        <v>electronic music</v>
      </c>
      <c r="S2212" s="10">
        <f>(Kickstarter[[#This Row],[launched_at]]/86400) + 25569 + (-6/24)</f>
        <v>40955.816087962965</v>
      </c>
      <c r="T2212" s="10">
        <f>(Kickstarter[[#This Row],[deadline]]/86400) + 25569 + (-6/24)</f>
        <v>41013.483333333337</v>
      </c>
      <c r="U2212" s="6">
        <f>YEAR(Kickstarter[[#This Row],[Date Created Conversion]])</f>
        <v>2012</v>
      </c>
      <c r="V2212" s="6" t="str">
        <f>TEXT(Kickstarter[[#This Row],[Date Created Conversion]], "mmm")</f>
        <v>Feb</v>
      </c>
      <c r="W2212" s="6">
        <f>DATEDIF(Kickstarter[[#This Row],[Date Created Conversion]],Kickstarter[[#This Row],[Date Ended Conversion]],"m")</f>
        <v>1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Kickstarter[[#This Row],[pledged]]/Kickstarter[[#This Row],[goal]]</f>
        <v>1.956</v>
      </c>
      <c r="P2213" s="13">
        <f>IF(Kickstarter[[#This Row],[backers_count]], Kickstarter[[#This Row],[pledged]]/Kickstarter[[#This Row],[backers_count]], 0)</f>
        <v>40.75</v>
      </c>
      <c r="Q2213" t="str">
        <f>LEFT(Kickstarter[[#This Row],[Category and Sub-Category]], SEARCH("/", Kickstarter[[#This Row],[Category and Sub-Category]])-1)</f>
        <v>music</v>
      </c>
      <c r="R2213" t="str">
        <f>RIGHT(Kickstarter[[#This Row],[Category and Sub-Category]], LEN(Kickstarter[[#This Row],[Category and Sub-Category]])-SEARCH("/",Kickstarter[[#This Row],[Category and Sub-Category]]))</f>
        <v>electronic music</v>
      </c>
      <c r="S2213" s="10">
        <f>(Kickstarter[[#This Row],[launched_at]]/86400) + 25569 + (-6/24)</f>
        <v>41716.535011574073</v>
      </c>
      <c r="T2213" s="10">
        <f>(Kickstarter[[#This Row],[deadline]]/86400) + 25569 + (-6/24)</f>
        <v>41739.040972222225</v>
      </c>
      <c r="U2213" s="6">
        <f>YEAR(Kickstarter[[#This Row],[Date Created Conversion]])</f>
        <v>2014</v>
      </c>
      <c r="V2213" s="6" t="str">
        <f>TEXT(Kickstarter[[#This Row],[Date Created Conversion]], "mmm")</f>
        <v>Mar</v>
      </c>
      <c r="W2213" s="6">
        <f>DATEDIF(Kickstarter[[#This Row],[Date Created Conversion]],Kickstarter[[#This Row],[Date Ended Conversion]],"m")</f>
        <v>0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Kickstarter[[#This Row],[pledged]]/Kickstarter[[#This Row],[goal]]</f>
        <v>1.1438333333333333</v>
      </c>
      <c r="P2214" s="13">
        <f>IF(Kickstarter[[#This Row],[backers_count]], Kickstarter[[#This Row],[pledged]]/Kickstarter[[#This Row],[backers_count]], 0)</f>
        <v>55.796747967479675</v>
      </c>
      <c r="Q2214" t="str">
        <f>LEFT(Kickstarter[[#This Row],[Category and Sub-Category]], SEARCH("/", Kickstarter[[#This Row],[Category and Sub-Category]])-1)</f>
        <v>music</v>
      </c>
      <c r="R2214" t="str">
        <f>RIGHT(Kickstarter[[#This Row],[Category and Sub-Category]], LEN(Kickstarter[[#This Row],[Category and Sub-Category]])-SEARCH("/",Kickstarter[[#This Row],[Category and Sub-Category]]))</f>
        <v>electronic music</v>
      </c>
      <c r="S2214" s="10">
        <f>(Kickstarter[[#This Row],[launched_at]]/86400) + 25569 + (-6/24)</f>
        <v>41548.497418981482</v>
      </c>
      <c r="T2214" s="10">
        <f>(Kickstarter[[#This Row],[deadline]]/86400) + 25569 + (-6/24)</f>
        <v>41581.791666666664</v>
      </c>
      <c r="U2214" s="6">
        <f>YEAR(Kickstarter[[#This Row],[Date Created Conversion]])</f>
        <v>2013</v>
      </c>
      <c r="V2214" s="6" t="str">
        <f>TEXT(Kickstarter[[#This Row],[Date Created Conversion]], "mmm")</f>
        <v>Oct</v>
      </c>
      <c r="W2214" s="6">
        <f>DATEDIF(Kickstarter[[#This Row],[Date Created Conversion]],Kickstarter[[#This Row],[Date Ended Conversion]],"m")</f>
        <v>1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Kickstarter[[#This Row],[pledged]]/Kickstarter[[#This Row],[goal]]</f>
        <v>2</v>
      </c>
      <c r="P2215" s="13">
        <f>IF(Kickstarter[[#This Row],[backers_count]], Kickstarter[[#This Row],[pledged]]/Kickstarter[[#This Row],[backers_count]], 0)</f>
        <v>10</v>
      </c>
      <c r="Q2215" t="str">
        <f>LEFT(Kickstarter[[#This Row],[Category and Sub-Category]], SEARCH("/", Kickstarter[[#This Row],[Category and Sub-Category]])-1)</f>
        <v>music</v>
      </c>
      <c r="R2215" t="str">
        <f>RIGHT(Kickstarter[[#This Row],[Category and Sub-Category]], LEN(Kickstarter[[#This Row],[Category and Sub-Category]])-SEARCH("/",Kickstarter[[#This Row],[Category and Sub-Category]]))</f>
        <v>electronic music</v>
      </c>
      <c r="S2215" s="10">
        <f>(Kickstarter[[#This Row],[launched_at]]/86400) + 25569 + (-6/24)</f>
        <v>42109.576145833329</v>
      </c>
      <c r="T2215" s="10">
        <f>(Kickstarter[[#This Row],[deadline]]/86400) + 25569 + (-6/24)</f>
        <v>42139.576145833329</v>
      </c>
      <c r="U2215" s="6">
        <f>YEAR(Kickstarter[[#This Row],[Date Created Conversion]])</f>
        <v>2015</v>
      </c>
      <c r="V2215" s="6" t="str">
        <f>TEXT(Kickstarter[[#This Row],[Date Created Conversion]], "mmm")</f>
        <v>Apr</v>
      </c>
      <c r="W2215" s="6">
        <f>DATEDIF(Kickstarter[[#This Row],[Date Created Conversion]],Kickstarter[[#This Row],[Date Ended Conversion]],"m")</f>
        <v>1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Kickstarter[[#This Row],[pledged]]/Kickstarter[[#This Row],[goal]]</f>
        <v>2.9250166666666666</v>
      </c>
      <c r="P2216" s="13">
        <f>IF(Kickstarter[[#This Row],[backers_count]], Kickstarter[[#This Row],[pledged]]/Kickstarter[[#This Row],[backers_count]], 0)</f>
        <v>73.125416666666666</v>
      </c>
      <c r="Q2216" t="str">
        <f>LEFT(Kickstarter[[#This Row],[Category and Sub-Category]], SEARCH("/", Kickstarter[[#This Row],[Category and Sub-Category]])-1)</f>
        <v>music</v>
      </c>
      <c r="R2216" t="str">
        <f>RIGHT(Kickstarter[[#This Row],[Category and Sub-Category]], LEN(Kickstarter[[#This Row],[Category and Sub-Category]])-SEARCH("/",Kickstarter[[#This Row],[Category and Sub-Category]]))</f>
        <v>electronic music</v>
      </c>
      <c r="S2216" s="10">
        <f>(Kickstarter[[#This Row],[launched_at]]/86400) + 25569 + (-6/24)</f>
        <v>41646.542222222226</v>
      </c>
      <c r="T2216" s="10">
        <f>(Kickstarter[[#This Row],[deadline]]/86400) + 25569 + (-6/24)</f>
        <v>41676.542222222226</v>
      </c>
      <c r="U2216" s="6">
        <f>YEAR(Kickstarter[[#This Row],[Date Created Conversion]])</f>
        <v>2014</v>
      </c>
      <c r="V2216" s="6" t="str">
        <f>TEXT(Kickstarter[[#This Row],[Date Created Conversion]], "mmm")</f>
        <v>Jan</v>
      </c>
      <c r="W2216" s="6">
        <f>DATEDIF(Kickstarter[[#This Row],[Date Created Conversion]],Kickstarter[[#This Row],[Date Ended Conversion]],"m")</f>
        <v>0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Kickstarter[[#This Row],[pledged]]/Kickstarter[[#This Row],[goal]]</f>
        <v>1.5636363636363637</v>
      </c>
      <c r="P2217" s="13">
        <f>IF(Kickstarter[[#This Row],[backers_count]], Kickstarter[[#This Row],[pledged]]/Kickstarter[[#This Row],[backers_count]], 0)</f>
        <v>26.060606060606062</v>
      </c>
      <c r="Q2217" t="str">
        <f>LEFT(Kickstarter[[#This Row],[Category and Sub-Category]], SEARCH("/", Kickstarter[[#This Row],[Category and Sub-Category]])-1)</f>
        <v>music</v>
      </c>
      <c r="R2217" t="str">
        <f>RIGHT(Kickstarter[[#This Row],[Category and Sub-Category]], LEN(Kickstarter[[#This Row],[Category and Sub-Category]])-SEARCH("/",Kickstarter[[#This Row],[Category and Sub-Category]]))</f>
        <v>electronic music</v>
      </c>
      <c r="S2217" s="10">
        <f>(Kickstarter[[#This Row],[launched_at]]/86400) + 25569 + (-6/24)</f>
        <v>40958.467268518521</v>
      </c>
      <c r="T2217" s="10">
        <f>(Kickstarter[[#This Row],[deadline]]/86400) + 25569 + (-6/24)</f>
        <v>40981.040972222225</v>
      </c>
      <c r="U2217" s="6">
        <f>YEAR(Kickstarter[[#This Row],[Date Created Conversion]])</f>
        <v>2012</v>
      </c>
      <c r="V2217" s="6" t="str">
        <f>TEXT(Kickstarter[[#This Row],[Date Created Conversion]], "mmm")</f>
        <v>Feb</v>
      </c>
      <c r="W2217" s="6">
        <f>DATEDIF(Kickstarter[[#This Row],[Date Created Conversion]],Kickstarter[[#This Row],[Date Ended Conversion]],"m")</f>
        <v>0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Kickstarter[[#This Row],[pledged]]/Kickstarter[[#This Row],[goal]]</f>
        <v>1.0566666666666666</v>
      </c>
      <c r="P2218" s="13">
        <f>IF(Kickstarter[[#This Row],[backers_count]], Kickstarter[[#This Row],[pledged]]/Kickstarter[[#This Row],[backers_count]], 0)</f>
        <v>22.642857142857142</v>
      </c>
      <c r="Q2218" t="str">
        <f>LEFT(Kickstarter[[#This Row],[Category and Sub-Category]], SEARCH("/", Kickstarter[[#This Row],[Category and Sub-Category]])-1)</f>
        <v>music</v>
      </c>
      <c r="R2218" t="str">
        <f>RIGHT(Kickstarter[[#This Row],[Category and Sub-Category]], LEN(Kickstarter[[#This Row],[Category and Sub-Category]])-SEARCH("/",Kickstarter[[#This Row],[Category and Sub-Category]]))</f>
        <v>electronic music</v>
      </c>
      <c r="S2218" s="10">
        <f>(Kickstarter[[#This Row],[launched_at]]/86400) + 25569 + (-6/24)</f>
        <v>42194.50167824074</v>
      </c>
      <c r="T2218" s="10">
        <f>(Kickstarter[[#This Row],[deadline]]/86400) + 25569 + (-6/24)</f>
        <v>42208.50167824074</v>
      </c>
      <c r="U2218" s="6">
        <f>YEAR(Kickstarter[[#This Row],[Date Created Conversion]])</f>
        <v>2015</v>
      </c>
      <c r="V2218" s="6" t="str">
        <f>TEXT(Kickstarter[[#This Row],[Date Created Conversion]], "mmm")</f>
        <v>Jul</v>
      </c>
      <c r="W2218" s="6">
        <f>DATEDIF(Kickstarter[[#This Row],[Date Created Conversion]],Kickstarter[[#This Row],[Date Ended Conversion]],"m")</f>
        <v>0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Kickstarter[[#This Row],[pledged]]/Kickstarter[[#This Row],[goal]]</f>
        <v>1.0119047619047619</v>
      </c>
      <c r="P2219" s="13">
        <f>IF(Kickstarter[[#This Row],[backers_count]], Kickstarter[[#This Row],[pledged]]/Kickstarter[[#This Row],[backers_count]], 0)</f>
        <v>47.222222222222221</v>
      </c>
      <c r="Q2219" t="str">
        <f>LEFT(Kickstarter[[#This Row],[Category and Sub-Category]], SEARCH("/", Kickstarter[[#This Row],[Category and Sub-Category]])-1)</f>
        <v>music</v>
      </c>
      <c r="R2219" t="str">
        <f>RIGHT(Kickstarter[[#This Row],[Category and Sub-Category]], LEN(Kickstarter[[#This Row],[Category and Sub-Category]])-SEARCH("/",Kickstarter[[#This Row],[Category and Sub-Category]]))</f>
        <v>electronic music</v>
      </c>
      <c r="S2219" s="10">
        <f>(Kickstarter[[#This Row],[launched_at]]/86400) + 25569 + (-6/24)</f>
        <v>42299.526770833334</v>
      </c>
      <c r="T2219" s="10">
        <f>(Kickstarter[[#This Row],[deadline]]/86400) + 25569 + (-6/24)</f>
        <v>42310.083333333328</v>
      </c>
      <c r="U2219" s="6">
        <f>YEAR(Kickstarter[[#This Row],[Date Created Conversion]])</f>
        <v>2015</v>
      </c>
      <c r="V2219" s="6" t="str">
        <f>TEXT(Kickstarter[[#This Row],[Date Created Conversion]], "mmm")</f>
        <v>Oct</v>
      </c>
      <c r="W2219" s="6">
        <f>DATEDIF(Kickstarter[[#This Row],[Date Created Conversion]],Kickstarter[[#This Row],[Date Ended Conversion]],"m")</f>
        <v>0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Kickstarter[[#This Row],[pledged]]/Kickstarter[[#This Row],[goal]]</f>
        <v>1.2283299999999999</v>
      </c>
      <c r="P2220" s="13">
        <f>IF(Kickstarter[[#This Row],[backers_count]], Kickstarter[[#This Row],[pledged]]/Kickstarter[[#This Row],[backers_count]], 0)</f>
        <v>32.324473684210524</v>
      </c>
      <c r="Q2220" t="str">
        <f>LEFT(Kickstarter[[#This Row],[Category and Sub-Category]], SEARCH("/", Kickstarter[[#This Row],[Category and Sub-Category]])-1)</f>
        <v>music</v>
      </c>
      <c r="R2220" t="str">
        <f>RIGHT(Kickstarter[[#This Row],[Category and Sub-Category]], LEN(Kickstarter[[#This Row],[Category and Sub-Category]])-SEARCH("/",Kickstarter[[#This Row],[Category and Sub-Category]]))</f>
        <v>electronic music</v>
      </c>
      <c r="S2220" s="10">
        <f>(Kickstarter[[#This Row],[launched_at]]/86400) + 25569 + (-6/24)</f>
        <v>41127.562303240738</v>
      </c>
      <c r="T2220" s="10">
        <f>(Kickstarter[[#This Row],[deadline]]/86400) + 25569 + (-6/24)</f>
        <v>41149.75</v>
      </c>
      <c r="U2220" s="6">
        <f>YEAR(Kickstarter[[#This Row],[Date Created Conversion]])</f>
        <v>2012</v>
      </c>
      <c r="V2220" s="6" t="str">
        <f>TEXT(Kickstarter[[#This Row],[Date Created Conversion]], "mmm")</f>
        <v>Aug</v>
      </c>
      <c r="W2220" s="6">
        <f>DATEDIF(Kickstarter[[#This Row],[Date Created Conversion]],Kickstarter[[#This Row],[Date Ended Conversion]],"m")</f>
        <v>0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Kickstarter[[#This Row],[pledged]]/Kickstarter[[#This Row],[goal]]</f>
        <v>1.0149999999999999</v>
      </c>
      <c r="P2221" s="13">
        <f>IF(Kickstarter[[#This Row],[backers_count]], Kickstarter[[#This Row],[pledged]]/Kickstarter[[#This Row],[backers_count]], 0)</f>
        <v>53.421052631578945</v>
      </c>
      <c r="Q2221" t="str">
        <f>LEFT(Kickstarter[[#This Row],[Category and Sub-Category]], SEARCH("/", Kickstarter[[#This Row],[Category and Sub-Category]])-1)</f>
        <v>music</v>
      </c>
      <c r="R2221" t="str">
        <f>RIGHT(Kickstarter[[#This Row],[Category and Sub-Category]], LEN(Kickstarter[[#This Row],[Category and Sub-Category]])-SEARCH("/",Kickstarter[[#This Row],[Category and Sub-Category]]))</f>
        <v>electronic music</v>
      </c>
      <c r="S2221" s="10">
        <f>(Kickstarter[[#This Row],[launched_at]]/86400) + 25569 + (-6/24)</f>
        <v>42205.468888888892</v>
      </c>
      <c r="T2221" s="10">
        <f>(Kickstarter[[#This Row],[deadline]]/86400) + 25569 + (-6/24)</f>
        <v>42235.468888888892</v>
      </c>
      <c r="U2221" s="6">
        <f>YEAR(Kickstarter[[#This Row],[Date Created Conversion]])</f>
        <v>2015</v>
      </c>
      <c r="V2221" s="6" t="str">
        <f>TEXT(Kickstarter[[#This Row],[Date Created Conversion]], "mmm")</f>
        <v>Jul</v>
      </c>
      <c r="W2221" s="6">
        <f>DATEDIF(Kickstarter[[#This Row],[Date Created Conversion]],Kickstarter[[#This Row],[Date Ended Conversion]],"m")</f>
        <v>0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Kickstarter[[#This Row],[pledged]]/Kickstarter[[#This Row],[goal]]</f>
        <v>1.0114285714285713</v>
      </c>
      <c r="P2222" s="13">
        <f>IF(Kickstarter[[#This Row],[backers_count]], Kickstarter[[#This Row],[pledged]]/Kickstarter[[#This Row],[backers_count]], 0)</f>
        <v>51.304347826086953</v>
      </c>
      <c r="Q2222" t="str">
        <f>LEFT(Kickstarter[[#This Row],[Category and Sub-Category]], SEARCH("/", Kickstarter[[#This Row],[Category and Sub-Category]])-1)</f>
        <v>music</v>
      </c>
      <c r="R2222" t="str">
        <f>RIGHT(Kickstarter[[#This Row],[Category and Sub-Category]], LEN(Kickstarter[[#This Row],[Category and Sub-Category]])-SEARCH("/",Kickstarter[[#This Row],[Category and Sub-Category]]))</f>
        <v>electronic music</v>
      </c>
      <c r="S2222" s="10">
        <f>(Kickstarter[[#This Row],[launched_at]]/86400) + 25569 + (-6/24)</f>
        <v>41451.810601851852</v>
      </c>
      <c r="T2222" s="10">
        <f>(Kickstarter[[#This Row],[deadline]]/86400) + 25569 + (-6/24)</f>
        <v>41481.810601851852</v>
      </c>
      <c r="U2222" s="6">
        <f>YEAR(Kickstarter[[#This Row],[Date Created Conversion]])</f>
        <v>2013</v>
      </c>
      <c r="V2222" s="6" t="str">
        <f>TEXT(Kickstarter[[#This Row],[Date Created Conversion]], "mmm")</f>
        <v>Jun</v>
      </c>
      <c r="W2222" s="6">
        <f>DATEDIF(Kickstarter[[#This Row],[Date Created Conversion]],Kickstarter[[#This Row],[Date Ended Conversion]],"m")</f>
        <v>1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Kickstarter[[#This Row],[pledged]]/Kickstarter[[#This Row],[goal]]</f>
        <v>1.0811999999999999</v>
      </c>
      <c r="P2223" s="13">
        <f>IF(Kickstarter[[#This Row],[backers_count]], Kickstarter[[#This Row],[pledged]]/Kickstarter[[#This Row],[backers_count]], 0)</f>
        <v>37.197247706422019</v>
      </c>
      <c r="Q2223" t="str">
        <f>LEFT(Kickstarter[[#This Row],[Category and Sub-Category]], SEARCH("/", Kickstarter[[#This Row],[Category and Sub-Category]])-1)</f>
        <v>games</v>
      </c>
      <c r="R2223" t="str">
        <f>RIGHT(Kickstarter[[#This Row],[Category and Sub-Category]], LEN(Kickstarter[[#This Row],[Category and Sub-Category]])-SEARCH("/",Kickstarter[[#This Row],[Category and Sub-Category]]))</f>
        <v>tabletop games</v>
      </c>
      <c r="S2223" s="10">
        <f>(Kickstarter[[#This Row],[launched_at]]/86400) + 25569 + (-6/24)</f>
        <v>42452.416770833333</v>
      </c>
      <c r="T2223" s="10">
        <f>(Kickstarter[[#This Row],[deadline]]/86400) + 25569 + (-6/24)</f>
        <v>42482.75</v>
      </c>
      <c r="U2223" s="6">
        <f>YEAR(Kickstarter[[#This Row],[Date Created Conversion]])</f>
        <v>2016</v>
      </c>
      <c r="V2223" s="6" t="str">
        <f>TEXT(Kickstarter[[#This Row],[Date Created Conversion]], "mmm")</f>
        <v>Mar</v>
      </c>
      <c r="W2223" s="6">
        <f>DATEDIF(Kickstarter[[#This Row],[Date Created Conversion]],Kickstarter[[#This Row],[Date Ended Conversion]],"m")</f>
        <v>0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Kickstarter[[#This Row],[pledged]]/Kickstarter[[#This Row],[goal]]</f>
        <v>1.6259999999999999</v>
      </c>
      <c r="P2224" s="13">
        <f>IF(Kickstarter[[#This Row],[backers_count]], Kickstarter[[#This Row],[pledged]]/Kickstarter[[#This Row],[backers_count]], 0)</f>
        <v>27.1</v>
      </c>
      <c r="Q2224" t="str">
        <f>LEFT(Kickstarter[[#This Row],[Category and Sub-Category]], SEARCH("/", Kickstarter[[#This Row],[Category and Sub-Category]])-1)</f>
        <v>games</v>
      </c>
      <c r="R2224" t="str">
        <f>RIGHT(Kickstarter[[#This Row],[Category and Sub-Category]], LEN(Kickstarter[[#This Row],[Category and Sub-Category]])-SEARCH("/",Kickstarter[[#This Row],[Category and Sub-Category]]))</f>
        <v>tabletop games</v>
      </c>
      <c r="S2224" s="10">
        <f>(Kickstarter[[#This Row],[launched_at]]/86400) + 25569 + (-6/24)</f>
        <v>40906.537581018521</v>
      </c>
      <c r="T2224" s="10">
        <f>(Kickstarter[[#This Row],[deadline]]/86400) + 25569 + (-6/24)</f>
        <v>40936.537581018521</v>
      </c>
      <c r="U2224" s="6">
        <f>YEAR(Kickstarter[[#This Row],[Date Created Conversion]])</f>
        <v>2011</v>
      </c>
      <c r="V2224" s="6" t="str">
        <f>TEXT(Kickstarter[[#This Row],[Date Created Conversion]], "mmm")</f>
        <v>Dec</v>
      </c>
      <c r="W2224" s="6">
        <f>DATEDIF(Kickstarter[[#This Row],[Date Created Conversion]],Kickstarter[[#This Row],[Date Ended Conversion]],"m")</f>
        <v>0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Kickstarter[[#This Row],[pledged]]/Kickstarter[[#This Row],[goal]]</f>
        <v>1.0580000000000001</v>
      </c>
      <c r="P2225" s="13">
        <f>IF(Kickstarter[[#This Row],[backers_count]], Kickstarter[[#This Row],[pledged]]/Kickstarter[[#This Row],[backers_count]], 0)</f>
        <v>206.31</v>
      </c>
      <c r="Q2225" t="str">
        <f>LEFT(Kickstarter[[#This Row],[Category and Sub-Category]], SEARCH("/", Kickstarter[[#This Row],[Category and Sub-Category]])-1)</f>
        <v>games</v>
      </c>
      <c r="R2225" t="str">
        <f>RIGHT(Kickstarter[[#This Row],[Category and Sub-Category]], LEN(Kickstarter[[#This Row],[Category and Sub-Category]])-SEARCH("/",Kickstarter[[#This Row],[Category and Sub-Category]]))</f>
        <v>tabletop games</v>
      </c>
      <c r="S2225" s="10">
        <f>(Kickstarter[[#This Row],[launched_at]]/86400) + 25569 + (-6/24)</f>
        <v>42152.390833333338</v>
      </c>
      <c r="T2225" s="10">
        <f>(Kickstarter[[#This Row],[deadline]]/86400) + 25569 + (-6/24)</f>
        <v>42182.390833333338</v>
      </c>
      <c r="U2225" s="6">
        <f>YEAR(Kickstarter[[#This Row],[Date Created Conversion]])</f>
        <v>2015</v>
      </c>
      <c r="V2225" s="6" t="str">
        <f>TEXT(Kickstarter[[#This Row],[Date Created Conversion]], "mmm")</f>
        <v>May</v>
      </c>
      <c r="W2225" s="6">
        <f>DATEDIF(Kickstarter[[#This Row],[Date Created Conversion]],Kickstarter[[#This Row],[Date Ended Conversion]],"m")</f>
        <v>0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Kickstarter[[#This Row],[pledged]]/Kickstarter[[#This Row],[goal]]</f>
        <v>2.4315000000000002</v>
      </c>
      <c r="P2226" s="13">
        <f>IF(Kickstarter[[#This Row],[backers_count]], Kickstarter[[#This Row],[pledged]]/Kickstarter[[#This Row],[backers_count]], 0)</f>
        <v>82.145270270270274</v>
      </c>
      <c r="Q2226" t="str">
        <f>LEFT(Kickstarter[[#This Row],[Category and Sub-Category]], SEARCH("/", Kickstarter[[#This Row],[Category and Sub-Category]])-1)</f>
        <v>games</v>
      </c>
      <c r="R2226" t="str">
        <f>RIGHT(Kickstarter[[#This Row],[Category and Sub-Category]], LEN(Kickstarter[[#This Row],[Category and Sub-Category]])-SEARCH("/",Kickstarter[[#This Row],[Category and Sub-Category]]))</f>
        <v>tabletop games</v>
      </c>
      <c r="S2226" s="10">
        <f>(Kickstarter[[#This Row],[launched_at]]/86400) + 25569 + (-6/24)</f>
        <v>42644.417534722219</v>
      </c>
      <c r="T2226" s="10">
        <f>(Kickstarter[[#This Row],[deadline]]/86400) + 25569 + (-6/24)</f>
        <v>42672.541666666672</v>
      </c>
      <c r="U2226" s="6">
        <f>YEAR(Kickstarter[[#This Row],[Date Created Conversion]])</f>
        <v>2016</v>
      </c>
      <c r="V2226" s="6" t="str">
        <f>TEXT(Kickstarter[[#This Row],[Date Created Conversion]], "mmm")</f>
        <v>Oct</v>
      </c>
      <c r="W2226" s="6">
        <f>DATEDIF(Kickstarter[[#This Row],[Date Created Conversion]],Kickstarter[[#This Row],[Date Ended Conversion]],"m")</f>
        <v>0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Kickstarter[[#This Row],[pledged]]/Kickstarter[[#This Row],[goal]]</f>
        <v>9.4483338095238096</v>
      </c>
      <c r="P2227" s="13">
        <f>IF(Kickstarter[[#This Row],[backers_count]], Kickstarter[[#This Row],[pledged]]/Kickstarter[[#This Row],[backers_count]], 0)</f>
        <v>164.79651993355483</v>
      </c>
      <c r="Q2227" t="str">
        <f>LEFT(Kickstarter[[#This Row],[Category and Sub-Category]], SEARCH("/", Kickstarter[[#This Row],[Category and Sub-Category]])-1)</f>
        <v>games</v>
      </c>
      <c r="R2227" t="str">
        <f>RIGHT(Kickstarter[[#This Row],[Category and Sub-Category]], LEN(Kickstarter[[#This Row],[Category and Sub-Category]])-SEARCH("/",Kickstarter[[#This Row],[Category and Sub-Category]]))</f>
        <v>tabletop games</v>
      </c>
      <c r="S2227" s="10">
        <f>(Kickstarter[[#This Row],[launched_at]]/86400) + 25569 + (-6/24)</f>
        <v>41873.54184027778</v>
      </c>
      <c r="T2227" s="10">
        <f>(Kickstarter[[#This Row],[deadline]]/86400) + 25569 + (-6/24)</f>
        <v>41903.54184027778</v>
      </c>
      <c r="U2227" s="6">
        <f>YEAR(Kickstarter[[#This Row],[Date Created Conversion]])</f>
        <v>2014</v>
      </c>
      <c r="V2227" s="6" t="str">
        <f>TEXT(Kickstarter[[#This Row],[Date Created Conversion]], "mmm")</f>
        <v>Aug</v>
      </c>
      <c r="W2227" s="6">
        <f>DATEDIF(Kickstarter[[#This Row],[Date Created Conversion]],Kickstarter[[#This Row],[Date Ended Conversion]],"m")</f>
        <v>0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Kickstarter[[#This Row],[pledged]]/Kickstarter[[#This Row],[goal]]</f>
        <v>1.0846283333333333</v>
      </c>
      <c r="P2228" s="13">
        <f>IF(Kickstarter[[#This Row],[backers_count]], Kickstarter[[#This Row],[pledged]]/Kickstarter[[#This Row],[backers_count]], 0)</f>
        <v>60.820280373831778</v>
      </c>
      <c r="Q2228" t="str">
        <f>LEFT(Kickstarter[[#This Row],[Category and Sub-Category]], SEARCH("/", Kickstarter[[#This Row],[Category and Sub-Category]])-1)</f>
        <v>games</v>
      </c>
      <c r="R2228" t="str">
        <f>RIGHT(Kickstarter[[#This Row],[Category and Sub-Category]], LEN(Kickstarter[[#This Row],[Category and Sub-Category]])-SEARCH("/",Kickstarter[[#This Row],[Category and Sub-Category]]))</f>
        <v>tabletop games</v>
      </c>
      <c r="S2228" s="10">
        <f>(Kickstarter[[#This Row],[launched_at]]/86400) + 25569 + (-6/24)</f>
        <v>42381.54886574074</v>
      </c>
      <c r="T2228" s="10">
        <f>(Kickstarter[[#This Row],[deadline]]/86400) + 25569 + (-6/24)</f>
        <v>42411.957638888889</v>
      </c>
      <c r="U2228" s="6">
        <f>YEAR(Kickstarter[[#This Row],[Date Created Conversion]])</f>
        <v>2016</v>
      </c>
      <c r="V2228" s="6" t="str">
        <f>TEXT(Kickstarter[[#This Row],[Date Created Conversion]], "mmm")</f>
        <v>Jan</v>
      </c>
      <c r="W2228" s="6">
        <f>DATEDIF(Kickstarter[[#This Row],[Date Created Conversion]],Kickstarter[[#This Row],[Date Ended Conversion]],"m")</f>
        <v>0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Kickstarter[[#This Row],[pledged]]/Kickstarter[[#This Row],[goal]]</f>
        <v>1.5737692307692308</v>
      </c>
      <c r="P2229" s="13">
        <f>IF(Kickstarter[[#This Row],[backers_count]], Kickstarter[[#This Row],[pledged]]/Kickstarter[[#This Row],[backers_count]], 0)</f>
        <v>67.970099667774093</v>
      </c>
      <c r="Q2229" t="str">
        <f>LEFT(Kickstarter[[#This Row],[Category and Sub-Category]], SEARCH("/", Kickstarter[[#This Row],[Category and Sub-Category]])-1)</f>
        <v>games</v>
      </c>
      <c r="R2229" t="str">
        <f>RIGHT(Kickstarter[[#This Row],[Category and Sub-Category]], LEN(Kickstarter[[#This Row],[Category and Sub-Category]])-SEARCH("/",Kickstarter[[#This Row],[Category and Sub-Category]]))</f>
        <v>tabletop games</v>
      </c>
      <c r="S2229" s="10">
        <f>(Kickstarter[[#This Row],[launched_at]]/86400) + 25569 + (-6/24)</f>
        <v>41561.557349537034</v>
      </c>
      <c r="T2229" s="10">
        <f>(Kickstarter[[#This Row],[deadline]]/86400) + 25569 + (-6/24)</f>
        <v>41591.599016203705</v>
      </c>
      <c r="U2229" s="6">
        <f>YEAR(Kickstarter[[#This Row],[Date Created Conversion]])</f>
        <v>2013</v>
      </c>
      <c r="V2229" s="6" t="str">
        <f>TEXT(Kickstarter[[#This Row],[Date Created Conversion]], "mmm")</f>
        <v>Oct</v>
      </c>
      <c r="W2229" s="6">
        <f>DATEDIF(Kickstarter[[#This Row],[Date Created Conversion]],Kickstarter[[#This Row],[Date Ended Conversion]],"m")</f>
        <v>0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Kickstarter[[#This Row],[pledged]]/Kickstarter[[#This Row],[goal]]</f>
        <v>11.744899999999999</v>
      </c>
      <c r="P2230" s="13">
        <f>IF(Kickstarter[[#This Row],[backers_count]], Kickstarter[[#This Row],[pledged]]/Kickstarter[[#This Row],[backers_count]], 0)</f>
        <v>81.561805555555551</v>
      </c>
      <c r="Q2230" t="str">
        <f>LEFT(Kickstarter[[#This Row],[Category and Sub-Category]], SEARCH("/", Kickstarter[[#This Row],[Category and Sub-Category]])-1)</f>
        <v>games</v>
      </c>
      <c r="R2230" t="str">
        <f>RIGHT(Kickstarter[[#This Row],[Category and Sub-Category]], LEN(Kickstarter[[#This Row],[Category and Sub-Category]])-SEARCH("/",Kickstarter[[#This Row],[Category and Sub-Category]]))</f>
        <v>tabletop games</v>
      </c>
      <c r="S2230" s="10">
        <f>(Kickstarter[[#This Row],[launched_at]]/86400) + 25569 + (-6/24)</f>
        <v>42202.028194444443</v>
      </c>
      <c r="T2230" s="10">
        <f>(Kickstarter[[#This Row],[deadline]]/86400) + 25569 + (-6/24)</f>
        <v>42232.028194444443</v>
      </c>
      <c r="U2230" s="6">
        <f>YEAR(Kickstarter[[#This Row],[Date Created Conversion]])</f>
        <v>2015</v>
      </c>
      <c r="V2230" s="6" t="str">
        <f>TEXT(Kickstarter[[#This Row],[Date Created Conversion]], "mmm")</f>
        <v>Jul</v>
      </c>
      <c r="W2230" s="6">
        <f>DATEDIF(Kickstarter[[#This Row],[Date Created Conversion]],Kickstarter[[#This Row],[Date Ended Conversion]],"m")</f>
        <v>0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Kickstarter[[#This Row],[pledged]]/Kickstarter[[#This Row],[goal]]</f>
        <v>1.7104755366949576</v>
      </c>
      <c r="P2231" s="13">
        <f>IF(Kickstarter[[#This Row],[backers_count]], Kickstarter[[#This Row],[pledged]]/Kickstarter[[#This Row],[backers_count]], 0)</f>
        <v>25.42547309833024</v>
      </c>
      <c r="Q2231" t="str">
        <f>LEFT(Kickstarter[[#This Row],[Category and Sub-Category]], SEARCH("/", Kickstarter[[#This Row],[Category and Sub-Category]])-1)</f>
        <v>games</v>
      </c>
      <c r="R2231" t="str">
        <f>RIGHT(Kickstarter[[#This Row],[Category and Sub-Category]], LEN(Kickstarter[[#This Row],[Category and Sub-Category]])-SEARCH("/",Kickstarter[[#This Row],[Category and Sub-Category]]))</f>
        <v>tabletop games</v>
      </c>
      <c r="S2231" s="10">
        <f>(Kickstarter[[#This Row],[launched_at]]/86400) + 25569 + (-6/24)</f>
        <v>41484.414247685185</v>
      </c>
      <c r="T2231" s="10">
        <f>(Kickstarter[[#This Row],[deadline]]/86400) + 25569 + (-6/24)</f>
        <v>41519.916666666664</v>
      </c>
      <c r="U2231" s="6">
        <f>YEAR(Kickstarter[[#This Row],[Date Created Conversion]])</f>
        <v>2013</v>
      </c>
      <c r="V2231" s="6" t="str">
        <f>TEXT(Kickstarter[[#This Row],[Date Created Conversion]], "mmm")</f>
        <v>Jul</v>
      </c>
      <c r="W2231" s="6">
        <f>DATEDIF(Kickstarter[[#This Row],[Date Created Conversion]],Kickstarter[[#This Row],[Date Ended Conversion]],"m")</f>
        <v>1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Kickstarter[[#This Row],[pledged]]/Kickstarter[[#This Row],[goal]]</f>
        <v>1.2595294117647058</v>
      </c>
      <c r="P2232" s="13">
        <f>IF(Kickstarter[[#This Row],[backers_count]], Kickstarter[[#This Row],[pledged]]/Kickstarter[[#This Row],[backers_count]], 0)</f>
        <v>21.497991967871485</v>
      </c>
      <c r="Q2232" t="str">
        <f>LEFT(Kickstarter[[#This Row],[Category and Sub-Category]], SEARCH("/", Kickstarter[[#This Row],[Category and Sub-Category]])-1)</f>
        <v>games</v>
      </c>
      <c r="R2232" t="str">
        <f>RIGHT(Kickstarter[[#This Row],[Category and Sub-Category]], LEN(Kickstarter[[#This Row],[Category and Sub-Category]])-SEARCH("/",Kickstarter[[#This Row],[Category and Sub-Category]]))</f>
        <v>tabletop games</v>
      </c>
      <c r="S2232" s="10">
        <f>(Kickstarter[[#This Row],[launched_at]]/86400) + 25569 + (-6/24)</f>
        <v>41724.631099537037</v>
      </c>
      <c r="T2232" s="10">
        <f>(Kickstarter[[#This Row],[deadline]]/86400) + 25569 + (-6/24)</f>
        <v>41754.631099537037</v>
      </c>
      <c r="U2232" s="6">
        <f>YEAR(Kickstarter[[#This Row],[Date Created Conversion]])</f>
        <v>2014</v>
      </c>
      <c r="V2232" s="6" t="str">
        <f>TEXT(Kickstarter[[#This Row],[Date Created Conversion]], "mmm")</f>
        <v>Mar</v>
      </c>
      <c r="W2232" s="6">
        <f>DATEDIF(Kickstarter[[#This Row],[Date Created Conversion]],Kickstarter[[#This Row],[Date Ended Conversion]],"m")</f>
        <v>0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Kickstarter[[#This Row],[pledged]]/Kickstarter[[#This Row],[goal]]</f>
        <v>12.121296000000001</v>
      </c>
      <c r="P2233" s="13">
        <f>IF(Kickstarter[[#This Row],[backers_count]], Kickstarter[[#This Row],[pledged]]/Kickstarter[[#This Row],[backers_count]], 0)</f>
        <v>27.226630727762803</v>
      </c>
      <c r="Q2233" t="str">
        <f>LEFT(Kickstarter[[#This Row],[Category and Sub-Category]], SEARCH("/", Kickstarter[[#This Row],[Category and Sub-Category]])-1)</f>
        <v>games</v>
      </c>
      <c r="R2233" t="str">
        <f>RIGHT(Kickstarter[[#This Row],[Category and Sub-Category]], LEN(Kickstarter[[#This Row],[Category and Sub-Category]])-SEARCH("/",Kickstarter[[#This Row],[Category and Sub-Category]]))</f>
        <v>tabletop games</v>
      </c>
      <c r="S2233" s="10">
        <f>(Kickstarter[[#This Row],[launched_at]]/86400) + 25569 + (-6/24)</f>
        <v>41423.660891203705</v>
      </c>
      <c r="T2233" s="10">
        <f>(Kickstarter[[#This Row],[deadline]]/86400) + 25569 + (-6/24)</f>
        <v>41449.958333333336</v>
      </c>
      <c r="U2233" s="6">
        <f>YEAR(Kickstarter[[#This Row],[Date Created Conversion]])</f>
        <v>2013</v>
      </c>
      <c r="V2233" s="6" t="str">
        <f>TEXT(Kickstarter[[#This Row],[Date Created Conversion]], "mmm")</f>
        <v>May</v>
      </c>
      <c r="W2233" s="6">
        <f>DATEDIF(Kickstarter[[#This Row],[Date Created Conversion]],Kickstarter[[#This Row],[Date Ended Conversion]],"m")</f>
        <v>0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Kickstarter[[#This Row],[pledged]]/Kickstarter[[#This Row],[goal]]</f>
        <v>4.9580000000000002</v>
      </c>
      <c r="P2234" s="13">
        <f>IF(Kickstarter[[#This Row],[backers_count]], Kickstarter[[#This Row],[pledged]]/Kickstarter[[#This Row],[backers_count]], 0)</f>
        <v>25.091093117408906</v>
      </c>
      <c r="Q2234" t="str">
        <f>LEFT(Kickstarter[[#This Row],[Category and Sub-Category]], SEARCH("/", Kickstarter[[#This Row],[Category and Sub-Category]])-1)</f>
        <v>games</v>
      </c>
      <c r="R2234" t="str">
        <f>RIGHT(Kickstarter[[#This Row],[Category and Sub-Category]], LEN(Kickstarter[[#This Row],[Category and Sub-Category]])-SEARCH("/",Kickstarter[[#This Row],[Category and Sub-Category]]))</f>
        <v>tabletop games</v>
      </c>
      <c r="S2234" s="10">
        <f>(Kickstarter[[#This Row],[launched_at]]/86400) + 25569 + (-6/24)</f>
        <v>41806.544074074074</v>
      </c>
      <c r="T2234" s="10">
        <f>(Kickstarter[[#This Row],[deadline]]/86400) + 25569 + (-6/24)</f>
        <v>41838.875</v>
      </c>
      <c r="U2234" s="6">
        <f>YEAR(Kickstarter[[#This Row],[Date Created Conversion]])</f>
        <v>2014</v>
      </c>
      <c r="V2234" s="6" t="str">
        <f>TEXT(Kickstarter[[#This Row],[Date Created Conversion]], "mmm")</f>
        <v>Jun</v>
      </c>
      <c r="W2234" s="6">
        <f>DATEDIF(Kickstarter[[#This Row],[Date Created Conversion]],Kickstarter[[#This Row],[Date Ended Conversion]],"m")</f>
        <v>1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Kickstarter[[#This Row],[pledged]]/Kickstarter[[#This Row],[goal]]</f>
        <v>3.3203999999999998</v>
      </c>
      <c r="P2235" s="13">
        <f>IF(Kickstarter[[#This Row],[backers_count]], Kickstarter[[#This Row],[pledged]]/Kickstarter[[#This Row],[backers_count]], 0)</f>
        <v>21.230179028132991</v>
      </c>
      <c r="Q2235" t="str">
        <f>LEFT(Kickstarter[[#This Row],[Category and Sub-Category]], SEARCH("/", Kickstarter[[#This Row],[Category and Sub-Category]])-1)</f>
        <v>games</v>
      </c>
      <c r="R2235" t="str">
        <f>RIGHT(Kickstarter[[#This Row],[Category and Sub-Category]], LEN(Kickstarter[[#This Row],[Category and Sub-Category]])-SEARCH("/",Kickstarter[[#This Row],[Category and Sub-Category]]))</f>
        <v>tabletop games</v>
      </c>
      <c r="S2235" s="10">
        <f>(Kickstarter[[#This Row],[launched_at]]/86400) + 25569 + (-6/24)</f>
        <v>42331.128923611112</v>
      </c>
      <c r="T2235" s="10">
        <f>(Kickstarter[[#This Row],[deadline]]/86400) + 25569 + (-6/24)</f>
        <v>42351.75</v>
      </c>
      <c r="U2235" s="6">
        <f>YEAR(Kickstarter[[#This Row],[Date Created Conversion]])</f>
        <v>2015</v>
      </c>
      <c r="V2235" s="6" t="str">
        <f>TEXT(Kickstarter[[#This Row],[Date Created Conversion]], "mmm")</f>
        <v>Nov</v>
      </c>
      <c r="W2235" s="6">
        <f>DATEDIF(Kickstarter[[#This Row],[Date Created Conversion]],Kickstarter[[#This Row],[Date Ended Conversion]],"m")</f>
        <v>0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Kickstarter[[#This Row],[pledged]]/Kickstarter[[#This Row],[goal]]</f>
        <v>11.65</v>
      </c>
      <c r="P2236" s="13">
        <f>IF(Kickstarter[[#This Row],[backers_count]], Kickstarter[[#This Row],[pledged]]/Kickstarter[[#This Row],[backers_count]], 0)</f>
        <v>41.607142857142854</v>
      </c>
      <c r="Q2236" t="str">
        <f>LEFT(Kickstarter[[#This Row],[Category and Sub-Category]], SEARCH("/", Kickstarter[[#This Row],[Category and Sub-Category]])-1)</f>
        <v>games</v>
      </c>
      <c r="R2236" t="str">
        <f>RIGHT(Kickstarter[[#This Row],[Category and Sub-Category]], LEN(Kickstarter[[#This Row],[Category and Sub-Category]])-SEARCH("/",Kickstarter[[#This Row],[Category and Sub-Category]]))</f>
        <v>tabletop games</v>
      </c>
      <c r="S2236" s="10">
        <f>(Kickstarter[[#This Row],[launched_at]]/86400) + 25569 + (-6/24)</f>
        <v>42710.574618055558</v>
      </c>
      <c r="T2236" s="10">
        <f>(Kickstarter[[#This Row],[deadline]]/86400) + 25569 + (-6/24)</f>
        <v>42740.574618055558</v>
      </c>
      <c r="U2236" s="6">
        <f>YEAR(Kickstarter[[#This Row],[Date Created Conversion]])</f>
        <v>2016</v>
      </c>
      <c r="V2236" s="6" t="str">
        <f>TEXT(Kickstarter[[#This Row],[Date Created Conversion]], "mmm")</f>
        <v>Dec</v>
      </c>
      <c r="W2236" s="6">
        <f>DATEDIF(Kickstarter[[#This Row],[Date Created Conversion]],Kickstarter[[#This Row],[Date Ended Conversion]],"m")</f>
        <v>0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Kickstarter[[#This Row],[pledged]]/Kickstarter[[#This Row],[goal]]</f>
        <v>1.5331538461538461</v>
      </c>
      <c r="P2237" s="13">
        <f>IF(Kickstarter[[#This Row],[backers_count]], Kickstarter[[#This Row],[pledged]]/Kickstarter[[#This Row],[backers_count]], 0)</f>
        <v>135.58503401360545</v>
      </c>
      <c r="Q2237" t="str">
        <f>LEFT(Kickstarter[[#This Row],[Category and Sub-Category]], SEARCH("/", Kickstarter[[#This Row],[Category and Sub-Category]])-1)</f>
        <v>games</v>
      </c>
      <c r="R2237" t="str">
        <f>RIGHT(Kickstarter[[#This Row],[Category and Sub-Category]], LEN(Kickstarter[[#This Row],[Category and Sub-Category]])-SEARCH("/",Kickstarter[[#This Row],[Category and Sub-Category]]))</f>
        <v>tabletop games</v>
      </c>
      <c r="S2237" s="10">
        <f>(Kickstarter[[#This Row],[launched_at]]/86400) + 25569 + (-6/24)</f>
        <v>42061.772118055553</v>
      </c>
      <c r="T2237" s="10">
        <f>(Kickstarter[[#This Row],[deadline]]/86400) + 25569 + (-6/24)</f>
        <v>42091.730451388888</v>
      </c>
      <c r="U2237" s="6">
        <f>YEAR(Kickstarter[[#This Row],[Date Created Conversion]])</f>
        <v>2015</v>
      </c>
      <c r="V2237" s="6" t="str">
        <f>TEXT(Kickstarter[[#This Row],[Date Created Conversion]], "mmm")</f>
        <v>Feb</v>
      </c>
      <c r="W2237" s="6">
        <f>DATEDIF(Kickstarter[[#This Row],[Date Created Conversion]],Kickstarter[[#This Row],[Date Ended Conversion]],"m")</f>
        <v>1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Kickstarter[[#This Row],[pledged]]/Kickstarter[[#This Row],[goal]]</f>
        <v>5.3710714285714287</v>
      </c>
      <c r="P2238" s="13">
        <f>IF(Kickstarter[[#This Row],[backers_count]], Kickstarter[[#This Row],[pledged]]/Kickstarter[[#This Row],[backers_count]], 0)</f>
        <v>22.116176470588236</v>
      </c>
      <c r="Q2238" t="str">
        <f>LEFT(Kickstarter[[#This Row],[Category and Sub-Category]], SEARCH("/", Kickstarter[[#This Row],[Category and Sub-Category]])-1)</f>
        <v>games</v>
      </c>
      <c r="R2238" t="str">
        <f>RIGHT(Kickstarter[[#This Row],[Category and Sub-Category]], LEN(Kickstarter[[#This Row],[Category and Sub-Category]])-SEARCH("/",Kickstarter[[#This Row],[Category and Sub-Category]]))</f>
        <v>tabletop games</v>
      </c>
      <c r="S2238" s="10">
        <f>(Kickstarter[[#This Row],[launched_at]]/86400) + 25569 + (-6/24)</f>
        <v>42371.367164351846</v>
      </c>
      <c r="T2238" s="10">
        <f>(Kickstarter[[#This Row],[deadline]]/86400) + 25569 + (-6/24)</f>
        <v>42401.367164351846</v>
      </c>
      <c r="U2238" s="6">
        <f>YEAR(Kickstarter[[#This Row],[Date Created Conversion]])</f>
        <v>2016</v>
      </c>
      <c r="V2238" s="6" t="str">
        <f>TEXT(Kickstarter[[#This Row],[Date Created Conversion]], "mmm")</f>
        <v>Jan</v>
      </c>
      <c r="W2238" s="6">
        <f>DATEDIF(Kickstarter[[#This Row],[Date Created Conversion]],Kickstarter[[#This Row],[Date Ended Conversion]],"m")</f>
        <v>0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Kickstarter[[#This Row],[pledged]]/Kickstarter[[#This Row],[goal]]</f>
        <v>3.5292777777777777</v>
      </c>
      <c r="P2239" s="13">
        <f>IF(Kickstarter[[#This Row],[backers_count]], Kickstarter[[#This Row],[pledged]]/Kickstarter[[#This Row],[backers_count]], 0)</f>
        <v>64.625635808748726</v>
      </c>
      <c r="Q2239" t="str">
        <f>LEFT(Kickstarter[[#This Row],[Category and Sub-Category]], SEARCH("/", Kickstarter[[#This Row],[Category and Sub-Category]])-1)</f>
        <v>games</v>
      </c>
      <c r="R2239" t="str">
        <f>RIGHT(Kickstarter[[#This Row],[Category and Sub-Category]], LEN(Kickstarter[[#This Row],[Category and Sub-Category]])-SEARCH("/",Kickstarter[[#This Row],[Category and Sub-Category]]))</f>
        <v>tabletop games</v>
      </c>
      <c r="S2239" s="10">
        <f>(Kickstarter[[#This Row],[launched_at]]/86400) + 25569 + (-6/24)</f>
        <v>41914.753275462965</v>
      </c>
      <c r="T2239" s="10">
        <f>(Kickstarter[[#This Row],[deadline]]/86400) + 25569 + (-6/24)</f>
        <v>41955.082638888889</v>
      </c>
      <c r="U2239" s="6">
        <f>YEAR(Kickstarter[[#This Row],[Date Created Conversion]])</f>
        <v>2014</v>
      </c>
      <c r="V2239" s="6" t="str">
        <f>TEXT(Kickstarter[[#This Row],[Date Created Conversion]], "mmm")</f>
        <v>Oct</v>
      </c>
      <c r="W2239" s="6">
        <f>DATEDIF(Kickstarter[[#This Row],[Date Created Conversion]],Kickstarter[[#This Row],[Date Ended Conversion]],"m")</f>
        <v>1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Kickstarter[[#This Row],[pledged]]/Kickstarter[[#This Row],[goal]]</f>
        <v>1.3740000000000001</v>
      </c>
      <c r="P2240" s="13">
        <f>IF(Kickstarter[[#This Row],[backers_count]], Kickstarter[[#This Row],[pledged]]/Kickstarter[[#This Row],[backers_count]], 0)</f>
        <v>69.569620253164558</v>
      </c>
      <c r="Q2240" t="str">
        <f>LEFT(Kickstarter[[#This Row],[Category and Sub-Category]], SEARCH("/", Kickstarter[[#This Row],[Category and Sub-Category]])-1)</f>
        <v>games</v>
      </c>
      <c r="R2240" t="str">
        <f>RIGHT(Kickstarter[[#This Row],[Category and Sub-Category]], LEN(Kickstarter[[#This Row],[Category and Sub-Category]])-SEARCH("/",Kickstarter[[#This Row],[Category and Sub-Category]]))</f>
        <v>tabletop games</v>
      </c>
      <c r="S2240" s="10">
        <f>(Kickstarter[[#This Row],[launched_at]]/86400) + 25569 + (-6/24)</f>
        <v>42774.371712962966</v>
      </c>
      <c r="T2240" s="10">
        <f>(Kickstarter[[#This Row],[deadline]]/86400) + 25569 + (-6/24)</f>
        <v>42804.371712962966</v>
      </c>
      <c r="U2240" s="6">
        <f>YEAR(Kickstarter[[#This Row],[Date Created Conversion]])</f>
        <v>2017</v>
      </c>
      <c r="V2240" s="6" t="str">
        <f>TEXT(Kickstarter[[#This Row],[Date Created Conversion]], "mmm")</f>
        <v>Feb</v>
      </c>
      <c r="W2240" s="6">
        <f>DATEDIF(Kickstarter[[#This Row],[Date Created Conversion]],Kickstarter[[#This Row],[Date Ended Conversion]],"m")</f>
        <v>1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Kickstarter[[#This Row],[pledged]]/Kickstarter[[#This Row],[goal]]</f>
        <v>1.2802667999999999</v>
      </c>
      <c r="P2241" s="13">
        <f>IF(Kickstarter[[#This Row],[backers_count]], Kickstarter[[#This Row],[pledged]]/Kickstarter[[#This Row],[backers_count]], 0)</f>
        <v>75.133028169014082</v>
      </c>
      <c r="Q2241" t="str">
        <f>LEFT(Kickstarter[[#This Row],[Category and Sub-Category]], SEARCH("/", Kickstarter[[#This Row],[Category and Sub-Category]])-1)</f>
        <v>games</v>
      </c>
      <c r="R2241" t="str">
        <f>RIGHT(Kickstarter[[#This Row],[Category and Sub-Category]], LEN(Kickstarter[[#This Row],[Category and Sub-Category]])-SEARCH("/",Kickstarter[[#This Row],[Category and Sub-Category]]))</f>
        <v>tabletop games</v>
      </c>
      <c r="S2241" s="10">
        <f>(Kickstarter[[#This Row],[launched_at]]/86400) + 25569 + (-6/24)</f>
        <v>41572.708495370374</v>
      </c>
      <c r="T2241" s="10">
        <f>(Kickstarter[[#This Row],[deadline]]/86400) + 25569 + (-6/24)</f>
        <v>41608.918055555558</v>
      </c>
      <c r="U2241" s="6">
        <f>YEAR(Kickstarter[[#This Row],[Date Created Conversion]])</f>
        <v>2013</v>
      </c>
      <c r="V2241" s="6" t="str">
        <f>TEXT(Kickstarter[[#This Row],[Date Created Conversion]], "mmm")</f>
        <v>Oct</v>
      </c>
      <c r="W2241" s="6">
        <f>DATEDIF(Kickstarter[[#This Row],[Date Created Conversion]],Kickstarter[[#This Row],[Date Ended Conversion]],"m")</f>
        <v>1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Kickstarter[[#This Row],[pledged]]/Kickstarter[[#This Row],[goal]]</f>
        <v>2.7067999999999999</v>
      </c>
      <c r="P2242" s="13">
        <f>IF(Kickstarter[[#This Row],[backers_count]], Kickstarter[[#This Row],[pledged]]/Kickstarter[[#This Row],[backers_count]], 0)</f>
        <v>140.97916666666666</v>
      </c>
      <c r="Q2242" t="str">
        <f>LEFT(Kickstarter[[#This Row],[Category and Sub-Category]], SEARCH("/", Kickstarter[[#This Row],[Category and Sub-Category]])-1)</f>
        <v>games</v>
      </c>
      <c r="R2242" t="str">
        <f>RIGHT(Kickstarter[[#This Row],[Category and Sub-Category]], LEN(Kickstarter[[#This Row],[Category and Sub-Category]])-SEARCH("/",Kickstarter[[#This Row],[Category and Sub-Category]]))</f>
        <v>tabletop games</v>
      </c>
      <c r="S2242" s="10">
        <f>(Kickstarter[[#This Row],[launched_at]]/86400) + 25569 + (-6/24)</f>
        <v>42452.575740740736</v>
      </c>
      <c r="T2242" s="10">
        <f>(Kickstarter[[#This Row],[deadline]]/86400) + 25569 + (-6/24)</f>
        <v>42482.575740740736</v>
      </c>
      <c r="U2242" s="6">
        <f>YEAR(Kickstarter[[#This Row],[Date Created Conversion]])</f>
        <v>2016</v>
      </c>
      <c r="V2242" s="6" t="str">
        <f>TEXT(Kickstarter[[#This Row],[Date Created Conversion]], "mmm")</f>
        <v>Mar</v>
      </c>
      <c r="W2242" s="6">
        <f>DATEDIF(Kickstarter[[#This Row],[Date Created Conversion]],Kickstarter[[#This Row],[Date Ended Conversion]],"m")</f>
        <v>0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Kickstarter[[#This Row],[pledged]]/Kickstarter[[#This Row],[goal]]</f>
        <v>8.0640000000000001</v>
      </c>
      <c r="P2243" s="13">
        <f>IF(Kickstarter[[#This Row],[backers_count]], Kickstarter[[#This Row],[pledged]]/Kickstarter[[#This Row],[backers_count]], 0)</f>
        <v>49.472392638036808</v>
      </c>
      <c r="Q2243" t="str">
        <f>LEFT(Kickstarter[[#This Row],[Category and Sub-Category]], SEARCH("/", Kickstarter[[#This Row],[Category and Sub-Category]])-1)</f>
        <v>games</v>
      </c>
      <c r="R2243" t="str">
        <f>RIGHT(Kickstarter[[#This Row],[Category and Sub-Category]], LEN(Kickstarter[[#This Row],[Category and Sub-Category]])-SEARCH("/",Kickstarter[[#This Row],[Category and Sub-Category]]))</f>
        <v>tabletop games</v>
      </c>
      <c r="S2243" s="10">
        <f>(Kickstarter[[#This Row],[launched_at]]/86400) + 25569 + (-6/24)</f>
        <v>42766.577546296292</v>
      </c>
      <c r="T2243" s="10">
        <f>(Kickstarter[[#This Row],[deadline]]/86400) + 25569 + (-6/24)</f>
        <v>42796.577546296292</v>
      </c>
      <c r="U2243" s="6">
        <f>YEAR(Kickstarter[[#This Row],[Date Created Conversion]])</f>
        <v>2017</v>
      </c>
      <c r="V2243" s="6" t="str">
        <f>TEXT(Kickstarter[[#This Row],[Date Created Conversion]], "mmm")</f>
        <v>Jan</v>
      </c>
      <c r="W2243" s="6">
        <f>DATEDIF(Kickstarter[[#This Row],[Date Created Conversion]],Kickstarter[[#This Row],[Date Ended Conversion]],"m")</f>
        <v>1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Kickstarter[[#This Row],[pledged]]/Kickstarter[[#This Row],[goal]]</f>
        <v>13.600976000000001</v>
      </c>
      <c r="P2244" s="13">
        <f>IF(Kickstarter[[#This Row],[backers_count]], Kickstarter[[#This Row],[pledged]]/Kickstarter[[#This Row],[backers_count]], 0)</f>
        <v>53.865251485148519</v>
      </c>
      <c r="Q2244" t="str">
        <f>LEFT(Kickstarter[[#This Row],[Category and Sub-Category]], SEARCH("/", Kickstarter[[#This Row],[Category and Sub-Category]])-1)</f>
        <v>games</v>
      </c>
      <c r="R2244" t="str">
        <f>RIGHT(Kickstarter[[#This Row],[Category and Sub-Category]], LEN(Kickstarter[[#This Row],[Category and Sub-Category]])-SEARCH("/",Kickstarter[[#This Row],[Category and Sub-Category]]))</f>
        <v>tabletop games</v>
      </c>
      <c r="S2244" s="10">
        <f>(Kickstarter[[#This Row],[launched_at]]/86400) + 25569 + (-6/24)</f>
        <v>41569.325613425928</v>
      </c>
      <c r="T2244" s="10">
        <f>(Kickstarter[[#This Row],[deadline]]/86400) + 25569 + (-6/24)</f>
        <v>41604.876388888893</v>
      </c>
      <c r="U2244" s="6">
        <f>YEAR(Kickstarter[[#This Row],[Date Created Conversion]])</f>
        <v>2013</v>
      </c>
      <c r="V2244" s="6" t="str">
        <f>TEXT(Kickstarter[[#This Row],[Date Created Conversion]], "mmm")</f>
        <v>Oct</v>
      </c>
      <c r="W2244" s="6">
        <f>DATEDIF(Kickstarter[[#This Row],[Date Created Conversion]],Kickstarter[[#This Row],[Date Ended Conversion]],"m")</f>
        <v>1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Kickstarter[[#This Row],[pledged]]/Kickstarter[[#This Row],[goal]]</f>
        <v>9302.5</v>
      </c>
      <c r="P2245" s="13">
        <f>IF(Kickstarter[[#This Row],[backers_count]], Kickstarter[[#This Row],[pledged]]/Kickstarter[[#This Row],[backers_count]], 0)</f>
        <v>4.5712530712530715</v>
      </c>
      <c r="Q2245" t="str">
        <f>LEFT(Kickstarter[[#This Row],[Category and Sub-Category]], SEARCH("/", Kickstarter[[#This Row],[Category and Sub-Category]])-1)</f>
        <v>games</v>
      </c>
      <c r="R2245" t="str">
        <f>RIGHT(Kickstarter[[#This Row],[Category and Sub-Category]], LEN(Kickstarter[[#This Row],[Category and Sub-Category]])-SEARCH("/",Kickstarter[[#This Row],[Category and Sub-Category]]))</f>
        <v>tabletop games</v>
      </c>
      <c r="S2245" s="10">
        <f>(Kickstarter[[#This Row],[launched_at]]/86400) + 25569 + (-6/24)</f>
        <v>42800.501041666663</v>
      </c>
      <c r="T2245" s="10">
        <f>(Kickstarter[[#This Row],[deadline]]/86400) + 25569 + (-6/24)</f>
        <v>42806.875</v>
      </c>
      <c r="U2245" s="6">
        <f>YEAR(Kickstarter[[#This Row],[Date Created Conversion]])</f>
        <v>2017</v>
      </c>
      <c r="V2245" s="6" t="str">
        <f>TEXT(Kickstarter[[#This Row],[Date Created Conversion]], "mmm")</f>
        <v>Mar</v>
      </c>
      <c r="W2245" s="6">
        <f>DATEDIF(Kickstarter[[#This Row],[Date Created Conversion]],Kickstarter[[#This Row],[Date Ended Conversion]],"m")</f>
        <v>0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Kickstarter[[#This Row],[pledged]]/Kickstarter[[#This Row],[goal]]</f>
        <v>3.7702</v>
      </c>
      <c r="P2246" s="13">
        <f>IF(Kickstarter[[#This Row],[backers_count]], Kickstarter[[#This Row],[pledged]]/Kickstarter[[#This Row],[backers_count]], 0)</f>
        <v>65.00344827586207</v>
      </c>
      <c r="Q2246" t="str">
        <f>LEFT(Kickstarter[[#This Row],[Category and Sub-Category]], SEARCH("/", Kickstarter[[#This Row],[Category and Sub-Category]])-1)</f>
        <v>games</v>
      </c>
      <c r="R2246" t="str">
        <f>RIGHT(Kickstarter[[#This Row],[Category and Sub-Category]], LEN(Kickstarter[[#This Row],[Category and Sub-Category]])-SEARCH("/",Kickstarter[[#This Row],[Category and Sub-Category]]))</f>
        <v>tabletop games</v>
      </c>
      <c r="S2246" s="10">
        <f>(Kickstarter[[#This Row],[launched_at]]/86400) + 25569 + (-6/24)</f>
        <v>42647.568819444445</v>
      </c>
      <c r="T2246" s="10">
        <f>(Kickstarter[[#This Row],[deadline]]/86400) + 25569 + (-6/24)</f>
        <v>42659.604166666672</v>
      </c>
      <c r="U2246" s="6">
        <f>YEAR(Kickstarter[[#This Row],[Date Created Conversion]])</f>
        <v>2016</v>
      </c>
      <c r="V2246" s="6" t="str">
        <f>TEXT(Kickstarter[[#This Row],[Date Created Conversion]], "mmm")</f>
        <v>Oct</v>
      </c>
      <c r="W2246" s="6">
        <f>DATEDIF(Kickstarter[[#This Row],[Date Created Conversion]],Kickstarter[[#This Row],[Date Ended Conversion]],"m")</f>
        <v>0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Kickstarter[[#This Row],[pledged]]/Kickstarter[[#This Row],[goal]]</f>
        <v>26.47025</v>
      </c>
      <c r="P2247" s="13">
        <f>IF(Kickstarter[[#This Row],[backers_count]], Kickstarter[[#This Row],[pledged]]/Kickstarter[[#This Row],[backers_count]], 0)</f>
        <v>53.475252525252522</v>
      </c>
      <c r="Q2247" t="str">
        <f>LEFT(Kickstarter[[#This Row],[Category and Sub-Category]], SEARCH("/", Kickstarter[[#This Row],[Category and Sub-Category]])-1)</f>
        <v>games</v>
      </c>
      <c r="R2247" t="str">
        <f>RIGHT(Kickstarter[[#This Row],[Category and Sub-Category]], LEN(Kickstarter[[#This Row],[Category and Sub-Category]])-SEARCH("/",Kickstarter[[#This Row],[Category and Sub-Category]]))</f>
        <v>tabletop games</v>
      </c>
      <c r="S2247" s="10">
        <f>(Kickstarter[[#This Row],[launched_at]]/86400) + 25569 + (-6/24)</f>
        <v>41660.45853009259</v>
      </c>
      <c r="T2247" s="10">
        <f>(Kickstarter[[#This Row],[deadline]]/86400) + 25569 + (-6/24)</f>
        <v>41691.5</v>
      </c>
      <c r="U2247" s="6">
        <f>YEAR(Kickstarter[[#This Row],[Date Created Conversion]])</f>
        <v>2014</v>
      </c>
      <c r="V2247" s="6" t="str">
        <f>TEXT(Kickstarter[[#This Row],[Date Created Conversion]], "mmm")</f>
        <v>Jan</v>
      </c>
      <c r="W2247" s="6">
        <f>DATEDIF(Kickstarter[[#This Row],[Date Created Conversion]],Kickstarter[[#This Row],[Date Ended Conversion]],"m")</f>
        <v>1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Kickstarter[[#This Row],[pledged]]/Kickstarter[[#This Row],[goal]]</f>
        <v>1.0012000000000001</v>
      </c>
      <c r="P2248" s="13">
        <f>IF(Kickstarter[[#This Row],[backers_count]], Kickstarter[[#This Row],[pledged]]/Kickstarter[[#This Row],[backers_count]], 0)</f>
        <v>43.912280701754383</v>
      </c>
      <c r="Q2248" t="str">
        <f>LEFT(Kickstarter[[#This Row],[Category and Sub-Category]], SEARCH("/", Kickstarter[[#This Row],[Category and Sub-Category]])-1)</f>
        <v>games</v>
      </c>
      <c r="R2248" t="str">
        <f>RIGHT(Kickstarter[[#This Row],[Category and Sub-Category]], LEN(Kickstarter[[#This Row],[Category and Sub-Category]])-SEARCH("/",Kickstarter[[#This Row],[Category and Sub-Category]]))</f>
        <v>tabletop games</v>
      </c>
      <c r="S2248" s="10">
        <f>(Kickstarter[[#This Row],[launched_at]]/86400) + 25569 + (-6/24)</f>
        <v>42221.54178240741</v>
      </c>
      <c r="T2248" s="10">
        <f>(Kickstarter[[#This Row],[deadline]]/86400) + 25569 + (-6/24)</f>
        <v>42251.54178240741</v>
      </c>
      <c r="U2248" s="6">
        <f>YEAR(Kickstarter[[#This Row],[Date Created Conversion]])</f>
        <v>2015</v>
      </c>
      <c r="V2248" s="6" t="str">
        <f>TEXT(Kickstarter[[#This Row],[Date Created Conversion]], "mmm")</f>
        <v>Aug</v>
      </c>
      <c r="W2248" s="6">
        <f>DATEDIF(Kickstarter[[#This Row],[Date Created Conversion]],Kickstarter[[#This Row],[Date Ended Conversion]],"m")</f>
        <v>0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Kickstarter[[#This Row],[pledged]]/Kickstarter[[#This Row],[goal]]</f>
        <v>1.0445405405405406</v>
      </c>
      <c r="P2249" s="13">
        <f>IF(Kickstarter[[#This Row],[backers_count]], Kickstarter[[#This Row],[pledged]]/Kickstarter[[#This Row],[backers_count]], 0)</f>
        <v>50.852631578947367</v>
      </c>
      <c r="Q2249" t="str">
        <f>LEFT(Kickstarter[[#This Row],[Category and Sub-Category]], SEARCH("/", Kickstarter[[#This Row],[Category and Sub-Category]])-1)</f>
        <v>games</v>
      </c>
      <c r="R2249" t="str">
        <f>RIGHT(Kickstarter[[#This Row],[Category and Sub-Category]], LEN(Kickstarter[[#This Row],[Category and Sub-Category]])-SEARCH("/",Kickstarter[[#This Row],[Category and Sub-Category]]))</f>
        <v>tabletop games</v>
      </c>
      <c r="S2249" s="10">
        <f>(Kickstarter[[#This Row],[launched_at]]/86400) + 25569 + (-6/24)</f>
        <v>42200.416261574079</v>
      </c>
      <c r="T2249" s="10">
        <f>(Kickstarter[[#This Row],[deadline]]/86400) + 25569 + (-6/24)</f>
        <v>42214.416261574079</v>
      </c>
      <c r="U2249" s="6">
        <f>YEAR(Kickstarter[[#This Row],[Date Created Conversion]])</f>
        <v>2015</v>
      </c>
      <c r="V2249" s="6" t="str">
        <f>TEXT(Kickstarter[[#This Row],[Date Created Conversion]], "mmm")</f>
        <v>Jul</v>
      </c>
      <c r="W2249" s="6">
        <f>DATEDIF(Kickstarter[[#This Row],[Date Created Conversion]],Kickstarter[[#This Row],[Date Ended Conversion]],"m")</f>
        <v>0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Kickstarter[[#This Row],[pledged]]/Kickstarter[[#This Row],[goal]]</f>
        <v>1.0721428571428571</v>
      </c>
      <c r="P2250" s="13">
        <f>IF(Kickstarter[[#This Row],[backers_count]], Kickstarter[[#This Row],[pledged]]/Kickstarter[[#This Row],[backers_count]], 0)</f>
        <v>58.6328125</v>
      </c>
      <c r="Q2250" t="str">
        <f>LEFT(Kickstarter[[#This Row],[Category and Sub-Category]], SEARCH("/", Kickstarter[[#This Row],[Category and Sub-Category]])-1)</f>
        <v>games</v>
      </c>
      <c r="R2250" t="str">
        <f>RIGHT(Kickstarter[[#This Row],[Category and Sub-Category]], LEN(Kickstarter[[#This Row],[Category and Sub-Category]])-SEARCH("/",Kickstarter[[#This Row],[Category and Sub-Category]]))</f>
        <v>tabletop games</v>
      </c>
      <c r="S2250" s="10">
        <f>(Kickstarter[[#This Row],[launched_at]]/86400) + 25569 + (-6/24)</f>
        <v>42688.625902777778</v>
      </c>
      <c r="T2250" s="10">
        <f>(Kickstarter[[#This Row],[deadline]]/86400) + 25569 + (-6/24)</f>
        <v>42718.625902777778</v>
      </c>
      <c r="U2250" s="6">
        <f>YEAR(Kickstarter[[#This Row],[Date Created Conversion]])</f>
        <v>2016</v>
      </c>
      <c r="V2250" s="6" t="str">
        <f>TEXT(Kickstarter[[#This Row],[Date Created Conversion]], "mmm")</f>
        <v>Nov</v>
      </c>
      <c r="W2250" s="6">
        <f>DATEDIF(Kickstarter[[#This Row],[Date Created Conversion]],Kickstarter[[#This Row],[Date Ended Conversion]],"m")</f>
        <v>1</v>
      </c>
    </row>
    <row r="2251" spans="1:23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Kickstarter[[#This Row],[pledged]]/Kickstarter[[#This Row],[goal]]</f>
        <v>1.6877142857142857</v>
      </c>
      <c r="P2251" s="13">
        <f>IF(Kickstarter[[#This Row],[backers_count]], Kickstarter[[#This Row],[pledged]]/Kickstarter[[#This Row],[backers_count]], 0)</f>
        <v>32.81666666666667</v>
      </c>
      <c r="Q2251" t="str">
        <f>LEFT(Kickstarter[[#This Row],[Category and Sub-Category]], SEARCH("/", Kickstarter[[#This Row],[Category and Sub-Category]])-1)</f>
        <v>games</v>
      </c>
      <c r="R2251" t="str">
        <f>RIGHT(Kickstarter[[#This Row],[Category and Sub-Category]], LEN(Kickstarter[[#This Row],[Category and Sub-Category]])-SEARCH("/",Kickstarter[[#This Row],[Category and Sub-Category]]))</f>
        <v>tabletop games</v>
      </c>
      <c r="S2251" s="10">
        <f>(Kickstarter[[#This Row],[launched_at]]/86400) + 25569 + (-6/24)</f>
        <v>41336.453298611115</v>
      </c>
      <c r="T2251" s="10">
        <f>(Kickstarter[[#This Row],[deadline]]/86400) + 25569 + (-6/24)</f>
        <v>41366.411631944444</v>
      </c>
      <c r="U2251" s="6">
        <f>YEAR(Kickstarter[[#This Row],[Date Created Conversion]])</f>
        <v>2013</v>
      </c>
      <c r="V2251" s="6" t="str">
        <f>TEXT(Kickstarter[[#This Row],[Date Created Conversion]], "mmm")</f>
        <v>Mar</v>
      </c>
      <c r="W2251" s="6">
        <f>DATEDIF(Kickstarter[[#This Row],[Date Created Conversion]],Kickstarter[[#This Row],[Date Ended Conversion]],"m")</f>
        <v>0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Kickstarter[[#This Row],[pledged]]/Kickstarter[[#This Row],[goal]]</f>
        <v>9.7511200000000002</v>
      </c>
      <c r="P2252" s="13">
        <f>IF(Kickstarter[[#This Row],[backers_count]], Kickstarter[[#This Row],[pledged]]/Kickstarter[[#This Row],[backers_count]], 0)</f>
        <v>426.93169877408059</v>
      </c>
      <c r="Q2252" t="str">
        <f>LEFT(Kickstarter[[#This Row],[Category and Sub-Category]], SEARCH("/", Kickstarter[[#This Row],[Category and Sub-Category]])-1)</f>
        <v>games</v>
      </c>
      <c r="R2252" t="str">
        <f>RIGHT(Kickstarter[[#This Row],[Category and Sub-Category]], LEN(Kickstarter[[#This Row],[Category and Sub-Category]])-SEARCH("/",Kickstarter[[#This Row],[Category and Sub-Category]]))</f>
        <v>tabletop games</v>
      </c>
      <c r="S2252" s="10">
        <f>(Kickstarter[[#This Row],[launched_at]]/86400) + 25569 + (-6/24)</f>
        <v>42676.755474537036</v>
      </c>
      <c r="T2252" s="10">
        <f>(Kickstarter[[#This Row],[deadline]]/86400) + 25569 + (-6/24)</f>
        <v>42706.7971412037</v>
      </c>
      <c r="U2252" s="6">
        <f>YEAR(Kickstarter[[#This Row],[Date Created Conversion]])</f>
        <v>2016</v>
      </c>
      <c r="V2252" s="6" t="str">
        <f>TEXT(Kickstarter[[#This Row],[Date Created Conversion]], "mmm")</f>
        <v>Nov</v>
      </c>
      <c r="W2252" s="6">
        <f>DATEDIF(Kickstarter[[#This Row],[Date Created Conversion]],Kickstarter[[#This Row],[Date Ended Conversion]],"m")</f>
        <v>1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Kickstarter[[#This Row],[pledged]]/Kickstarter[[#This Row],[goal]]</f>
        <v>1.3444929411764706</v>
      </c>
      <c r="P2253" s="13">
        <f>IF(Kickstarter[[#This Row],[backers_count]], Kickstarter[[#This Row],[pledged]]/Kickstarter[[#This Row],[backers_count]], 0)</f>
        <v>23.808729166666669</v>
      </c>
      <c r="Q2253" t="str">
        <f>LEFT(Kickstarter[[#This Row],[Category and Sub-Category]], SEARCH("/", Kickstarter[[#This Row],[Category and Sub-Category]])-1)</f>
        <v>games</v>
      </c>
      <c r="R2253" t="str">
        <f>RIGHT(Kickstarter[[#This Row],[Category and Sub-Category]], LEN(Kickstarter[[#This Row],[Category and Sub-Category]])-SEARCH("/",Kickstarter[[#This Row],[Category and Sub-Category]]))</f>
        <v>tabletop games</v>
      </c>
      <c r="S2253" s="10">
        <f>(Kickstarter[[#This Row],[launched_at]]/86400) + 25569 + (-6/24)</f>
        <v>41846.09579861111</v>
      </c>
      <c r="T2253" s="10">
        <f>(Kickstarter[[#This Row],[deadline]]/86400) + 25569 + (-6/24)</f>
        <v>41867.09579861111</v>
      </c>
      <c r="U2253" s="6">
        <f>YEAR(Kickstarter[[#This Row],[Date Created Conversion]])</f>
        <v>2014</v>
      </c>
      <c r="V2253" s="6" t="str">
        <f>TEXT(Kickstarter[[#This Row],[Date Created Conversion]], "mmm")</f>
        <v>Jul</v>
      </c>
      <c r="W2253" s="6">
        <f>DATEDIF(Kickstarter[[#This Row],[Date Created Conversion]],Kickstarter[[#This Row],[Date Ended Conversion]],"m")</f>
        <v>0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Kickstarter[[#This Row],[pledged]]/Kickstarter[[#This Row],[goal]]</f>
        <v>2.722777777777778</v>
      </c>
      <c r="P2254" s="13">
        <f>IF(Kickstarter[[#This Row],[backers_count]], Kickstarter[[#This Row],[pledged]]/Kickstarter[[#This Row],[backers_count]], 0)</f>
        <v>98.413654618473899</v>
      </c>
      <c r="Q2254" t="str">
        <f>LEFT(Kickstarter[[#This Row],[Category and Sub-Category]], SEARCH("/", Kickstarter[[#This Row],[Category and Sub-Category]])-1)</f>
        <v>games</v>
      </c>
      <c r="R2254" t="str">
        <f>RIGHT(Kickstarter[[#This Row],[Category and Sub-Category]], LEN(Kickstarter[[#This Row],[Category and Sub-Category]])-SEARCH("/",Kickstarter[[#This Row],[Category and Sub-Category]]))</f>
        <v>tabletop games</v>
      </c>
      <c r="S2254" s="10">
        <f>(Kickstarter[[#This Row],[launched_at]]/86400) + 25569 + (-6/24)</f>
        <v>42573.077986111108</v>
      </c>
      <c r="T2254" s="10">
        <f>(Kickstarter[[#This Row],[deadline]]/86400) + 25569 + (-6/24)</f>
        <v>42588.077986111108</v>
      </c>
      <c r="U2254" s="6">
        <f>YEAR(Kickstarter[[#This Row],[Date Created Conversion]])</f>
        <v>2016</v>
      </c>
      <c r="V2254" s="6" t="str">
        <f>TEXT(Kickstarter[[#This Row],[Date Created Conversion]], "mmm")</f>
        <v>Jul</v>
      </c>
      <c r="W2254" s="6">
        <f>DATEDIF(Kickstarter[[#This Row],[Date Created Conversion]],Kickstarter[[#This Row],[Date Ended Conversion]],"m")</f>
        <v>0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Kickstarter[[#This Row],[pledged]]/Kickstarter[[#This Row],[goal]]</f>
        <v>1.1268750000000001</v>
      </c>
      <c r="P2255" s="13">
        <f>IF(Kickstarter[[#This Row],[backers_count]], Kickstarter[[#This Row],[pledged]]/Kickstarter[[#This Row],[backers_count]], 0)</f>
        <v>107.32142857142857</v>
      </c>
      <c r="Q2255" t="str">
        <f>LEFT(Kickstarter[[#This Row],[Category and Sub-Category]], SEARCH("/", Kickstarter[[#This Row],[Category and Sub-Category]])-1)</f>
        <v>games</v>
      </c>
      <c r="R2255" t="str">
        <f>RIGHT(Kickstarter[[#This Row],[Category and Sub-Category]], LEN(Kickstarter[[#This Row],[Category and Sub-Category]])-SEARCH("/",Kickstarter[[#This Row],[Category and Sub-Category]]))</f>
        <v>tabletop games</v>
      </c>
      <c r="S2255" s="10">
        <f>(Kickstarter[[#This Row],[launched_at]]/86400) + 25569 + (-6/24)</f>
        <v>42296.381331018521</v>
      </c>
      <c r="T2255" s="10">
        <f>(Kickstarter[[#This Row],[deadline]]/86400) + 25569 + (-6/24)</f>
        <v>42326.422997685186</v>
      </c>
      <c r="U2255" s="6">
        <f>YEAR(Kickstarter[[#This Row],[Date Created Conversion]])</f>
        <v>2015</v>
      </c>
      <c r="V2255" s="6" t="str">
        <f>TEXT(Kickstarter[[#This Row],[Date Created Conversion]], "mmm")</f>
        <v>Oct</v>
      </c>
      <c r="W2255" s="6">
        <f>DATEDIF(Kickstarter[[#This Row],[Date Created Conversion]],Kickstarter[[#This Row],[Date Ended Conversion]],"m")</f>
        <v>0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Kickstarter[[#This Row],[pledged]]/Kickstarter[[#This Row],[goal]]</f>
        <v>4.5979999999999999</v>
      </c>
      <c r="P2256" s="13">
        <f>IF(Kickstarter[[#This Row],[backers_count]], Kickstarter[[#This Row],[pledged]]/Kickstarter[[#This Row],[backers_count]], 0)</f>
        <v>11.67005076142132</v>
      </c>
      <c r="Q2256" t="str">
        <f>LEFT(Kickstarter[[#This Row],[Category and Sub-Category]], SEARCH("/", Kickstarter[[#This Row],[Category and Sub-Category]])-1)</f>
        <v>games</v>
      </c>
      <c r="R2256" t="str">
        <f>RIGHT(Kickstarter[[#This Row],[Category and Sub-Category]], LEN(Kickstarter[[#This Row],[Category and Sub-Category]])-SEARCH("/",Kickstarter[[#This Row],[Category and Sub-Category]]))</f>
        <v>tabletop games</v>
      </c>
      <c r="S2256" s="10">
        <f>(Kickstarter[[#This Row],[launched_at]]/86400) + 25569 + (-6/24)</f>
        <v>42752.397777777776</v>
      </c>
      <c r="T2256" s="10">
        <f>(Kickstarter[[#This Row],[deadline]]/86400) + 25569 + (-6/24)</f>
        <v>42759.397777777776</v>
      </c>
      <c r="U2256" s="6">
        <f>YEAR(Kickstarter[[#This Row],[Date Created Conversion]])</f>
        <v>2017</v>
      </c>
      <c r="V2256" s="6" t="str">
        <f>TEXT(Kickstarter[[#This Row],[Date Created Conversion]], "mmm")</f>
        <v>Jan</v>
      </c>
      <c r="W2256" s="6">
        <f>DATEDIF(Kickstarter[[#This Row],[Date Created Conversion]],Kickstarter[[#This Row],[Date Ended Conversion]],"m")</f>
        <v>0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Kickstarter[[#This Row],[pledged]]/Kickstarter[[#This Row],[goal]]</f>
        <v>2.8665822784810127</v>
      </c>
      <c r="P2257" s="13">
        <f>IF(Kickstarter[[#This Row],[backers_count]], Kickstarter[[#This Row],[pledged]]/Kickstarter[[#This Row],[backers_count]], 0)</f>
        <v>41.782287822878232</v>
      </c>
      <c r="Q2257" t="str">
        <f>LEFT(Kickstarter[[#This Row],[Category and Sub-Category]], SEARCH("/", Kickstarter[[#This Row],[Category and Sub-Category]])-1)</f>
        <v>games</v>
      </c>
      <c r="R2257" t="str">
        <f>RIGHT(Kickstarter[[#This Row],[Category and Sub-Category]], LEN(Kickstarter[[#This Row],[Category and Sub-Category]])-SEARCH("/",Kickstarter[[#This Row],[Category and Sub-Category]]))</f>
        <v>tabletop games</v>
      </c>
      <c r="S2257" s="10">
        <f>(Kickstarter[[#This Row],[launched_at]]/86400) + 25569 + (-6/24)</f>
        <v>42467.701979166668</v>
      </c>
      <c r="T2257" s="10">
        <f>(Kickstarter[[#This Row],[deadline]]/86400) + 25569 + (-6/24)</f>
        <v>42497.701979166668</v>
      </c>
      <c r="U2257" s="6">
        <f>YEAR(Kickstarter[[#This Row],[Date Created Conversion]])</f>
        <v>2016</v>
      </c>
      <c r="V2257" s="6" t="str">
        <f>TEXT(Kickstarter[[#This Row],[Date Created Conversion]], "mmm")</f>
        <v>Apr</v>
      </c>
      <c r="W2257" s="6">
        <f>DATEDIF(Kickstarter[[#This Row],[Date Created Conversion]],Kickstarter[[#This Row],[Date Ended Conversion]],"m")</f>
        <v>1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Kickstarter[[#This Row],[pledged]]/Kickstarter[[#This Row],[goal]]</f>
        <v>2.2270833333333333</v>
      </c>
      <c r="P2258" s="13">
        <f>IF(Kickstarter[[#This Row],[backers_count]], Kickstarter[[#This Row],[pledged]]/Kickstarter[[#This Row],[backers_count]], 0)</f>
        <v>21.38</v>
      </c>
      <c r="Q2258" t="str">
        <f>LEFT(Kickstarter[[#This Row],[Category and Sub-Category]], SEARCH("/", Kickstarter[[#This Row],[Category and Sub-Category]])-1)</f>
        <v>games</v>
      </c>
      <c r="R2258" t="str">
        <f>RIGHT(Kickstarter[[#This Row],[Category and Sub-Category]], LEN(Kickstarter[[#This Row],[Category and Sub-Category]])-SEARCH("/",Kickstarter[[#This Row],[Category and Sub-Category]]))</f>
        <v>tabletop games</v>
      </c>
      <c r="S2258" s="10">
        <f>(Kickstarter[[#This Row],[launched_at]]/86400) + 25569 + (-6/24)</f>
        <v>42682.201921296291</v>
      </c>
      <c r="T2258" s="10">
        <f>(Kickstarter[[#This Row],[deadline]]/86400) + 25569 + (-6/24)</f>
        <v>42696.201921296291</v>
      </c>
      <c r="U2258" s="6">
        <f>YEAR(Kickstarter[[#This Row],[Date Created Conversion]])</f>
        <v>2016</v>
      </c>
      <c r="V2258" s="6" t="str">
        <f>TEXT(Kickstarter[[#This Row],[Date Created Conversion]], "mmm")</f>
        <v>Nov</v>
      </c>
      <c r="W2258" s="6">
        <f>DATEDIF(Kickstarter[[#This Row],[Date Created Conversion]],Kickstarter[[#This Row],[Date Ended Conversion]],"m")</f>
        <v>0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Kickstarter[[#This Row],[pledged]]/Kickstarter[[#This Row],[goal]]</f>
        <v>6.3613999999999997</v>
      </c>
      <c r="P2259" s="13">
        <f>IF(Kickstarter[[#This Row],[backers_count]], Kickstarter[[#This Row],[pledged]]/Kickstarter[[#This Row],[backers_count]], 0)</f>
        <v>94.103550295857985</v>
      </c>
      <c r="Q2259" t="str">
        <f>LEFT(Kickstarter[[#This Row],[Category and Sub-Category]], SEARCH("/", Kickstarter[[#This Row],[Category and Sub-Category]])-1)</f>
        <v>games</v>
      </c>
      <c r="R2259" t="str">
        <f>RIGHT(Kickstarter[[#This Row],[Category and Sub-Category]], LEN(Kickstarter[[#This Row],[Category and Sub-Category]])-SEARCH("/",Kickstarter[[#This Row],[Category and Sub-Category]]))</f>
        <v>tabletop games</v>
      </c>
      <c r="S2259" s="10">
        <f>(Kickstarter[[#This Row],[launched_at]]/86400) + 25569 + (-6/24)</f>
        <v>42505.686678240745</v>
      </c>
      <c r="T2259" s="10">
        <f>(Kickstarter[[#This Row],[deadline]]/86400) + 25569 + (-6/24)</f>
        <v>42540.708333333328</v>
      </c>
      <c r="U2259" s="6">
        <f>YEAR(Kickstarter[[#This Row],[Date Created Conversion]])</f>
        <v>2016</v>
      </c>
      <c r="V2259" s="6" t="str">
        <f>TEXT(Kickstarter[[#This Row],[Date Created Conversion]], "mmm")</f>
        <v>May</v>
      </c>
      <c r="W2259" s="6">
        <f>DATEDIF(Kickstarter[[#This Row],[Date Created Conversion]],Kickstarter[[#This Row],[Date Ended Conversion]],"m")</f>
        <v>1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Kickstarter[[#This Row],[pledged]]/Kickstarter[[#This Row],[goal]]</f>
        <v>1.4650000000000001</v>
      </c>
      <c r="P2260" s="13">
        <f>IF(Kickstarter[[#This Row],[backers_count]], Kickstarter[[#This Row],[pledged]]/Kickstarter[[#This Row],[backers_count]], 0)</f>
        <v>15.721951219512196</v>
      </c>
      <c r="Q2260" t="str">
        <f>LEFT(Kickstarter[[#This Row],[Category and Sub-Category]], SEARCH("/", Kickstarter[[#This Row],[Category and Sub-Category]])-1)</f>
        <v>games</v>
      </c>
      <c r="R2260" t="str">
        <f>RIGHT(Kickstarter[[#This Row],[Category and Sub-Category]], LEN(Kickstarter[[#This Row],[Category and Sub-Category]])-SEARCH("/",Kickstarter[[#This Row],[Category and Sub-Category]]))</f>
        <v>tabletop games</v>
      </c>
      <c r="S2260" s="10">
        <f>(Kickstarter[[#This Row],[launched_at]]/86400) + 25569 + (-6/24)</f>
        <v>42136.50100694444</v>
      </c>
      <c r="T2260" s="10">
        <f>(Kickstarter[[#This Row],[deadline]]/86400) + 25569 + (-6/24)</f>
        <v>42166.50100694444</v>
      </c>
      <c r="U2260" s="6">
        <f>YEAR(Kickstarter[[#This Row],[Date Created Conversion]])</f>
        <v>2015</v>
      </c>
      <c r="V2260" s="6" t="str">
        <f>TEXT(Kickstarter[[#This Row],[Date Created Conversion]], "mmm")</f>
        <v>May</v>
      </c>
      <c r="W2260" s="6">
        <f>DATEDIF(Kickstarter[[#This Row],[Date Created Conversion]],Kickstarter[[#This Row],[Date Ended Conversion]],"m")</f>
        <v>0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Kickstarter[[#This Row],[pledged]]/Kickstarter[[#This Row],[goal]]</f>
        <v>18.670999999999999</v>
      </c>
      <c r="P2261" s="13">
        <f>IF(Kickstarter[[#This Row],[backers_count]], Kickstarter[[#This Row],[pledged]]/Kickstarter[[#This Row],[backers_count]], 0)</f>
        <v>90.635922330097088</v>
      </c>
      <c r="Q2261" t="str">
        <f>LEFT(Kickstarter[[#This Row],[Category and Sub-Category]], SEARCH("/", Kickstarter[[#This Row],[Category and Sub-Category]])-1)</f>
        <v>games</v>
      </c>
      <c r="R2261" t="str">
        <f>RIGHT(Kickstarter[[#This Row],[Category and Sub-Category]], LEN(Kickstarter[[#This Row],[Category and Sub-Category]])-SEARCH("/",Kickstarter[[#This Row],[Category and Sub-Category]]))</f>
        <v>tabletop games</v>
      </c>
      <c r="S2261" s="10">
        <f>(Kickstarter[[#This Row],[launched_at]]/86400) + 25569 + (-6/24)</f>
        <v>42702.554814814815</v>
      </c>
      <c r="T2261" s="10">
        <f>(Kickstarter[[#This Row],[deadline]]/86400) + 25569 + (-6/24)</f>
        <v>42712.554814814815</v>
      </c>
      <c r="U2261" s="6">
        <f>YEAR(Kickstarter[[#This Row],[Date Created Conversion]])</f>
        <v>2016</v>
      </c>
      <c r="V2261" s="6" t="str">
        <f>TEXT(Kickstarter[[#This Row],[Date Created Conversion]], "mmm")</f>
        <v>Nov</v>
      </c>
      <c r="W2261" s="6">
        <f>DATEDIF(Kickstarter[[#This Row],[Date Created Conversion]],Kickstarter[[#This Row],[Date Ended Conversion]],"m")</f>
        <v>0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Kickstarter[[#This Row],[pledged]]/Kickstarter[[#This Row],[goal]]</f>
        <v>3.2692000000000001</v>
      </c>
      <c r="P2262" s="13">
        <f>IF(Kickstarter[[#This Row],[backers_count]], Kickstarter[[#This Row],[pledged]]/Kickstarter[[#This Row],[backers_count]], 0)</f>
        <v>97.297619047619051</v>
      </c>
      <c r="Q2262" t="str">
        <f>LEFT(Kickstarter[[#This Row],[Category and Sub-Category]], SEARCH("/", Kickstarter[[#This Row],[Category and Sub-Category]])-1)</f>
        <v>games</v>
      </c>
      <c r="R2262" t="str">
        <f>RIGHT(Kickstarter[[#This Row],[Category and Sub-Category]], LEN(Kickstarter[[#This Row],[Category and Sub-Category]])-SEARCH("/",Kickstarter[[#This Row],[Category and Sub-Category]]))</f>
        <v>tabletop games</v>
      </c>
      <c r="S2262" s="10">
        <f>(Kickstarter[[#This Row],[launched_at]]/86400) + 25569 + (-6/24)</f>
        <v>41694.766782407409</v>
      </c>
      <c r="T2262" s="10">
        <f>(Kickstarter[[#This Row],[deadline]]/86400) + 25569 + (-6/24)</f>
        <v>41724.725115740745</v>
      </c>
      <c r="U2262" s="6">
        <f>YEAR(Kickstarter[[#This Row],[Date Created Conversion]])</f>
        <v>2014</v>
      </c>
      <c r="V2262" s="6" t="str">
        <f>TEXT(Kickstarter[[#This Row],[Date Created Conversion]], "mmm")</f>
        <v>Feb</v>
      </c>
      <c r="W2262" s="6">
        <f>DATEDIF(Kickstarter[[#This Row],[Date Created Conversion]],Kickstarter[[#This Row],[Date Ended Conversion]],"m")</f>
        <v>1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Kickstarter[[#This Row],[pledged]]/Kickstarter[[#This Row],[goal]]</f>
        <v>7.7949999999999999</v>
      </c>
      <c r="P2263" s="13">
        <f>IF(Kickstarter[[#This Row],[backers_count]], Kickstarter[[#This Row],[pledged]]/Kickstarter[[#This Row],[backers_count]], 0)</f>
        <v>37.11904761904762</v>
      </c>
      <c r="Q2263" t="str">
        <f>LEFT(Kickstarter[[#This Row],[Category and Sub-Category]], SEARCH("/", Kickstarter[[#This Row],[Category and Sub-Category]])-1)</f>
        <v>games</v>
      </c>
      <c r="R2263" t="str">
        <f>RIGHT(Kickstarter[[#This Row],[Category and Sub-Category]], LEN(Kickstarter[[#This Row],[Category and Sub-Category]])-SEARCH("/",Kickstarter[[#This Row],[Category and Sub-Category]]))</f>
        <v>tabletop games</v>
      </c>
      <c r="S2263" s="10">
        <f>(Kickstarter[[#This Row],[launched_at]]/86400) + 25569 + (-6/24)</f>
        <v>42759.474768518514</v>
      </c>
      <c r="T2263" s="10">
        <f>(Kickstarter[[#This Row],[deadline]]/86400) + 25569 + (-6/24)</f>
        <v>42780.474768518514</v>
      </c>
      <c r="U2263" s="6">
        <f>YEAR(Kickstarter[[#This Row],[Date Created Conversion]])</f>
        <v>2017</v>
      </c>
      <c r="V2263" s="6" t="str">
        <f>TEXT(Kickstarter[[#This Row],[Date Created Conversion]], "mmm")</f>
        <v>Jan</v>
      </c>
      <c r="W2263" s="6">
        <f>DATEDIF(Kickstarter[[#This Row],[Date Created Conversion]],Kickstarter[[#This Row],[Date Ended Conversion]],"m")</f>
        <v>0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Kickstarter[[#This Row],[pledged]]/Kickstarter[[#This Row],[goal]]</f>
        <v>1.5415151515151515</v>
      </c>
      <c r="P2264" s="13">
        <f>IF(Kickstarter[[#This Row],[backers_count]], Kickstarter[[#This Row],[pledged]]/Kickstarter[[#This Row],[backers_count]], 0)</f>
        <v>28.104972375690608</v>
      </c>
      <c r="Q2264" t="str">
        <f>LEFT(Kickstarter[[#This Row],[Category and Sub-Category]], SEARCH("/", Kickstarter[[#This Row],[Category and Sub-Category]])-1)</f>
        <v>games</v>
      </c>
      <c r="R2264" t="str">
        <f>RIGHT(Kickstarter[[#This Row],[Category and Sub-Category]], LEN(Kickstarter[[#This Row],[Category and Sub-Category]])-SEARCH("/",Kickstarter[[#This Row],[Category and Sub-Category]]))</f>
        <v>tabletop games</v>
      </c>
      <c r="S2264" s="10">
        <f>(Kickstarter[[#This Row],[launched_at]]/86400) + 25569 + (-6/24)</f>
        <v>41926.335162037038</v>
      </c>
      <c r="T2264" s="10">
        <f>(Kickstarter[[#This Row],[deadline]]/86400) + 25569 + (-6/24)</f>
        <v>41960.75</v>
      </c>
      <c r="U2264" s="6">
        <f>YEAR(Kickstarter[[#This Row],[Date Created Conversion]])</f>
        <v>2014</v>
      </c>
      <c r="V2264" s="6" t="str">
        <f>TEXT(Kickstarter[[#This Row],[Date Created Conversion]], "mmm")</f>
        <v>Oct</v>
      </c>
      <c r="W2264" s="6">
        <f>DATEDIF(Kickstarter[[#This Row],[Date Created Conversion]],Kickstarter[[#This Row],[Date Ended Conversion]],"m")</f>
        <v>1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Kickstarter[[#This Row],[pledged]]/Kickstarter[[#This Row],[goal]]</f>
        <v>1.1554666666666666</v>
      </c>
      <c r="P2265" s="13">
        <f>IF(Kickstarter[[#This Row],[backers_count]], Kickstarter[[#This Row],[pledged]]/Kickstarter[[#This Row],[backers_count]], 0)</f>
        <v>144.43333333333334</v>
      </c>
      <c r="Q2265" t="str">
        <f>LEFT(Kickstarter[[#This Row],[Category and Sub-Category]], SEARCH("/", Kickstarter[[#This Row],[Category and Sub-Category]])-1)</f>
        <v>games</v>
      </c>
      <c r="R2265" t="str">
        <f>RIGHT(Kickstarter[[#This Row],[Category and Sub-Category]], LEN(Kickstarter[[#This Row],[Category and Sub-Category]])-SEARCH("/",Kickstarter[[#This Row],[Category and Sub-Category]]))</f>
        <v>tabletop games</v>
      </c>
      <c r="S2265" s="10">
        <f>(Kickstarter[[#This Row],[launched_at]]/86400) + 25569 + (-6/24)</f>
        <v>42014.582326388889</v>
      </c>
      <c r="T2265" s="10">
        <f>(Kickstarter[[#This Row],[deadline]]/86400) + 25569 + (-6/24)</f>
        <v>42035.582326388889</v>
      </c>
      <c r="U2265" s="6">
        <f>YEAR(Kickstarter[[#This Row],[Date Created Conversion]])</f>
        <v>2015</v>
      </c>
      <c r="V2265" s="6" t="str">
        <f>TEXT(Kickstarter[[#This Row],[Date Created Conversion]], "mmm")</f>
        <v>Jan</v>
      </c>
      <c r="W2265" s="6">
        <f>DATEDIF(Kickstarter[[#This Row],[Date Created Conversion]],Kickstarter[[#This Row],[Date Ended Conversion]],"m")</f>
        <v>0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Kickstarter[[#This Row],[pledged]]/Kickstarter[[#This Row],[goal]]</f>
        <v>1.8003333333333333</v>
      </c>
      <c r="P2266" s="13">
        <f>IF(Kickstarter[[#This Row],[backers_count]], Kickstarter[[#This Row],[pledged]]/Kickstarter[[#This Row],[backers_count]], 0)</f>
        <v>24.274157303370785</v>
      </c>
      <c r="Q2266" t="str">
        <f>LEFT(Kickstarter[[#This Row],[Category and Sub-Category]], SEARCH("/", Kickstarter[[#This Row],[Category and Sub-Category]])-1)</f>
        <v>games</v>
      </c>
      <c r="R2266" t="str">
        <f>RIGHT(Kickstarter[[#This Row],[Category and Sub-Category]], LEN(Kickstarter[[#This Row],[Category and Sub-Category]])-SEARCH("/",Kickstarter[[#This Row],[Category and Sub-Category]]))</f>
        <v>tabletop games</v>
      </c>
      <c r="S2266" s="10">
        <f>(Kickstarter[[#This Row],[launched_at]]/86400) + 25569 + (-6/24)</f>
        <v>42496.332337962958</v>
      </c>
      <c r="T2266" s="10">
        <f>(Kickstarter[[#This Row],[deadline]]/86400) + 25569 + (-6/24)</f>
        <v>42512.875</v>
      </c>
      <c r="U2266" s="6">
        <f>YEAR(Kickstarter[[#This Row],[Date Created Conversion]])</f>
        <v>2016</v>
      </c>
      <c r="V2266" s="6" t="str">
        <f>TEXT(Kickstarter[[#This Row],[Date Created Conversion]], "mmm")</f>
        <v>May</v>
      </c>
      <c r="W2266" s="6">
        <f>DATEDIF(Kickstarter[[#This Row],[Date Created Conversion]],Kickstarter[[#This Row],[Date Ended Conversion]],"m")</f>
        <v>0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Kickstarter[[#This Row],[pledged]]/Kickstarter[[#This Row],[goal]]</f>
        <v>2.9849999999999999</v>
      </c>
      <c r="P2267" s="13">
        <f>IF(Kickstarter[[#This Row],[backers_count]], Kickstarter[[#This Row],[pledged]]/Kickstarter[[#This Row],[backers_count]], 0)</f>
        <v>35.117647058823529</v>
      </c>
      <c r="Q2267" t="str">
        <f>LEFT(Kickstarter[[#This Row],[Category and Sub-Category]], SEARCH("/", Kickstarter[[#This Row],[Category and Sub-Category]])-1)</f>
        <v>games</v>
      </c>
      <c r="R2267" t="str">
        <f>RIGHT(Kickstarter[[#This Row],[Category and Sub-Category]], LEN(Kickstarter[[#This Row],[Category and Sub-Category]])-SEARCH("/",Kickstarter[[#This Row],[Category and Sub-Category]]))</f>
        <v>tabletop games</v>
      </c>
      <c r="S2267" s="10">
        <f>(Kickstarter[[#This Row],[launched_at]]/86400) + 25569 + (-6/24)</f>
        <v>42689.603090277778</v>
      </c>
      <c r="T2267" s="10">
        <f>(Kickstarter[[#This Row],[deadline]]/86400) + 25569 + (-6/24)</f>
        <v>42696.603090277778</v>
      </c>
      <c r="U2267" s="6">
        <f>YEAR(Kickstarter[[#This Row],[Date Created Conversion]])</f>
        <v>2016</v>
      </c>
      <c r="V2267" s="6" t="str">
        <f>TEXT(Kickstarter[[#This Row],[Date Created Conversion]], "mmm")</f>
        <v>Nov</v>
      </c>
      <c r="W2267" s="6">
        <f>DATEDIF(Kickstarter[[#This Row],[Date Created Conversion]],Kickstarter[[#This Row],[Date Ended Conversion]],"m")</f>
        <v>0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Kickstarter[[#This Row],[pledged]]/Kickstarter[[#This Row],[goal]]</f>
        <v>3.2026666666666666</v>
      </c>
      <c r="P2268" s="13">
        <f>IF(Kickstarter[[#This Row],[backers_count]], Kickstarter[[#This Row],[pledged]]/Kickstarter[[#This Row],[backers_count]], 0)</f>
        <v>24.762886597938145</v>
      </c>
      <c r="Q2268" t="str">
        <f>LEFT(Kickstarter[[#This Row],[Category and Sub-Category]], SEARCH("/", Kickstarter[[#This Row],[Category and Sub-Category]])-1)</f>
        <v>games</v>
      </c>
      <c r="R2268" t="str">
        <f>RIGHT(Kickstarter[[#This Row],[Category and Sub-Category]], LEN(Kickstarter[[#This Row],[Category and Sub-Category]])-SEARCH("/",Kickstarter[[#This Row],[Category and Sub-Category]]))</f>
        <v>tabletop games</v>
      </c>
      <c r="S2268" s="10">
        <f>(Kickstarter[[#This Row],[launched_at]]/86400) + 25569 + (-6/24)</f>
        <v>42469.624907407408</v>
      </c>
      <c r="T2268" s="10">
        <f>(Kickstarter[[#This Row],[deadline]]/86400) + 25569 + (-6/24)</f>
        <v>42486.833333333328</v>
      </c>
      <c r="U2268" s="6">
        <f>YEAR(Kickstarter[[#This Row],[Date Created Conversion]])</f>
        <v>2016</v>
      </c>
      <c r="V2268" s="6" t="str">
        <f>TEXT(Kickstarter[[#This Row],[Date Created Conversion]], "mmm")</f>
        <v>Apr</v>
      </c>
      <c r="W2268" s="6">
        <f>DATEDIF(Kickstarter[[#This Row],[Date Created Conversion]],Kickstarter[[#This Row],[Date Ended Conversion]],"m")</f>
        <v>0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Kickstarter[[#This Row],[pledged]]/Kickstarter[[#This Row],[goal]]</f>
        <v>3.80525</v>
      </c>
      <c r="P2269" s="13">
        <f>IF(Kickstarter[[#This Row],[backers_count]], Kickstarter[[#This Row],[pledged]]/Kickstarter[[#This Row],[backers_count]], 0)</f>
        <v>188.37871287128712</v>
      </c>
      <c r="Q2269" t="str">
        <f>LEFT(Kickstarter[[#This Row],[Category and Sub-Category]], SEARCH("/", Kickstarter[[#This Row],[Category and Sub-Category]])-1)</f>
        <v>games</v>
      </c>
      <c r="R2269" t="str">
        <f>RIGHT(Kickstarter[[#This Row],[Category and Sub-Category]], LEN(Kickstarter[[#This Row],[Category and Sub-Category]])-SEARCH("/",Kickstarter[[#This Row],[Category and Sub-Category]]))</f>
        <v>tabletop games</v>
      </c>
      <c r="S2269" s="10">
        <f>(Kickstarter[[#This Row],[launched_at]]/86400) + 25569 + (-6/24)</f>
        <v>41968.579826388886</v>
      </c>
      <c r="T2269" s="10">
        <f>(Kickstarter[[#This Row],[deadline]]/86400) + 25569 + (-6/24)</f>
        <v>41993.791666666672</v>
      </c>
      <c r="U2269" s="6">
        <f>YEAR(Kickstarter[[#This Row],[Date Created Conversion]])</f>
        <v>2014</v>
      </c>
      <c r="V2269" s="6" t="str">
        <f>TEXT(Kickstarter[[#This Row],[Date Created Conversion]], "mmm")</f>
        <v>Nov</v>
      </c>
      <c r="W2269" s="6">
        <f>DATEDIF(Kickstarter[[#This Row],[Date Created Conversion]],Kickstarter[[#This Row],[Date Ended Conversion]],"m")</f>
        <v>0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Kickstarter[[#This Row],[pledged]]/Kickstarter[[#This Row],[goal]]</f>
        <v>1.026</v>
      </c>
      <c r="P2270" s="13">
        <f>IF(Kickstarter[[#This Row],[backers_count]], Kickstarter[[#This Row],[pledged]]/Kickstarter[[#This Row],[backers_count]], 0)</f>
        <v>148.08247422680412</v>
      </c>
      <c r="Q2270" t="str">
        <f>LEFT(Kickstarter[[#This Row],[Category and Sub-Category]], SEARCH("/", Kickstarter[[#This Row],[Category and Sub-Category]])-1)</f>
        <v>games</v>
      </c>
      <c r="R2270" t="str">
        <f>RIGHT(Kickstarter[[#This Row],[Category and Sub-Category]], LEN(Kickstarter[[#This Row],[Category and Sub-Category]])-SEARCH("/",Kickstarter[[#This Row],[Category and Sub-Category]]))</f>
        <v>tabletop games</v>
      </c>
      <c r="S2270" s="10">
        <f>(Kickstarter[[#This Row],[launched_at]]/86400) + 25569 + (-6/24)</f>
        <v>42775.832349537042</v>
      </c>
      <c r="T2270" s="10">
        <f>(Kickstarter[[#This Row],[deadline]]/86400) + 25569 + (-6/24)</f>
        <v>42805.832349537042</v>
      </c>
      <c r="U2270" s="6">
        <f>YEAR(Kickstarter[[#This Row],[Date Created Conversion]])</f>
        <v>2017</v>
      </c>
      <c r="V2270" s="6" t="str">
        <f>TEXT(Kickstarter[[#This Row],[Date Created Conversion]], "mmm")</f>
        <v>Feb</v>
      </c>
      <c r="W2270" s="6">
        <f>DATEDIF(Kickstarter[[#This Row],[Date Created Conversion]],Kickstarter[[#This Row],[Date Ended Conversion]],"m")</f>
        <v>1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Kickstarter[[#This Row],[pledged]]/Kickstarter[[#This Row],[goal]]</f>
        <v>18.016400000000001</v>
      </c>
      <c r="P2271" s="13">
        <f>IF(Kickstarter[[#This Row],[backers_count]], Kickstarter[[#This Row],[pledged]]/Kickstarter[[#This Row],[backers_count]], 0)</f>
        <v>49.934589800443462</v>
      </c>
      <c r="Q2271" t="str">
        <f>LEFT(Kickstarter[[#This Row],[Category and Sub-Category]], SEARCH("/", Kickstarter[[#This Row],[Category and Sub-Category]])-1)</f>
        <v>games</v>
      </c>
      <c r="R2271" t="str">
        <f>RIGHT(Kickstarter[[#This Row],[Category and Sub-Category]], LEN(Kickstarter[[#This Row],[Category and Sub-Category]])-SEARCH("/",Kickstarter[[#This Row],[Category and Sub-Category]]))</f>
        <v>tabletop games</v>
      </c>
      <c r="S2271" s="10">
        <f>(Kickstarter[[#This Row],[launched_at]]/86400) + 25569 + (-6/24)</f>
        <v>42776.454432870371</v>
      </c>
      <c r="T2271" s="10">
        <f>(Kickstarter[[#This Row],[deadline]]/86400) + 25569 + (-6/24)</f>
        <v>42800.958333333328</v>
      </c>
      <c r="U2271" s="6">
        <f>YEAR(Kickstarter[[#This Row],[Date Created Conversion]])</f>
        <v>2017</v>
      </c>
      <c r="V2271" s="6" t="str">
        <f>TEXT(Kickstarter[[#This Row],[Date Created Conversion]], "mmm")</f>
        <v>Feb</v>
      </c>
      <c r="W2271" s="6">
        <f>DATEDIF(Kickstarter[[#This Row],[Date Created Conversion]],Kickstarter[[#This Row],[Date Ended Conversion]],"m")</f>
        <v>0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Kickstarter[[#This Row],[pledged]]/Kickstarter[[#This Row],[goal]]</f>
        <v>7.2024800000000004</v>
      </c>
      <c r="P2272" s="13">
        <f>IF(Kickstarter[[#This Row],[backers_count]], Kickstarter[[#This Row],[pledged]]/Kickstarter[[#This Row],[backers_count]], 0)</f>
        <v>107.82155688622754</v>
      </c>
      <c r="Q2272" t="str">
        <f>LEFT(Kickstarter[[#This Row],[Category and Sub-Category]], SEARCH("/", Kickstarter[[#This Row],[Category and Sub-Category]])-1)</f>
        <v>games</v>
      </c>
      <c r="R2272" t="str">
        <f>RIGHT(Kickstarter[[#This Row],[Category and Sub-Category]], LEN(Kickstarter[[#This Row],[Category and Sub-Category]])-SEARCH("/",Kickstarter[[#This Row],[Category and Sub-Category]]))</f>
        <v>tabletop games</v>
      </c>
      <c r="S2272" s="10">
        <f>(Kickstarter[[#This Row],[launched_at]]/86400) + 25569 + (-6/24)</f>
        <v>42725.619363425925</v>
      </c>
      <c r="T2272" s="10">
        <f>(Kickstarter[[#This Row],[deadline]]/86400) + 25569 + (-6/24)</f>
        <v>42745.665972222225</v>
      </c>
      <c r="U2272" s="6">
        <f>YEAR(Kickstarter[[#This Row],[Date Created Conversion]])</f>
        <v>2016</v>
      </c>
      <c r="V2272" s="6" t="str">
        <f>TEXT(Kickstarter[[#This Row],[Date Created Conversion]], "mmm")</f>
        <v>Dec</v>
      </c>
      <c r="W2272" s="6">
        <f>DATEDIF(Kickstarter[[#This Row],[Date Created Conversion]],Kickstarter[[#This Row],[Date Ended Conversion]],"m")</f>
        <v>0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Kickstarter[[#This Row],[pledged]]/Kickstarter[[#This Row],[goal]]</f>
        <v>2.8309000000000002</v>
      </c>
      <c r="P2273" s="13">
        <f>IF(Kickstarter[[#This Row],[backers_count]], Kickstarter[[#This Row],[pledged]]/Kickstarter[[#This Row],[backers_count]], 0)</f>
        <v>42.63403614457831</v>
      </c>
      <c r="Q2273" t="str">
        <f>LEFT(Kickstarter[[#This Row],[Category and Sub-Category]], SEARCH("/", Kickstarter[[#This Row],[Category and Sub-Category]])-1)</f>
        <v>games</v>
      </c>
      <c r="R2273" t="str">
        <f>RIGHT(Kickstarter[[#This Row],[Category and Sub-Category]], LEN(Kickstarter[[#This Row],[Category and Sub-Category]])-SEARCH("/",Kickstarter[[#This Row],[Category and Sub-Category]]))</f>
        <v>tabletop games</v>
      </c>
      <c r="S2273" s="10">
        <f>(Kickstarter[[#This Row],[launched_at]]/86400) + 25569 + (-6/24)</f>
        <v>42683.750046296293</v>
      </c>
      <c r="T2273" s="10">
        <f>(Kickstarter[[#This Row],[deadline]]/86400) + 25569 + (-6/24)</f>
        <v>42713.750046296293</v>
      </c>
      <c r="U2273" s="6">
        <f>YEAR(Kickstarter[[#This Row],[Date Created Conversion]])</f>
        <v>2016</v>
      </c>
      <c r="V2273" s="6" t="str">
        <f>TEXT(Kickstarter[[#This Row],[Date Created Conversion]], "mmm")</f>
        <v>Nov</v>
      </c>
      <c r="W2273" s="6">
        <f>DATEDIF(Kickstarter[[#This Row],[Date Created Conversion]],Kickstarter[[#This Row],[Date Ended Conversion]],"m")</f>
        <v>1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Kickstarter[[#This Row],[pledged]]/Kickstarter[[#This Row],[goal]]</f>
        <v>13.566000000000001</v>
      </c>
      <c r="P2274" s="13">
        <f>IF(Kickstarter[[#This Row],[backers_count]], Kickstarter[[#This Row],[pledged]]/Kickstarter[[#This Row],[backers_count]], 0)</f>
        <v>14.370762711864407</v>
      </c>
      <c r="Q2274" t="str">
        <f>LEFT(Kickstarter[[#This Row],[Category and Sub-Category]], SEARCH("/", Kickstarter[[#This Row],[Category and Sub-Category]])-1)</f>
        <v>games</v>
      </c>
      <c r="R2274" t="str">
        <f>RIGHT(Kickstarter[[#This Row],[Category and Sub-Category]], LEN(Kickstarter[[#This Row],[Category and Sub-Category]])-SEARCH("/",Kickstarter[[#This Row],[Category and Sub-Category]]))</f>
        <v>tabletop games</v>
      </c>
      <c r="S2274" s="10">
        <f>(Kickstarter[[#This Row],[launched_at]]/86400) + 25569 + (-6/24)</f>
        <v>42315.449490740742</v>
      </c>
      <c r="T2274" s="10">
        <f>(Kickstarter[[#This Row],[deadline]]/86400) + 25569 + (-6/24)</f>
        <v>42345.449490740742</v>
      </c>
      <c r="U2274" s="6">
        <f>YEAR(Kickstarter[[#This Row],[Date Created Conversion]])</f>
        <v>2015</v>
      </c>
      <c r="V2274" s="6" t="str">
        <f>TEXT(Kickstarter[[#This Row],[Date Created Conversion]], "mmm")</f>
        <v>Nov</v>
      </c>
      <c r="W2274" s="6">
        <f>DATEDIF(Kickstarter[[#This Row],[Date Created Conversion]],Kickstarter[[#This Row],[Date Ended Conversion]],"m")</f>
        <v>1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Kickstarter[[#This Row],[pledged]]/Kickstarter[[#This Row],[goal]]</f>
        <v>2.2035999999999998</v>
      </c>
      <c r="P2275" s="13">
        <f>IF(Kickstarter[[#This Row],[backers_count]], Kickstarter[[#This Row],[pledged]]/Kickstarter[[#This Row],[backers_count]], 0)</f>
        <v>37.476190476190474</v>
      </c>
      <c r="Q2275" t="str">
        <f>LEFT(Kickstarter[[#This Row],[Category and Sub-Category]], SEARCH("/", Kickstarter[[#This Row],[Category and Sub-Category]])-1)</f>
        <v>games</v>
      </c>
      <c r="R2275" t="str">
        <f>RIGHT(Kickstarter[[#This Row],[Category and Sub-Category]], LEN(Kickstarter[[#This Row],[Category and Sub-Category]])-SEARCH("/",Kickstarter[[#This Row],[Category and Sub-Category]]))</f>
        <v>tabletop games</v>
      </c>
      <c r="S2275" s="10">
        <f>(Kickstarter[[#This Row],[launched_at]]/86400) + 25569 + (-6/24)</f>
        <v>42781.299097222218</v>
      </c>
      <c r="T2275" s="10">
        <f>(Kickstarter[[#This Row],[deadline]]/86400) + 25569 + (-6/24)</f>
        <v>42806.257430555561</v>
      </c>
      <c r="U2275" s="6">
        <f>YEAR(Kickstarter[[#This Row],[Date Created Conversion]])</f>
        <v>2017</v>
      </c>
      <c r="V2275" s="6" t="str">
        <f>TEXT(Kickstarter[[#This Row],[Date Created Conversion]], "mmm")</f>
        <v>Feb</v>
      </c>
      <c r="W2275" s="6">
        <f>DATEDIF(Kickstarter[[#This Row],[Date Created Conversion]],Kickstarter[[#This Row],[Date Ended Conversion]],"m")</f>
        <v>0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Kickstarter[[#This Row],[pledged]]/Kickstarter[[#This Row],[goal]]</f>
        <v>1.196</v>
      </c>
      <c r="P2276" s="13">
        <f>IF(Kickstarter[[#This Row],[backers_count]], Kickstarter[[#This Row],[pledged]]/Kickstarter[[#This Row],[backers_count]], 0)</f>
        <v>30.202020202020201</v>
      </c>
      <c r="Q2276" t="str">
        <f>LEFT(Kickstarter[[#This Row],[Category and Sub-Category]], SEARCH("/", Kickstarter[[#This Row],[Category and Sub-Category]])-1)</f>
        <v>games</v>
      </c>
      <c r="R2276" t="str">
        <f>RIGHT(Kickstarter[[#This Row],[Category and Sub-Category]], LEN(Kickstarter[[#This Row],[Category and Sub-Category]])-SEARCH("/",Kickstarter[[#This Row],[Category and Sub-Category]]))</f>
        <v>tabletop games</v>
      </c>
      <c r="S2276" s="10">
        <f>(Kickstarter[[#This Row],[launched_at]]/86400) + 25569 + (-6/24)</f>
        <v>41663.250659722224</v>
      </c>
      <c r="T2276" s="10">
        <f>(Kickstarter[[#This Row],[deadline]]/86400) + 25569 + (-6/24)</f>
        <v>41693.250659722224</v>
      </c>
      <c r="U2276" s="6">
        <f>YEAR(Kickstarter[[#This Row],[Date Created Conversion]])</f>
        <v>2014</v>
      </c>
      <c r="V2276" s="6" t="str">
        <f>TEXT(Kickstarter[[#This Row],[Date Created Conversion]], "mmm")</f>
        <v>Jan</v>
      </c>
      <c r="W2276" s="6">
        <f>DATEDIF(Kickstarter[[#This Row],[Date Created Conversion]],Kickstarter[[#This Row],[Date Ended Conversion]],"m")</f>
        <v>0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Kickstarter[[#This Row],[pledged]]/Kickstarter[[#This Row],[goal]]</f>
        <v>4.0776923076923079</v>
      </c>
      <c r="P2277" s="13">
        <f>IF(Kickstarter[[#This Row],[backers_count]], Kickstarter[[#This Row],[pledged]]/Kickstarter[[#This Row],[backers_count]], 0)</f>
        <v>33.550632911392405</v>
      </c>
      <c r="Q2277" t="str">
        <f>LEFT(Kickstarter[[#This Row],[Category and Sub-Category]], SEARCH("/", Kickstarter[[#This Row],[Category and Sub-Category]])-1)</f>
        <v>games</v>
      </c>
      <c r="R2277" t="str">
        <f>RIGHT(Kickstarter[[#This Row],[Category and Sub-Category]], LEN(Kickstarter[[#This Row],[Category and Sub-Category]])-SEARCH("/",Kickstarter[[#This Row],[Category and Sub-Category]]))</f>
        <v>tabletop games</v>
      </c>
      <c r="S2277" s="10">
        <f>(Kickstarter[[#This Row],[launched_at]]/86400) + 25569 + (-6/24)</f>
        <v>41965.366655092592</v>
      </c>
      <c r="T2277" s="10">
        <f>(Kickstarter[[#This Row],[deadline]]/86400) + 25569 + (-6/24)</f>
        <v>41995.366655092592</v>
      </c>
      <c r="U2277" s="6">
        <f>YEAR(Kickstarter[[#This Row],[Date Created Conversion]])</f>
        <v>2014</v>
      </c>
      <c r="V2277" s="6" t="str">
        <f>TEXT(Kickstarter[[#This Row],[Date Created Conversion]], "mmm")</f>
        <v>Nov</v>
      </c>
      <c r="W2277" s="6">
        <f>DATEDIF(Kickstarter[[#This Row],[Date Created Conversion]],Kickstarter[[#This Row],[Date Ended Conversion]],"m")</f>
        <v>1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Kickstarter[[#This Row],[pledged]]/Kickstarter[[#This Row],[goal]]</f>
        <v>1.0581826105905425</v>
      </c>
      <c r="P2278" s="13">
        <f>IF(Kickstarter[[#This Row],[backers_count]], Kickstarter[[#This Row],[pledged]]/Kickstarter[[#This Row],[backers_count]], 0)</f>
        <v>64.74666666666667</v>
      </c>
      <c r="Q2278" t="str">
        <f>LEFT(Kickstarter[[#This Row],[Category and Sub-Category]], SEARCH("/", Kickstarter[[#This Row],[Category and Sub-Category]])-1)</f>
        <v>games</v>
      </c>
      <c r="R2278" t="str">
        <f>RIGHT(Kickstarter[[#This Row],[Category and Sub-Category]], LEN(Kickstarter[[#This Row],[Category and Sub-Category]])-SEARCH("/",Kickstarter[[#This Row],[Category and Sub-Category]]))</f>
        <v>tabletop games</v>
      </c>
      <c r="S2278" s="10">
        <f>(Kickstarter[[#This Row],[launched_at]]/86400) + 25569 + (-6/24)</f>
        <v>41614.401493055557</v>
      </c>
      <c r="T2278" s="10">
        <f>(Kickstarter[[#This Row],[deadline]]/86400) + 25569 + (-6/24)</f>
        <v>41644.401493055557</v>
      </c>
      <c r="U2278" s="6">
        <f>YEAR(Kickstarter[[#This Row],[Date Created Conversion]])</f>
        <v>2013</v>
      </c>
      <c r="V2278" s="6" t="str">
        <f>TEXT(Kickstarter[[#This Row],[Date Created Conversion]], "mmm")</f>
        <v>Dec</v>
      </c>
      <c r="W2278" s="6">
        <f>DATEDIF(Kickstarter[[#This Row],[Date Created Conversion]],Kickstarter[[#This Row],[Date Ended Conversion]],"m")</f>
        <v>0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Kickstarter[[#This Row],[pledged]]/Kickstarter[[#This Row],[goal]]</f>
        <v>1.4108235294117648</v>
      </c>
      <c r="P2279" s="13">
        <f>IF(Kickstarter[[#This Row],[backers_count]], Kickstarter[[#This Row],[pledged]]/Kickstarter[[#This Row],[backers_count]], 0)</f>
        <v>57.932367149758456</v>
      </c>
      <c r="Q2279" t="str">
        <f>LEFT(Kickstarter[[#This Row],[Category and Sub-Category]], SEARCH("/", Kickstarter[[#This Row],[Category and Sub-Category]])-1)</f>
        <v>games</v>
      </c>
      <c r="R2279" t="str">
        <f>RIGHT(Kickstarter[[#This Row],[Category and Sub-Category]], LEN(Kickstarter[[#This Row],[Category and Sub-Category]])-SEARCH("/",Kickstarter[[#This Row],[Category and Sub-Category]]))</f>
        <v>tabletop games</v>
      </c>
      <c r="S2279" s="10">
        <f>(Kickstarter[[#This Row],[launched_at]]/86400) + 25569 + (-6/24)</f>
        <v>40936.428506944445</v>
      </c>
      <c r="T2279" s="10">
        <f>(Kickstarter[[#This Row],[deadline]]/86400) + 25569 + (-6/24)</f>
        <v>40966.428506944445</v>
      </c>
      <c r="U2279" s="6">
        <f>YEAR(Kickstarter[[#This Row],[Date Created Conversion]])</f>
        <v>2012</v>
      </c>
      <c r="V2279" s="6" t="str">
        <f>TEXT(Kickstarter[[#This Row],[Date Created Conversion]], "mmm")</f>
        <v>Jan</v>
      </c>
      <c r="W2279" s="6">
        <f>DATEDIF(Kickstarter[[#This Row],[Date Created Conversion]],Kickstarter[[#This Row],[Date Ended Conversion]],"m")</f>
        <v>0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Kickstarter[[#This Row],[pledged]]/Kickstarter[[#This Row],[goal]]</f>
        <v>2.7069999999999999</v>
      </c>
      <c r="P2280" s="13">
        <f>IF(Kickstarter[[#This Row],[backers_count]], Kickstarter[[#This Row],[pledged]]/Kickstarter[[#This Row],[backers_count]], 0)</f>
        <v>53.078431372549019</v>
      </c>
      <c r="Q2280" t="str">
        <f>LEFT(Kickstarter[[#This Row],[Category and Sub-Category]], SEARCH("/", Kickstarter[[#This Row],[Category and Sub-Category]])-1)</f>
        <v>games</v>
      </c>
      <c r="R2280" t="str">
        <f>RIGHT(Kickstarter[[#This Row],[Category and Sub-Category]], LEN(Kickstarter[[#This Row],[Category and Sub-Category]])-SEARCH("/",Kickstarter[[#This Row],[Category and Sub-Category]]))</f>
        <v>tabletop games</v>
      </c>
      <c r="S2280" s="10">
        <f>(Kickstarter[[#This Row],[launched_at]]/86400) + 25569 + (-6/24)</f>
        <v>42338.459108796298</v>
      </c>
      <c r="T2280" s="10">
        <f>(Kickstarter[[#This Row],[deadline]]/86400) + 25569 + (-6/24)</f>
        <v>42372.707638888889</v>
      </c>
      <c r="U2280" s="6">
        <f>YEAR(Kickstarter[[#This Row],[Date Created Conversion]])</f>
        <v>2015</v>
      </c>
      <c r="V2280" s="6" t="str">
        <f>TEXT(Kickstarter[[#This Row],[Date Created Conversion]], "mmm")</f>
        <v>Nov</v>
      </c>
      <c r="W2280" s="6">
        <f>DATEDIF(Kickstarter[[#This Row],[Date Created Conversion]],Kickstarter[[#This Row],[Date Ended Conversion]],"m")</f>
        <v>1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Kickstarter[[#This Row],[pledged]]/Kickstarter[[#This Row],[goal]]</f>
        <v>1.538</v>
      </c>
      <c r="P2281" s="13">
        <f>IF(Kickstarter[[#This Row],[backers_count]], Kickstarter[[#This Row],[pledged]]/Kickstarter[[#This Row],[backers_count]], 0)</f>
        <v>48.0625</v>
      </c>
      <c r="Q2281" t="str">
        <f>LEFT(Kickstarter[[#This Row],[Category and Sub-Category]], SEARCH("/", Kickstarter[[#This Row],[Category and Sub-Category]])-1)</f>
        <v>games</v>
      </c>
      <c r="R2281" t="str">
        <f>RIGHT(Kickstarter[[#This Row],[Category and Sub-Category]], LEN(Kickstarter[[#This Row],[Category and Sub-Category]])-SEARCH("/",Kickstarter[[#This Row],[Category and Sub-Category]]))</f>
        <v>tabletop games</v>
      </c>
      <c r="S2281" s="10">
        <f>(Kickstarter[[#This Row],[launched_at]]/86400) + 25569 + (-6/24)</f>
        <v>42020.556701388894</v>
      </c>
      <c r="T2281" s="10">
        <f>(Kickstarter[[#This Row],[deadline]]/86400) + 25569 + (-6/24)</f>
        <v>42038.916666666672</v>
      </c>
      <c r="U2281" s="6">
        <f>YEAR(Kickstarter[[#This Row],[Date Created Conversion]])</f>
        <v>2015</v>
      </c>
      <c r="V2281" s="6" t="str">
        <f>TEXT(Kickstarter[[#This Row],[Date Created Conversion]], "mmm")</f>
        <v>Jan</v>
      </c>
      <c r="W2281" s="6">
        <f>DATEDIF(Kickstarter[[#This Row],[Date Created Conversion]],Kickstarter[[#This Row],[Date Ended Conversion]],"m")</f>
        <v>0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Kickstarter[[#This Row],[pledged]]/Kickstarter[[#This Row],[goal]]</f>
        <v>4.0357653061224488</v>
      </c>
      <c r="P2282" s="13">
        <f>IF(Kickstarter[[#This Row],[backers_count]], Kickstarter[[#This Row],[pledged]]/Kickstarter[[#This Row],[backers_count]], 0)</f>
        <v>82.396874999999994</v>
      </c>
      <c r="Q2282" t="str">
        <f>LEFT(Kickstarter[[#This Row],[Category and Sub-Category]], SEARCH("/", Kickstarter[[#This Row],[Category and Sub-Category]])-1)</f>
        <v>games</v>
      </c>
      <c r="R2282" t="str">
        <f>RIGHT(Kickstarter[[#This Row],[Category and Sub-Category]], LEN(Kickstarter[[#This Row],[Category and Sub-Category]])-SEARCH("/",Kickstarter[[#This Row],[Category and Sub-Category]]))</f>
        <v>tabletop games</v>
      </c>
      <c r="S2282" s="10">
        <f>(Kickstarter[[#This Row],[launched_at]]/86400) + 25569 + (-6/24)</f>
        <v>42234.374895833331</v>
      </c>
      <c r="T2282" s="10">
        <f>(Kickstarter[[#This Row],[deadline]]/86400) + 25569 + (-6/24)</f>
        <v>42264.374895833331</v>
      </c>
      <c r="U2282" s="6">
        <f>YEAR(Kickstarter[[#This Row],[Date Created Conversion]])</f>
        <v>2015</v>
      </c>
      <c r="V2282" s="6" t="str">
        <f>TEXT(Kickstarter[[#This Row],[Date Created Conversion]], "mmm")</f>
        <v>Aug</v>
      </c>
      <c r="W2282" s="6">
        <f>DATEDIF(Kickstarter[[#This Row],[Date Created Conversion]],Kickstarter[[#This Row],[Date Ended Conversion]],"m")</f>
        <v>0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Kickstarter[[#This Row],[pledged]]/Kickstarter[[#This Row],[goal]]</f>
        <v>1.85</v>
      </c>
      <c r="P2283" s="13">
        <f>IF(Kickstarter[[#This Row],[backers_count]], Kickstarter[[#This Row],[pledged]]/Kickstarter[[#This Row],[backers_count]], 0)</f>
        <v>50.454545454545453</v>
      </c>
      <c r="Q2283" t="str">
        <f>LEFT(Kickstarter[[#This Row],[Category and Sub-Category]], SEARCH("/", Kickstarter[[#This Row],[Category and Sub-Category]])-1)</f>
        <v>music</v>
      </c>
      <c r="R2283" t="str">
        <f>RIGHT(Kickstarter[[#This Row],[Category and Sub-Category]], LEN(Kickstarter[[#This Row],[Category and Sub-Category]])-SEARCH("/",Kickstarter[[#This Row],[Category and Sub-Category]]))</f>
        <v>rock</v>
      </c>
      <c r="S2283" s="10">
        <f>(Kickstarter[[#This Row],[launched_at]]/86400) + 25569 + (-6/24)</f>
        <v>40687.035844907405</v>
      </c>
      <c r="T2283" s="10">
        <f>(Kickstarter[[#This Row],[deadline]]/86400) + 25569 + (-6/24)</f>
        <v>40749.034722222219</v>
      </c>
      <c r="U2283" s="6">
        <f>YEAR(Kickstarter[[#This Row],[Date Created Conversion]])</f>
        <v>2011</v>
      </c>
      <c r="V2283" s="6" t="str">
        <f>TEXT(Kickstarter[[#This Row],[Date Created Conversion]], "mmm")</f>
        <v>May</v>
      </c>
      <c r="W2283" s="6">
        <f>DATEDIF(Kickstarter[[#This Row],[Date Created Conversion]],Kickstarter[[#This Row],[Date Ended Conversion]],"m")</f>
        <v>2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Kickstarter[[#This Row],[pledged]]/Kickstarter[[#This Row],[goal]]</f>
        <v>1.8533333333333333</v>
      </c>
      <c r="P2284" s="13">
        <f>IF(Kickstarter[[#This Row],[backers_count]], Kickstarter[[#This Row],[pledged]]/Kickstarter[[#This Row],[backers_count]], 0)</f>
        <v>115.83333333333333</v>
      </c>
      <c r="Q2284" t="str">
        <f>LEFT(Kickstarter[[#This Row],[Category and Sub-Category]], SEARCH("/", Kickstarter[[#This Row],[Category and Sub-Category]])-1)</f>
        <v>music</v>
      </c>
      <c r="R2284" t="str">
        <f>RIGHT(Kickstarter[[#This Row],[Category and Sub-Category]], LEN(Kickstarter[[#This Row],[Category and Sub-Category]])-SEARCH("/",Kickstarter[[#This Row],[Category and Sub-Category]]))</f>
        <v>rock</v>
      </c>
      <c r="S2284" s="10">
        <f>(Kickstarter[[#This Row],[launched_at]]/86400) + 25569 + (-6/24)</f>
        <v>42322.92460648148</v>
      </c>
      <c r="T2284" s="10">
        <f>(Kickstarter[[#This Row],[deadline]]/86400) + 25569 + (-6/24)</f>
        <v>42382.92460648148</v>
      </c>
      <c r="U2284" s="6">
        <f>YEAR(Kickstarter[[#This Row],[Date Created Conversion]])</f>
        <v>2015</v>
      </c>
      <c r="V2284" s="6" t="str">
        <f>TEXT(Kickstarter[[#This Row],[Date Created Conversion]], "mmm")</f>
        <v>Nov</v>
      </c>
      <c r="W2284" s="6">
        <f>DATEDIF(Kickstarter[[#This Row],[Date Created Conversion]],Kickstarter[[#This Row],[Date Ended Conversion]],"m")</f>
        <v>1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Kickstarter[[#This Row],[pledged]]/Kickstarter[[#This Row],[goal]]</f>
        <v>1.0085533333333332</v>
      </c>
      <c r="P2285" s="13">
        <f>IF(Kickstarter[[#This Row],[backers_count]], Kickstarter[[#This Row],[pledged]]/Kickstarter[[#This Row],[backers_count]], 0)</f>
        <v>63.03458333333333</v>
      </c>
      <c r="Q2285" t="str">
        <f>LEFT(Kickstarter[[#This Row],[Category and Sub-Category]], SEARCH("/", Kickstarter[[#This Row],[Category and Sub-Category]])-1)</f>
        <v>music</v>
      </c>
      <c r="R2285" t="str">
        <f>RIGHT(Kickstarter[[#This Row],[Category and Sub-Category]], LEN(Kickstarter[[#This Row],[Category and Sub-Category]])-SEARCH("/",Kickstarter[[#This Row],[Category and Sub-Category]]))</f>
        <v>rock</v>
      </c>
      <c r="S2285" s="10">
        <f>(Kickstarter[[#This Row],[launched_at]]/86400) + 25569 + (-6/24)</f>
        <v>40977.875046296293</v>
      </c>
      <c r="T2285" s="10">
        <f>(Kickstarter[[#This Row],[deadline]]/86400) + 25569 + (-6/24)</f>
        <v>41037.833379629628</v>
      </c>
      <c r="U2285" s="6">
        <f>YEAR(Kickstarter[[#This Row],[Date Created Conversion]])</f>
        <v>2012</v>
      </c>
      <c r="V2285" s="6" t="str">
        <f>TEXT(Kickstarter[[#This Row],[Date Created Conversion]], "mmm")</f>
        <v>Mar</v>
      </c>
      <c r="W2285" s="6">
        <f>DATEDIF(Kickstarter[[#This Row],[Date Created Conversion]],Kickstarter[[#This Row],[Date Ended Conversion]],"m")</f>
        <v>1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Kickstarter[[#This Row],[pledged]]/Kickstarter[[#This Row],[goal]]</f>
        <v>1.0622116666666668</v>
      </c>
      <c r="P2286" s="13">
        <f>IF(Kickstarter[[#This Row],[backers_count]], Kickstarter[[#This Row],[pledged]]/Kickstarter[[#This Row],[backers_count]], 0)</f>
        <v>108.02152542372882</v>
      </c>
      <c r="Q2286" t="str">
        <f>LEFT(Kickstarter[[#This Row],[Category and Sub-Category]], SEARCH("/", Kickstarter[[#This Row],[Category and Sub-Category]])-1)</f>
        <v>music</v>
      </c>
      <c r="R2286" t="str">
        <f>RIGHT(Kickstarter[[#This Row],[Category and Sub-Category]], LEN(Kickstarter[[#This Row],[Category and Sub-Category]])-SEARCH("/",Kickstarter[[#This Row],[Category and Sub-Category]]))</f>
        <v>rock</v>
      </c>
      <c r="S2286" s="10">
        <f>(Kickstarter[[#This Row],[launched_at]]/86400) + 25569 + (-6/24)</f>
        <v>40585.546817129631</v>
      </c>
      <c r="T2286" s="10">
        <f>(Kickstarter[[#This Row],[deadline]]/86400) + 25569 + (-6/24)</f>
        <v>40613.916666666664</v>
      </c>
      <c r="U2286" s="6">
        <f>YEAR(Kickstarter[[#This Row],[Date Created Conversion]])</f>
        <v>2011</v>
      </c>
      <c r="V2286" s="6" t="str">
        <f>TEXT(Kickstarter[[#This Row],[Date Created Conversion]], "mmm")</f>
        <v>Feb</v>
      </c>
      <c r="W2286" s="6">
        <f>DATEDIF(Kickstarter[[#This Row],[Date Created Conversion]],Kickstarter[[#This Row],[Date Ended Conversion]],"m")</f>
        <v>1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Kickstarter[[#This Row],[pledged]]/Kickstarter[[#This Row],[goal]]</f>
        <v>1.2136666666666667</v>
      </c>
      <c r="P2287" s="13">
        <f>IF(Kickstarter[[#This Row],[backers_count]], Kickstarter[[#This Row],[pledged]]/Kickstarter[[#This Row],[backers_count]], 0)</f>
        <v>46.088607594936711</v>
      </c>
      <c r="Q2287" t="str">
        <f>LEFT(Kickstarter[[#This Row],[Category and Sub-Category]], SEARCH("/", Kickstarter[[#This Row],[Category and Sub-Category]])-1)</f>
        <v>music</v>
      </c>
      <c r="R2287" t="str">
        <f>RIGHT(Kickstarter[[#This Row],[Category and Sub-Category]], LEN(Kickstarter[[#This Row],[Category and Sub-Category]])-SEARCH("/",Kickstarter[[#This Row],[Category and Sub-Category]]))</f>
        <v>rock</v>
      </c>
      <c r="S2287" s="10">
        <f>(Kickstarter[[#This Row],[launched_at]]/86400) + 25569 + (-6/24)</f>
        <v>41058.935682870375</v>
      </c>
      <c r="T2287" s="10">
        <f>(Kickstarter[[#This Row],[deadline]]/86400) + 25569 + (-6/24)</f>
        <v>41088.935682870375</v>
      </c>
      <c r="U2287" s="6">
        <f>YEAR(Kickstarter[[#This Row],[Date Created Conversion]])</f>
        <v>2012</v>
      </c>
      <c r="V2287" s="6" t="str">
        <f>TEXT(Kickstarter[[#This Row],[Date Created Conversion]], "mmm")</f>
        <v>May</v>
      </c>
      <c r="W2287" s="6">
        <f>DATEDIF(Kickstarter[[#This Row],[Date Created Conversion]],Kickstarter[[#This Row],[Date Ended Conversion]],"m")</f>
        <v>0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Kickstarter[[#This Row],[pledged]]/Kickstarter[[#This Row],[goal]]</f>
        <v>1.0006666666666666</v>
      </c>
      <c r="P2288" s="13">
        <f>IF(Kickstarter[[#This Row],[backers_count]], Kickstarter[[#This Row],[pledged]]/Kickstarter[[#This Row],[backers_count]], 0)</f>
        <v>107.21428571428571</v>
      </c>
      <c r="Q2288" t="str">
        <f>LEFT(Kickstarter[[#This Row],[Category and Sub-Category]], SEARCH("/", Kickstarter[[#This Row],[Category and Sub-Category]])-1)</f>
        <v>music</v>
      </c>
      <c r="R2288" t="str">
        <f>RIGHT(Kickstarter[[#This Row],[Category and Sub-Category]], LEN(Kickstarter[[#This Row],[Category and Sub-Category]])-SEARCH("/",Kickstarter[[#This Row],[Category and Sub-Category]]))</f>
        <v>rock</v>
      </c>
      <c r="S2288" s="10">
        <f>(Kickstarter[[#This Row],[launched_at]]/86400) + 25569 + (-6/24)</f>
        <v>41494.713587962964</v>
      </c>
      <c r="T2288" s="10">
        <f>(Kickstarter[[#This Row],[deadline]]/86400) + 25569 + (-6/24)</f>
        <v>41522.915972222225</v>
      </c>
      <c r="U2288" s="6">
        <f>YEAR(Kickstarter[[#This Row],[Date Created Conversion]])</f>
        <v>2013</v>
      </c>
      <c r="V2288" s="6" t="str">
        <f>TEXT(Kickstarter[[#This Row],[Date Created Conversion]], "mmm")</f>
        <v>Aug</v>
      </c>
      <c r="W2288" s="6">
        <f>DATEDIF(Kickstarter[[#This Row],[Date Created Conversion]],Kickstarter[[#This Row],[Date Ended Conversion]],"m")</f>
        <v>0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Kickstarter[[#This Row],[pledged]]/Kickstarter[[#This Row],[goal]]</f>
        <v>1.1997755555555556</v>
      </c>
      <c r="P2289" s="13">
        <f>IF(Kickstarter[[#This Row],[backers_count]], Kickstarter[[#This Row],[pledged]]/Kickstarter[[#This Row],[backers_count]], 0)</f>
        <v>50.9338679245283</v>
      </c>
      <c r="Q2289" t="str">
        <f>LEFT(Kickstarter[[#This Row],[Category and Sub-Category]], SEARCH("/", Kickstarter[[#This Row],[Category and Sub-Category]])-1)</f>
        <v>music</v>
      </c>
      <c r="R2289" t="str">
        <f>RIGHT(Kickstarter[[#This Row],[Category and Sub-Category]], LEN(Kickstarter[[#This Row],[Category and Sub-Category]])-SEARCH("/",Kickstarter[[#This Row],[Category and Sub-Category]]))</f>
        <v>rock</v>
      </c>
      <c r="S2289" s="10">
        <f>(Kickstarter[[#This Row],[launched_at]]/86400) + 25569 + (-6/24)</f>
        <v>41792.417361111111</v>
      </c>
      <c r="T2289" s="10">
        <f>(Kickstarter[[#This Row],[deadline]]/86400) + 25569 + (-6/24)</f>
        <v>41813.417361111111</v>
      </c>
      <c r="U2289" s="6">
        <f>YEAR(Kickstarter[[#This Row],[Date Created Conversion]])</f>
        <v>2014</v>
      </c>
      <c r="V2289" s="6" t="str">
        <f>TEXT(Kickstarter[[#This Row],[Date Created Conversion]], "mmm")</f>
        <v>Jun</v>
      </c>
      <c r="W2289" s="6">
        <f>DATEDIF(Kickstarter[[#This Row],[Date Created Conversion]],Kickstarter[[#This Row],[Date Ended Conversion]],"m")</f>
        <v>0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Kickstarter[[#This Row],[pledged]]/Kickstarter[[#This Row],[goal]]</f>
        <v>1.0009999999999999</v>
      </c>
      <c r="P2290" s="13">
        <f>IF(Kickstarter[[#This Row],[backers_count]], Kickstarter[[#This Row],[pledged]]/Kickstarter[[#This Row],[backers_count]], 0)</f>
        <v>40.04</v>
      </c>
      <c r="Q2290" t="str">
        <f>LEFT(Kickstarter[[#This Row],[Category and Sub-Category]], SEARCH("/", Kickstarter[[#This Row],[Category and Sub-Category]])-1)</f>
        <v>music</v>
      </c>
      <c r="R2290" t="str">
        <f>RIGHT(Kickstarter[[#This Row],[Category and Sub-Category]], LEN(Kickstarter[[#This Row],[Category and Sub-Category]])-SEARCH("/",Kickstarter[[#This Row],[Category and Sub-Category]]))</f>
        <v>rock</v>
      </c>
      <c r="S2290" s="10">
        <f>(Kickstarter[[#This Row],[launched_at]]/86400) + 25569 + (-6/24)</f>
        <v>41067.577418981484</v>
      </c>
      <c r="T2290" s="10">
        <f>(Kickstarter[[#This Row],[deadline]]/86400) + 25569 + (-6/24)</f>
        <v>41086.5</v>
      </c>
      <c r="U2290" s="6">
        <f>YEAR(Kickstarter[[#This Row],[Date Created Conversion]])</f>
        <v>2012</v>
      </c>
      <c r="V2290" s="6" t="str">
        <f>TEXT(Kickstarter[[#This Row],[Date Created Conversion]], "mmm")</f>
        <v>Jun</v>
      </c>
      <c r="W2290" s="6">
        <f>DATEDIF(Kickstarter[[#This Row],[Date Created Conversion]],Kickstarter[[#This Row],[Date Ended Conversion]],"m")</f>
        <v>0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Kickstarter[[#This Row],[pledged]]/Kickstarter[[#This Row],[goal]]</f>
        <v>1.0740000000000001</v>
      </c>
      <c r="P2291" s="13">
        <f>IF(Kickstarter[[#This Row],[backers_count]], Kickstarter[[#This Row],[pledged]]/Kickstarter[[#This Row],[backers_count]], 0)</f>
        <v>64.44</v>
      </c>
      <c r="Q2291" t="str">
        <f>LEFT(Kickstarter[[#This Row],[Category and Sub-Category]], SEARCH("/", Kickstarter[[#This Row],[Category and Sub-Category]])-1)</f>
        <v>music</v>
      </c>
      <c r="R2291" t="str">
        <f>RIGHT(Kickstarter[[#This Row],[Category and Sub-Category]], LEN(Kickstarter[[#This Row],[Category and Sub-Category]])-SEARCH("/",Kickstarter[[#This Row],[Category and Sub-Category]]))</f>
        <v>rock</v>
      </c>
      <c r="S2291" s="10">
        <f>(Kickstarter[[#This Row],[launched_at]]/86400) + 25569 + (-6/24)</f>
        <v>41571.748379629629</v>
      </c>
      <c r="T2291" s="10">
        <f>(Kickstarter[[#This Row],[deadline]]/86400) + 25569 + (-6/24)</f>
        <v>41614.723611111112</v>
      </c>
      <c r="U2291" s="6">
        <f>YEAR(Kickstarter[[#This Row],[Date Created Conversion]])</f>
        <v>2013</v>
      </c>
      <c r="V2291" s="6" t="str">
        <f>TEXT(Kickstarter[[#This Row],[Date Created Conversion]], "mmm")</f>
        <v>Oct</v>
      </c>
      <c r="W2291" s="6">
        <f>DATEDIF(Kickstarter[[#This Row],[Date Created Conversion]],Kickstarter[[#This Row],[Date Ended Conversion]],"m")</f>
        <v>1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Kickstarter[[#This Row],[pledged]]/Kickstarter[[#This Row],[goal]]</f>
        <v>1.0406666666666666</v>
      </c>
      <c r="P2292" s="13">
        <f>IF(Kickstarter[[#This Row],[backers_count]], Kickstarter[[#This Row],[pledged]]/Kickstarter[[#This Row],[backers_count]], 0)</f>
        <v>53.827586206896555</v>
      </c>
      <c r="Q2292" t="str">
        <f>LEFT(Kickstarter[[#This Row],[Category and Sub-Category]], SEARCH("/", Kickstarter[[#This Row],[Category and Sub-Category]])-1)</f>
        <v>music</v>
      </c>
      <c r="R2292" t="str">
        <f>RIGHT(Kickstarter[[#This Row],[Category and Sub-Category]], LEN(Kickstarter[[#This Row],[Category and Sub-Category]])-SEARCH("/",Kickstarter[[#This Row],[Category and Sub-Category]]))</f>
        <v>rock</v>
      </c>
      <c r="S2292" s="10">
        <f>(Kickstarter[[#This Row],[launched_at]]/86400) + 25569 + (-6/24)</f>
        <v>40070.003819444442</v>
      </c>
      <c r="T2292" s="10">
        <f>(Kickstarter[[#This Row],[deadline]]/86400) + 25569 + (-6/24)</f>
        <v>40148.458333333336</v>
      </c>
      <c r="U2292" s="6">
        <f>YEAR(Kickstarter[[#This Row],[Date Created Conversion]])</f>
        <v>2009</v>
      </c>
      <c r="V2292" s="6" t="str">
        <f>TEXT(Kickstarter[[#This Row],[Date Created Conversion]], "mmm")</f>
        <v>Sep</v>
      </c>
      <c r="W2292" s="6">
        <f>DATEDIF(Kickstarter[[#This Row],[Date Created Conversion]],Kickstarter[[#This Row],[Date Ended Conversion]],"m")</f>
        <v>2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Kickstarter[[#This Row],[pledged]]/Kickstarter[[#This Row],[goal]]</f>
        <v>1.728</v>
      </c>
      <c r="P2293" s="13">
        <f>IF(Kickstarter[[#This Row],[backers_count]], Kickstarter[[#This Row],[pledged]]/Kickstarter[[#This Row],[backers_count]], 0)</f>
        <v>100.46511627906976</v>
      </c>
      <c r="Q2293" t="str">
        <f>LEFT(Kickstarter[[#This Row],[Category and Sub-Category]], SEARCH("/", Kickstarter[[#This Row],[Category and Sub-Category]])-1)</f>
        <v>music</v>
      </c>
      <c r="R2293" t="str">
        <f>RIGHT(Kickstarter[[#This Row],[Category and Sub-Category]], LEN(Kickstarter[[#This Row],[Category and Sub-Category]])-SEARCH("/",Kickstarter[[#This Row],[Category and Sub-Category]]))</f>
        <v>rock</v>
      </c>
      <c r="S2293" s="10">
        <f>(Kickstarter[[#This Row],[launched_at]]/86400) + 25569 + (-6/24)</f>
        <v>40987.727060185185</v>
      </c>
      <c r="T2293" s="10">
        <f>(Kickstarter[[#This Row],[deadline]]/86400) + 25569 + (-6/24)</f>
        <v>41021.916666666664</v>
      </c>
      <c r="U2293" s="6">
        <f>YEAR(Kickstarter[[#This Row],[Date Created Conversion]])</f>
        <v>2012</v>
      </c>
      <c r="V2293" s="6" t="str">
        <f>TEXT(Kickstarter[[#This Row],[Date Created Conversion]], "mmm")</f>
        <v>Mar</v>
      </c>
      <c r="W2293" s="6">
        <f>DATEDIF(Kickstarter[[#This Row],[Date Created Conversion]],Kickstarter[[#This Row],[Date Ended Conversion]],"m")</f>
        <v>1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Kickstarter[[#This Row],[pledged]]/Kickstarter[[#This Row],[goal]]</f>
        <v>1.072505</v>
      </c>
      <c r="P2294" s="13">
        <f>IF(Kickstarter[[#This Row],[backers_count]], Kickstarter[[#This Row],[pledged]]/Kickstarter[[#This Row],[backers_count]], 0)</f>
        <v>46.630652173913049</v>
      </c>
      <c r="Q2294" t="str">
        <f>LEFT(Kickstarter[[#This Row],[Category and Sub-Category]], SEARCH("/", Kickstarter[[#This Row],[Category and Sub-Category]])-1)</f>
        <v>music</v>
      </c>
      <c r="R2294" t="str">
        <f>RIGHT(Kickstarter[[#This Row],[Category and Sub-Category]], LEN(Kickstarter[[#This Row],[Category and Sub-Category]])-SEARCH("/",Kickstarter[[#This Row],[Category and Sub-Category]]))</f>
        <v>rock</v>
      </c>
      <c r="S2294" s="10">
        <f>(Kickstarter[[#This Row],[launched_at]]/86400) + 25569 + (-6/24)</f>
        <v>40987.447638888887</v>
      </c>
      <c r="T2294" s="10">
        <f>(Kickstarter[[#This Row],[deadline]]/86400) + 25569 + (-6/24)</f>
        <v>41017.447638888887</v>
      </c>
      <c r="U2294" s="6">
        <f>YEAR(Kickstarter[[#This Row],[Date Created Conversion]])</f>
        <v>2012</v>
      </c>
      <c r="V2294" s="6" t="str">
        <f>TEXT(Kickstarter[[#This Row],[Date Created Conversion]], "mmm")</f>
        <v>Mar</v>
      </c>
      <c r="W2294" s="6">
        <f>DATEDIF(Kickstarter[[#This Row],[Date Created Conversion]],Kickstarter[[#This Row],[Date Ended Conversion]],"m")</f>
        <v>0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Kickstarter[[#This Row],[pledged]]/Kickstarter[[#This Row],[goal]]</f>
        <v>1.0823529411764705</v>
      </c>
      <c r="P2295" s="13">
        <f>IF(Kickstarter[[#This Row],[backers_count]], Kickstarter[[#This Row],[pledged]]/Kickstarter[[#This Row],[backers_count]], 0)</f>
        <v>34.074074074074076</v>
      </c>
      <c r="Q2295" t="str">
        <f>LEFT(Kickstarter[[#This Row],[Category and Sub-Category]], SEARCH("/", Kickstarter[[#This Row],[Category and Sub-Category]])-1)</f>
        <v>music</v>
      </c>
      <c r="R2295" t="str">
        <f>RIGHT(Kickstarter[[#This Row],[Category and Sub-Category]], LEN(Kickstarter[[#This Row],[Category and Sub-Category]])-SEARCH("/",Kickstarter[[#This Row],[Category and Sub-Category]]))</f>
        <v>rock</v>
      </c>
      <c r="S2295" s="10">
        <f>(Kickstarter[[#This Row],[launched_at]]/86400) + 25569 + (-6/24)</f>
        <v>41151.458321759259</v>
      </c>
      <c r="T2295" s="10">
        <f>(Kickstarter[[#This Row],[deadline]]/86400) + 25569 + (-6/24)</f>
        <v>41176.915972222225</v>
      </c>
      <c r="U2295" s="6">
        <f>YEAR(Kickstarter[[#This Row],[Date Created Conversion]])</f>
        <v>2012</v>
      </c>
      <c r="V2295" s="6" t="str">
        <f>TEXT(Kickstarter[[#This Row],[Date Created Conversion]], "mmm")</f>
        <v>Aug</v>
      </c>
      <c r="W2295" s="6">
        <f>DATEDIF(Kickstarter[[#This Row],[Date Created Conversion]],Kickstarter[[#This Row],[Date Ended Conversion]],"m")</f>
        <v>0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Kickstarter[[#This Row],[pledged]]/Kickstarter[[#This Row],[goal]]</f>
        <v>1.4608079999999999</v>
      </c>
      <c r="P2296" s="13">
        <f>IF(Kickstarter[[#This Row],[backers_count]], Kickstarter[[#This Row],[pledged]]/Kickstarter[[#This Row],[backers_count]], 0)</f>
        <v>65.214642857142863</v>
      </c>
      <c r="Q2296" t="str">
        <f>LEFT(Kickstarter[[#This Row],[Category and Sub-Category]], SEARCH("/", Kickstarter[[#This Row],[Category and Sub-Category]])-1)</f>
        <v>music</v>
      </c>
      <c r="R2296" t="str">
        <f>RIGHT(Kickstarter[[#This Row],[Category and Sub-Category]], LEN(Kickstarter[[#This Row],[Category and Sub-Category]])-SEARCH("/",Kickstarter[[#This Row],[Category and Sub-Category]]))</f>
        <v>rock</v>
      </c>
      <c r="S2296" s="10">
        <f>(Kickstarter[[#This Row],[launched_at]]/86400) + 25569 + (-6/24)</f>
        <v>41264.47314814815</v>
      </c>
      <c r="T2296" s="10">
        <f>(Kickstarter[[#This Row],[deadline]]/86400) + 25569 + (-6/24)</f>
        <v>41294.47314814815</v>
      </c>
      <c r="U2296" s="6">
        <f>YEAR(Kickstarter[[#This Row],[Date Created Conversion]])</f>
        <v>2012</v>
      </c>
      <c r="V2296" s="6" t="str">
        <f>TEXT(Kickstarter[[#This Row],[Date Created Conversion]], "mmm")</f>
        <v>Dec</v>
      </c>
      <c r="W2296" s="6">
        <f>DATEDIF(Kickstarter[[#This Row],[Date Created Conversion]],Kickstarter[[#This Row],[Date Ended Conversion]],"m")</f>
        <v>0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Kickstarter[[#This Row],[pledged]]/Kickstarter[[#This Row],[goal]]</f>
        <v>1.2524999999999999</v>
      </c>
      <c r="P2297" s="13">
        <f>IF(Kickstarter[[#This Row],[backers_count]], Kickstarter[[#This Row],[pledged]]/Kickstarter[[#This Row],[backers_count]], 0)</f>
        <v>44.205882352941174</v>
      </c>
      <c r="Q2297" t="str">
        <f>LEFT(Kickstarter[[#This Row],[Category and Sub-Category]], SEARCH("/", Kickstarter[[#This Row],[Category and Sub-Category]])-1)</f>
        <v>music</v>
      </c>
      <c r="R2297" t="str">
        <f>RIGHT(Kickstarter[[#This Row],[Category and Sub-Category]], LEN(Kickstarter[[#This Row],[Category and Sub-Category]])-SEARCH("/",Kickstarter[[#This Row],[Category and Sub-Category]]))</f>
        <v>rock</v>
      </c>
      <c r="S2297" s="10">
        <f>(Kickstarter[[#This Row],[launched_at]]/86400) + 25569 + (-6/24)</f>
        <v>41270.704351851848</v>
      </c>
      <c r="T2297" s="10">
        <f>(Kickstarter[[#This Row],[deadline]]/86400) + 25569 + (-6/24)</f>
        <v>41300.704351851848</v>
      </c>
      <c r="U2297" s="6">
        <f>YEAR(Kickstarter[[#This Row],[Date Created Conversion]])</f>
        <v>2012</v>
      </c>
      <c r="V2297" s="6" t="str">
        <f>TEXT(Kickstarter[[#This Row],[Date Created Conversion]], "mmm")</f>
        <v>Dec</v>
      </c>
      <c r="W2297" s="6">
        <f>DATEDIF(Kickstarter[[#This Row],[Date Created Conversion]],Kickstarter[[#This Row],[Date Ended Conversion]],"m")</f>
        <v>0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Kickstarter[[#This Row],[pledged]]/Kickstarter[[#This Row],[goal]]</f>
        <v>1.4907142857142857</v>
      </c>
      <c r="P2298" s="13">
        <f>IF(Kickstarter[[#This Row],[backers_count]], Kickstarter[[#This Row],[pledged]]/Kickstarter[[#This Row],[backers_count]], 0)</f>
        <v>71.965517241379317</v>
      </c>
      <c r="Q2298" t="str">
        <f>LEFT(Kickstarter[[#This Row],[Category and Sub-Category]], SEARCH("/", Kickstarter[[#This Row],[Category and Sub-Category]])-1)</f>
        <v>music</v>
      </c>
      <c r="R2298" t="str">
        <f>RIGHT(Kickstarter[[#This Row],[Category and Sub-Category]], LEN(Kickstarter[[#This Row],[Category and Sub-Category]])-SEARCH("/",Kickstarter[[#This Row],[Category and Sub-Category]]))</f>
        <v>rock</v>
      </c>
      <c r="S2298" s="10">
        <f>(Kickstarter[[#This Row],[launched_at]]/86400) + 25569 + (-6/24)</f>
        <v>40927.481782407405</v>
      </c>
      <c r="T2298" s="10">
        <f>(Kickstarter[[#This Row],[deadline]]/86400) + 25569 + (-6/24)</f>
        <v>40962.481782407405</v>
      </c>
      <c r="U2298" s="6">
        <f>YEAR(Kickstarter[[#This Row],[Date Created Conversion]])</f>
        <v>2012</v>
      </c>
      <c r="V2298" s="6" t="str">
        <f>TEXT(Kickstarter[[#This Row],[Date Created Conversion]], "mmm")</f>
        <v>Jan</v>
      </c>
      <c r="W2298" s="6">
        <f>DATEDIF(Kickstarter[[#This Row],[Date Created Conversion]],Kickstarter[[#This Row],[Date Ended Conversion]],"m")</f>
        <v>1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Kickstarter[[#This Row],[pledged]]/Kickstarter[[#This Row],[goal]]</f>
        <v>1.006</v>
      </c>
      <c r="P2299" s="13">
        <f>IF(Kickstarter[[#This Row],[backers_count]], Kickstarter[[#This Row],[pledged]]/Kickstarter[[#This Row],[backers_count]], 0)</f>
        <v>52.94736842105263</v>
      </c>
      <c r="Q2299" t="str">
        <f>LEFT(Kickstarter[[#This Row],[Category and Sub-Category]], SEARCH("/", Kickstarter[[#This Row],[Category and Sub-Category]])-1)</f>
        <v>music</v>
      </c>
      <c r="R2299" t="str">
        <f>RIGHT(Kickstarter[[#This Row],[Category and Sub-Category]], LEN(Kickstarter[[#This Row],[Category and Sub-Category]])-SEARCH("/",Kickstarter[[#This Row],[Category and Sub-Category]]))</f>
        <v>rock</v>
      </c>
      <c r="S2299" s="10">
        <f>(Kickstarter[[#This Row],[launched_at]]/86400) + 25569 + (-6/24)</f>
        <v>40947.792233796295</v>
      </c>
      <c r="T2299" s="10">
        <f>(Kickstarter[[#This Row],[deadline]]/86400) + 25569 + (-6/24)</f>
        <v>40981.915972222225</v>
      </c>
      <c r="U2299" s="6">
        <f>YEAR(Kickstarter[[#This Row],[Date Created Conversion]])</f>
        <v>2012</v>
      </c>
      <c r="V2299" s="6" t="str">
        <f>TEXT(Kickstarter[[#This Row],[Date Created Conversion]], "mmm")</f>
        <v>Feb</v>
      </c>
      <c r="W2299" s="6">
        <f>DATEDIF(Kickstarter[[#This Row],[Date Created Conversion]],Kickstarter[[#This Row],[Date Ended Conversion]],"m")</f>
        <v>1</v>
      </c>
    </row>
    <row r="2300" spans="1:23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Kickstarter[[#This Row],[pledged]]/Kickstarter[[#This Row],[goal]]</f>
        <v>1.0507333333333333</v>
      </c>
      <c r="P2300" s="13">
        <f>IF(Kickstarter[[#This Row],[backers_count]], Kickstarter[[#This Row],[pledged]]/Kickstarter[[#This Row],[backers_count]], 0)</f>
        <v>109.45138888888889</v>
      </c>
      <c r="Q2300" t="str">
        <f>LEFT(Kickstarter[[#This Row],[Category and Sub-Category]], SEARCH("/", Kickstarter[[#This Row],[Category and Sub-Category]])-1)</f>
        <v>music</v>
      </c>
      <c r="R2300" t="str">
        <f>RIGHT(Kickstarter[[#This Row],[Category and Sub-Category]], LEN(Kickstarter[[#This Row],[Category and Sub-Category]])-SEARCH("/",Kickstarter[[#This Row],[Category and Sub-Category]]))</f>
        <v>rock</v>
      </c>
      <c r="S2300" s="10">
        <f>(Kickstarter[[#This Row],[launched_at]]/86400) + 25569 + (-6/24)</f>
        <v>41694.59065972222</v>
      </c>
      <c r="T2300" s="10">
        <f>(Kickstarter[[#This Row],[deadline]]/86400) + 25569 + (-6/24)</f>
        <v>41724.548993055556</v>
      </c>
      <c r="U2300" s="6">
        <f>YEAR(Kickstarter[[#This Row],[Date Created Conversion]])</f>
        <v>2014</v>
      </c>
      <c r="V2300" s="6" t="str">
        <f>TEXT(Kickstarter[[#This Row],[Date Created Conversion]], "mmm")</f>
        <v>Feb</v>
      </c>
      <c r="W2300" s="6">
        <f>DATEDIF(Kickstarter[[#This Row],[Date Created Conversion]],Kickstarter[[#This Row],[Date Ended Conversion]],"m")</f>
        <v>1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Kickstarter[[#This Row],[pledged]]/Kickstarter[[#This Row],[goal]]</f>
        <v>3.5016666666666665</v>
      </c>
      <c r="P2301" s="13">
        <f>IF(Kickstarter[[#This Row],[backers_count]], Kickstarter[[#This Row],[pledged]]/Kickstarter[[#This Row],[backers_count]], 0)</f>
        <v>75.035714285714292</v>
      </c>
      <c r="Q2301" t="str">
        <f>LEFT(Kickstarter[[#This Row],[Category and Sub-Category]], SEARCH("/", Kickstarter[[#This Row],[Category and Sub-Category]])-1)</f>
        <v>music</v>
      </c>
      <c r="R2301" t="str">
        <f>RIGHT(Kickstarter[[#This Row],[Category and Sub-Category]], LEN(Kickstarter[[#This Row],[Category and Sub-Category]])-SEARCH("/",Kickstarter[[#This Row],[Category and Sub-Category]]))</f>
        <v>rock</v>
      </c>
      <c r="S2301" s="10">
        <f>(Kickstarter[[#This Row],[launched_at]]/86400) + 25569 + (-6/24)</f>
        <v>40564.782511574071</v>
      </c>
      <c r="T2301" s="10">
        <f>(Kickstarter[[#This Row],[deadline]]/86400) + 25569 + (-6/24)</f>
        <v>40579.782511574071</v>
      </c>
      <c r="U2301" s="6">
        <f>YEAR(Kickstarter[[#This Row],[Date Created Conversion]])</f>
        <v>2011</v>
      </c>
      <c r="V2301" s="6" t="str">
        <f>TEXT(Kickstarter[[#This Row],[Date Created Conversion]], "mmm")</f>
        <v>Jan</v>
      </c>
      <c r="W2301" s="6">
        <f>DATEDIF(Kickstarter[[#This Row],[Date Created Conversion]],Kickstarter[[#This Row],[Date Ended Conversion]],"m")</f>
        <v>0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Kickstarter[[#This Row],[pledged]]/Kickstarter[[#This Row],[goal]]</f>
        <v>1.0125</v>
      </c>
      <c r="P2302" s="13">
        <f>IF(Kickstarter[[#This Row],[backers_count]], Kickstarter[[#This Row],[pledged]]/Kickstarter[[#This Row],[backers_count]], 0)</f>
        <v>115.71428571428571</v>
      </c>
      <c r="Q2302" t="str">
        <f>LEFT(Kickstarter[[#This Row],[Category and Sub-Category]], SEARCH("/", Kickstarter[[#This Row],[Category and Sub-Category]])-1)</f>
        <v>music</v>
      </c>
      <c r="R2302" t="str">
        <f>RIGHT(Kickstarter[[#This Row],[Category and Sub-Category]], LEN(Kickstarter[[#This Row],[Category and Sub-Category]])-SEARCH("/",Kickstarter[[#This Row],[Category and Sub-Category]]))</f>
        <v>rock</v>
      </c>
      <c r="S2302" s="10">
        <f>(Kickstarter[[#This Row],[launched_at]]/86400) + 25569 + (-6/24)</f>
        <v>41074.477037037039</v>
      </c>
      <c r="T2302" s="10">
        <f>(Kickstarter[[#This Row],[deadline]]/86400) + 25569 + (-6/24)</f>
        <v>41088.477037037039</v>
      </c>
      <c r="U2302" s="6">
        <f>YEAR(Kickstarter[[#This Row],[Date Created Conversion]])</f>
        <v>2012</v>
      </c>
      <c r="V2302" s="6" t="str">
        <f>TEXT(Kickstarter[[#This Row],[Date Created Conversion]], "mmm")</f>
        <v>Jun</v>
      </c>
      <c r="W2302" s="6">
        <f>DATEDIF(Kickstarter[[#This Row],[Date Created Conversion]],Kickstarter[[#This Row],[Date Ended Conversion]],"m")</f>
        <v>0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Kickstarter[[#This Row],[pledged]]/Kickstarter[[#This Row],[goal]]</f>
        <v>1.336044</v>
      </c>
      <c r="P2303" s="13">
        <f>IF(Kickstarter[[#This Row],[backers_count]], Kickstarter[[#This Row],[pledged]]/Kickstarter[[#This Row],[backers_count]], 0)</f>
        <v>31.659810426540286</v>
      </c>
      <c r="Q2303" t="str">
        <f>LEFT(Kickstarter[[#This Row],[Category and Sub-Category]], SEARCH("/", Kickstarter[[#This Row],[Category and Sub-Category]])-1)</f>
        <v>music</v>
      </c>
      <c r="R2303" t="str">
        <f>RIGHT(Kickstarter[[#This Row],[Category and Sub-Category]], LEN(Kickstarter[[#This Row],[Category and Sub-Category]])-SEARCH("/",Kickstarter[[#This Row],[Category and Sub-Category]]))</f>
        <v>indie rock</v>
      </c>
      <c r="S2303" s="10">
        <f>(Kickstarter[[#This Row],[launched_at]]/86400) + 25569 + (-6/24)</f>
        <v>41415.896944444445</v>
      </c>
      <c r="T2303" s="10">
        <f>(Kickstarter[[#This Row],[deadline]]/86400) + 25569 + (-6/24)</f>
        <v>41445.896944444445</v>
      </c>
      <c r="U2303" s="6">
        <f>YEAR(Kickstarter[[#This Row],[Date Created Conversion]])</f>
        <v>2013</v>
      </c>
      <c r="V2303" s="6" t="str">
        <f>TEXT(Kickstarter[[#This Row],[Date Created Conversion]], "mmm")</f>
        <v>May</v>
      </c>
      <c r="W2303" s="6">
        <f>DATEDIF(Kickstarter[[#This Row],[Date Created Conversion]],Kickstarter[[#This Row],[Date Ended Conversion]],"m")</f>
        <v>0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Kickstarter[[#This Row],[pledged]]/Kickstarter[[#This Row],[goal]]</f>
        <v>1.7065217391304348</v>
      </c>
      <c r="P2304" s="13">
        <f>IF(Kickstarter[[#This Row],[backers_count]], Kickstarter[[#This Row],[pledged]]/Kickstarter[[#This Row],[backers_count]], 0)</f>
        <v>46.176470588235297</v>
      </c>
      <c r="Q2304" t="str">
        <f>LEFT(Kickstarter[[#This Row],[Category and Sub-Category]], SEARCH("/", Kickstarter[[#This Row],[Category and Sub-Category]])-1)</f>
        <v>music</v>
      </c>
      <c r="R2304" t="str">
        <f>RIGHT(Kickstarter[[#This Row],[Category and Sub-Category]], LEN(Kickstarter[[#This Row],[Category and Sub-Category]])-SEARCH("/",Kickstarter[[#This Row],[Category and Sub-Category]]))</f>
        <v>indie rock</v>
      </c>
      <c r="S2304" s="10">
        <f>(Kickstarter[[#This Row],[launched_at]]/86400) + 25569 + (-6/24)</f>
        <v>41605.618449074071</v>
      </c>
      <c r="T2304" s="10">
        <f>(Kickstarter[[#This Row],[deadline]]/86400) + 25569 + (-6/24)</f>
        <v>41639.041666666664</v>
      </c>
      <c r="U2304" s="6">
        <f>YEAR(Kickstarter[[#This Row],[Date Created Conversion]])</f>
        <v>2013</v>
      </c>
      <c r="V2304" s="6" t="str">
        <f>TEXT(Kickstarter[[#This Row],[Date Created Conversion]], "mmm")</f>
        <v>Nov</v>
      </c>
      <c r="W2304" s="6">
        <f>DATEDIF(Kickstarter[[#This Row],[Date Created Conversion]],Kickstarter[[#This Row],[Date Ended Conversion]],"m")</f>
        <v>1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Kickstarter[[#This Row],[pledged]]/Kickstarter[[#This Row],[goal]]</f>
        <v>1.0935829457364341</v>
      </c>
      <c r="P2305" s="13">
        <f>IF(Kickstarter[[#This Row],[backers_count]], Kickstarter[[#This Row],[pledged]]/Kickstarter[[#This Row],[backers_count]], 0)</f>
        <v>68.481650485436887</v>
      </c>
      <c r="Q2305" t="str">
        <f>LEFT(Kickstarter[[#This Row],[Category and Sub-Category]], SEARCH("/", Kickstarter[[#This Row],[Category and Sub-Category]])-1)</f>
        <v>music</v>
      </c>
      <c r="R2305" t="str">
        <f>RIGHT(Kickstarter[[#This Row],[Category and Sub-Category]], LEN(Kickstarter[[#This Row],[Category and Sub-Category]])-SEARCH("/",Kickstarter[[#This Row],[Category and Sub-Category]]))</f>
        <v>indie rock</v>
      </c>
      <c r="S2305" s="10">
        <f>(Kickstarter[[#This Row],[launched_at]]/86400) + 25569 + (-6/24)</f>
        <v>40849.861064814817</v>
      </c>
      <c r="T2305" s="10">
        <f>(Kickstarter[[#This Row],[deadline]]/86400) + 25569 + (-6/24)</f>
        <v>40889.902731481481</v>
      </c>
      <c r="U2305" s="6">
        <f>YEAR(Kickstarter[[#This Row],[Date Created Conversion]])</f>
        <v>2011</v>
      </c>
      <c r="V2305" s="6" t="str">
        <f>TEXT(Kickstarter[[#This Row],[Date Created Conversion]], "mmm")</f>
        <v>Nov</v>
      </c>
      <c r="W2305" s="6">
        <f>DATEDIF(Kickstarter[[#This Row],[Date Created Conversion]],Kickstarter[[#This Row],[Date Ended Conversion]],"m")</f>
        <v>1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Kickstarter[[#This Row],[pledged]]/Kickstarter[[#This Row],[goal]]</f>
        <v>1.0070033333333335</v>
      </c>
      <c r="P2306" s="13">
        <f>IF(Kickstarter[[#This Row],[backers_count]], Kickstarter[[#This Row],[pledged]]/Kickstarter[[#This Row],[backers_count]], 0)</f>
        <v>53.469203539823013</v>
      </c>
      <c r="Q2306" t="str">
        <f>LEFT(Kickstarter[[#This Row],[Category and Sub-Category]], SEARCH("/", Kickstarter[[#This Row],[Category and Sub-Category]])-1)</f>
        <v>music</v>
      </c>
      <c r="R2306" t="str">
        <f>RIGHT(Kickstarter[[#This Row],[Category and Sub-Category]], LEN(Kickstarter[[#This Row],[Category and Sub-Category]])-SEARCH("/",Kickstarter[[#This Row],[Category and Sub-Category]]))</f>
        <v>indie rock</v>
      </c>
      <c r="S2306" s="10">
        <f>(Kickstarter[[#This Row],[launched_at]]/86400) + 25569 + (-6/24)</f>
        <v>40502.565868055557</v>
      </c>
      <c r="T2306" s="10">
        <f>(Kickstarter[[#This Row],[deadline]]/86400) + 25569 + (-6/24)</f>
        <v>40543.957638888889</v>
      </c>
      <c r="U2306" s="6">
        <f>YEAR(Kickstarter[[#This Row],[Date Created Conversion]])</f>
        <v>2010</v>
      </c>
      <c r="V2306" s="6" t="str">
        <f>TEXT(Kickstarter[[#This Row],[Date Created Conversion]], "mmm")</f>
        <v>Nov</v>
      </c>
      <c r="W2306" s="6">
        <f>DATEDIF(Kickstarter[[#This Row],[Date Created Conversion]],Kickstarter[[#This Row],[Date Ended Conversion]],"m")</f>
        <v>1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Kickstarter[[#This Row],[pledged]]/Kickstarter[[#This Row],[goal]]</f>
        <v>1.0122777777777778</v>
      </c>
      <c r="P2307" s="13">
        <f>IF(Kickstarter[[#This Row],[backers_count]], Kickstarter[[#This Row],[pledged]]/Kickstarter[[#This Row],[backers_count]], 0)</f>
        <v>109.10778443113773</v>
      </c>
      <c r="Q2307" t="str">
        <f>LEFT(Kickstarter[[#This Row],[Category and Sub-Category]], SEARCH("/", Kickstarter[[#This Row],[Category and Sub-Category]])-1)</f>
        <v>music</v>
      </c>
      <c r="R2307" t="str">
        <f>RIGHT(Kickstarter[[#This Row],[Category and Sub-Category]], LEN(Kickstarter[[#This Row],[Category and Sub-Category]])-SEARCH("/",Kickstarter[[#This Row],[Category and Sub-Category]]))</f>
        <v>indie rock</v>
      </c>
      <c r="S2307" s="10">
        <f>(Kickstarter[[#This Row],[launched_at]]/86400) + 25569 + (-6/24)</f>
        <v>41834.445277777777</v>
      </c>
      <c r="T2307" s="10">
        <f>(Kickstarter[[#This Row],[deadline]]/86400) + 25569 + (-6/24)</f>
        <v>41859.5</v>
      </c>
      <c r="U2307" s="6">
        <f>YEAR(Kickstarter[[#This Row],[Date Created Conversion]])</f>
        <v>2014</v>
      </c>
      <c r="V2307" s="6" t="str">
        <f>TEXT(Kickstarter[[#This Row],[Date Created Conversion]], "mmm")</f>
        <v>Jul</v>
      </c>
      <c r="W2307" s="6">
        <f>DATEDIF(Kickstarter[[#This Row],[Date Created Conversion]],Kickstarter[[#This Row],[Date Ended Conversion]],"m")</f>
        <v>0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Kickstarter[[#This Row],[pledged]]/Kickstarter[[#This Row],[goal]]</f>
        <v>1.0675857142857144</v>
      </c>
      <c r="P2308" s="13">
        <f>IF(Kickstarter[[#This Row],[backers_count]], Kickstarter[[#This Row],[pledged]]/Kickstarter[[#This Row],[backers_count]], 0)</f>
        <v>51.185616438356163</v>
      </c>
      <c r="Q2308" t="str">
        <f>LEFT(Kickstarter[[#This Row],[Category and Sub-Category]], SEARCH("/", Kickstarter[[#This Row],[Category and Sub-Category]])-1)</f>
        <v>music</v>
      </c>
      <c r="R2308" t="str">
        <f>RIGHT(Kickstarter[[#This Row],[Category and Sub-Category]], LEN(Kickstarter[[#This Row],[Category and Sub-Category]])-SEARCH("/",Kickstarter[[#This Row],[Category and Sub-Category]]))</f>
        <v>indie rock</v>
      </c>
      <c r="S2308" s="10">
        <f>(Kickstarter[[#This Row],[launched_at]]/86400) + 25569 + (-6/24)</f>
        <v>40947.91815972222</v>
      </c>
      <c r="T2308" s="10">
        <f>(Kickstarter[[#This Row],[deadline]]/86400) + 25569 + (-6/24)</f>
        <v>40977.91815972222</v>
      </c>
      <c r="U2308" s="6">
        <f>YEAR(Kickstarter[[#This Row],[Date Created Conversion]])</f>
        <v>2012</v>
      </c>
      <c r="V2308" s="6" t="str">
        <f>TEXT(Kickstarter[[#This Row],[Date Created Conversion]], "mmm")</f>
        <v>Feb</v>
      </c>
      <c r="W2308" s="6">
        <f>DATEDIF(Kickstarter[[#This Row],[Date Created Conversion]],Kickstarter[[#This Row],[Date Ended Conversion]],"m")</f>
        <v>1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Kickstarter[[#This Row],[pledged]]/Kickstarter[[#This Row],[goal]]</f>
        <v>1.0665777537961894</v>
      </c>
      <c r="P2309" s="13">
        <f>IF(Kickstarter[[#This Row],[backers_count]], Kickstarter[[#This Row],[pledged]]/Kickstarter[[#This Row],[backers_count]], 0)</f>
        <v>27.936800000000002</v>
      </c>
      <c r="Q2309" t="str">
        <f>LEFT(Kickstarter[[#This Row],[Category and Sub-Category]], SEARCH("/", Kickstarter[[#This Row],[Category and Sub-Category]])-1)</f>
        <v>music</v>
      </c>
      <c r="R2309" t="str">
        <f>RIGHT(Kickstarter[[#This Row],[Category and Sub-Category]], LEN(Kickstarter[[#This Row],[Category and Sub-Category]])-SEARCH("/",Kickstarter[[#This Row],[Category and Sub-Category]]))</f>
        <v>indie rock</v>
      </c>
      <c r="S2309" s="10">
        <f>(Kickstarter[[#This Row],[launched_at]]/86400) + 25569 + (-6/24)</f>
        <v>41004.552465277782</v>
      </c>
      <c r="T2309" s="10">
        <f>(Kickstarter[[#This Row],[deadline]]/86400) + 25569 + (-6/24)</f>
        <v>41034.552407407406</v>
      </c>
      <c r="U2309" s="6">
        <f>YEAR(Kickstarter[[#This Row],[Date Created Conversion]])</f>
        <v>2012</v>
      </c>
      <c r="V2309" s="6" t="str">
        <f>TEXT(Kickstarter[[#This Row],[Date Created Conversion]], "mmm")</f>
        <v>Apr</v>
      </c>
      <c r="W2309" s="6">
        <f>DATEDIF(Kickstarter[[#This Row],[Date Created Conversion]],Kickstarter[[#This Row],[Date Ended Conversion]],"m")</f>
        <v>1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Kickstarter[[#This Row],[pledged]]/Kickstarter[[#This Row],[goal]]</f>
        <v>1.0130622</v>
      </c>
      <c r="P2310" s="13">
        <f>IF(Kickstarter[[#This Row],[backers_count]], Kickstarter[[#This Row],[pledged]]/Kickstarter[[#This Row],[backers_count]], 0)</f>
        <v>82.496921824104234</v>
      </c>
      <c r="Q2310" t="str">
        <f>LEFT(Kickstarter[[#This Row],[Category and Sub-Category]], SEARCH("/", Kickstarter[[#This Row],[Category and Sub-Category]])-1)</f>
        <v>music</v>
      </c>
      <c r="R2310" t="str">
        <f>RIGHT(Kickstarter[[#This Row],[Category and Sub-Category]], LEN(Kickstarter[[#This Row],[Category and Sub-Category]])-SEARCH("/",Kickstarter[[#This Row],[Category and Sub-Category]]))</f>
        <v>indie rock</v>
      </c>
      <c r="S2310" s="10">
        <f>(Kickstarter[[#This Row],[launched_at]]/86400) + 25569 + (-6/24)</f>
        <v>41851.712916666671</v>
      </c>
      <c r="T2310" s="10">
        <f>(Kickstarter[[#This Row],[deadline]]/86400) + 25569 + (-6/24)</f>
        <v>41879.791666666664</v>
      </c>
      <c r="U2310" s="6">
        <f>YEAR(Kickstarter[[#This Row],[Date Created Conversion]])</f>
        <v>2014</v>
      </c>
      <c r="V2310" s="6" t="str">
        <f>TEXT(Kickstarter[[#This Row],[Date Created Conversion]], "mmm")</f>
        <v>Jul</v>
      </c>
      <c r="W2310" s="6">
        <f>DATEDIF(Kickstarter[[#This Row],[Date Created Conversion]],Kickstarter[[#This Row],[Date Ended Conversion]],"m")</f>
        <v>0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Kickstarter[[#This Row],[pledged]]/Kickstarter[[#This Row],[goal]]</f>
        <v>1.0667450000000001</v>
      </c>
      <c r="P2311" s="13">
        <f>IF(Kickstarter[[#This Row],[backers_count]], Kickstarter[[#This Row],[pledged]]/Kickstarter[[#This Row],[backers_count]], 0)</f>
        <v>59.817476635514019</v>
      </c>
      <c r="Q2311" t="str">
        <f>LEFT(Kickstarter[[#This Row],[Category and Sub-Category]], SEARCH("/", Kickstarter[[#This Row],[Category and Sub-Category]])-1)</f>
        <v>music</v>
      </c>
      <c r="R2311" t="str">
        <f>RIGHT(Kickstarter[[#This Row],[Category and Sub-Category]], LEN(Kickstarter[[#This Row],[Category and Sub-Category]])-SEARCH("/",Kickstarter[[#This Row],[Category and Sub-Category]]))</f>
        <v>indie rock</v>
      </c>
      <c r="S2311" s="10">
        <f>(Kickstarter[[#This Row],[launched_at]]/86400) + 25569 + (-6/24)</f>
        <v>41307.737696759257</v>
      </c>
      <c r="T2311" s="10">
        <f>(Kickstarter[[#This Row],[deadline]]/86400) + 25569 + (-6/24)</f>
        <v>41342.737696759257</v>
      </c>
      <c r="U2311" s="6">
        <f>YEAR(Kickstarter[[#This Row],[Date Created Conversion]])</f>
        <v>2013</v>
      </c>
      <c r="V2311" s="6" t="str">
        <f>TEXT(Kickstarter[[#This Row],[Date Created Conversion]], "mmm")</f>
        <v>Feb</v>
      </c>
      <c r="W2311" s="6">
        <f>DATEDIF(Kickstarter[[#This Row],[Date Created Conversion]],Kickstarter[[#This Row],[Date Ended Conversion]],"m")</f>
        <v>1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Kickstarter[[#This Row],[pledged]]/Kickstarter[[#This Row],[goal]]</f>
        <v>4.288397837837838</v>
      </c>
      <c r="P2312" s="13">
        <f>IF(Kickstarter[[#This Row],[backers_count]], Kickstarter[[#This Row],[pledged]]/Kickstarter[[#This Row],[backers_count]], 0)</f>
        <v>64.816470588235291</v>
      </c>
      <c r="Q2312" t="str">
        <f>LEFT(Kickstarter[[#This Row],[Category and Sub-Category]], SEARCH("/", Kickstarter[[#This Row],[Category and Sub-Category]])-1)</f>
        <v>music</v>
      </c>
      <c r="R2312" t="str">
        <f>RIGHT(Kickstarter[[#This Row],[Category and Sub-Category]], LEN(Kickstarter[[#This Row],[Category and Sub-Category]])-SEARCH("/",Kickstarter[[#This Row],[Category and Sub-Category]]))</f>
        <v>indie rock</v>
      </c>
      <c r="S2312" s="10">
        <f>(Kickstarter[[#This Row],[launched_at]]/86400) + 25569 + (-6/24)</f>
        <v>41324.54415509259</v>
      </c>
      <c r="T2312" s="10">
        <f>(Kickstarter[[#This Row],[deadline]]/86400) + 25569 + (-6/24)</f>
        <v>41354.502488425926</v>
      </c>
      <c r="U2312" s="6">
        <f>YEAR(Kickstarter[[#This Row],[Date Created Conversion]])</f>
        <v>2013</v>
      </c>
      <c r="V2312" s="6" t="str">
        <f>TEXT(Kickstarter[[#This Row],[Date Created Conversion]], "mmm")</f>
        <v>Feb</v>
      </c>
      <c r="W2312" s="6">
        <f>DATEDIF(Kickstarter[[#This Row],[Date Created Conversion]],Kickstarter[[#This Row],[Date Ended Conversion]],"m")</f>
        <v>1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Kickstarter[[#This Row],[pledged]]/Kickstarter[[#This Row],[goal]]</f>
        <v>1.0411111111111111</v>
      </c>
      <c r="P2313" s="13">
        <f>IF(Kickstarter[[#This Row],[backers_count]], Kickstarter[[#This Row],[pledged]]/Kickstarter[[#This Row],[backers_count]], 0)</f>
        <v>90.09615384615384</v>
      </c>
      <c r="Q2313" t="str">
        <f>LEFT(Kickstarter[[#This Row],[Category and Sub-Category]], SEARCH("/", Kickstarter[[#This Row],[Category and Sub-Category]])-1)</f>
        <v>music</v>
      </c>
      <c r="R2313" t="str">
        <f>RIGHT(Kickstarter[[#This Row],[Category and Sub-Category]], LEN(Kickstarter[[#This Row],[Category and Sub-Category]])-SEARCH("/",Kickstarter[[#This Row],[Category and Sub-Category]]))</f>
        <v>indie rock</v>
      </c>
      <c r="S2313" s="10">
        <f>(Kickstarter[[#This Row],[launched_at]]/86400) + 25569 + (-6/24)</f>
        <v>41735.754502314812</v>
      </c>
      <c r="T2313" s="10">
        <f>(Kickstarter[[#This Row],[deadline]]/86400) + 25569 + (-6/24)</f>
        <v>41765.754502314812</v>
      </c>
      <c r="U2313" s="6">
        <f>YEAR(Kickstarter[[#This Row],[Date Created Conversion]])</f>
        <v>2014</v>
      </c>
      <c r="V2313" s="6" t="str">
        <f>TEXT(Kickstarter[[#This Row],[Date Created Conversion]], "mmm")</f>
        <v>Apr</v>
      </c>
      <c r="W2313" s="6">
        <f>DATEDIF(Kickstarter[[#This Row],[Date Created Conversion]],Kickstarter[[#This Row],[Date Ended Conversion]],"m")</f>
        <v>1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Kickstarter[[#This Row],[pledged]]/Kickstarter[[#This Row],[goal]]</f>
        <v>1.0786666666666667</v>
      </c>
      <c r="P2314" s="13">
        <f>IF(Kickstarter[[#This Row],[backers_count]], Kickstarter[[#This Row],[pledged]]/Kickstarter[[#This Row],[backers_count]], 0)</f>
        <v>40.962025316455694</v>
      </c>
      <c r="Q2314" t="str">
        <f>LEFT(Kickstarter[[#This Row],[Category and Sub-Category]], SEARCH("/", Kickstarter[[#This Row],[Category and Sub-Category]])-1)</f>
        <v>music</v>
      </c>
      <c r="R2314" t="str">
        <f>RIGHT(Kickstarter[[#This Row],[Category and Sub-Category]], LEN(Kickstarter[[#This Row],[Category and Sub-Category]])-SEARCH("/",Kickstarter[[#This Row],[Category and Sub-Category]]))</f>
        <v>indie rock</v>
      </c>
      <c r="S2314" s="10">
        <f>(Kickstarter[[#This Row],[launched_at]]/86400) + 25569 + (-6/24)</f>
        <v>41716.382847222223</v>
      </c>
      <c r="T2314" s="10">
        <f>(Kickstarter[[#This Row],[deadline]]/86400) + 25569 + (-6/24)</f>
        <v>41747.708333333336</v>
      </c>
      <c r="U2314" s="6">
        <f>YEAR(Kickstarter[[#This Row],[Date Created Conversion]])</f>
        <v>2014</v>
      </c>
      <c r="V2314" s="6" t="str">
        <f>TEXT(Kickstarter[[#This Row],[Date Created Conversion]], "mmm")</f>
        <v>Mar</v>
      </c>
      <c r="W2314" s="6">
        <f>DATEDIF(Kickstarter[[#This Row],[Date Created Conversion]],Kickstarter[[#This Row],[Date Ended Conversion]],"m")</f>
        <v>1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Kickstarter[[#This Row],[pledged]]/Kickstarter[[#This Row],[goal]]</f>
        <v>1.7584040000000001</v>
      </c>
      <c r="P2315" s="13">
        <f>IF(Kickstarter[[#This Row],[backers_count]], Kickstarter[[#This Row],[pledged]]/Kickstarter[[#This Row],[backers_count]], 0)</f>
        <v>56.000127388535034</v>
      </c>
      <c r="Q2315" t="str">
        <f>LEFT(Kickstarter[[#This Row],[Category and Sub-Category]], SEARCH("/", Kickstarter[[#This Row],[Category and Sub-Category]])-1)</f>
        <v>music</v>
      </c>
      <c r="R2315" t="str">
        <f>RIGHT(Kickstarter[[#This Row],[Category and Sub-Category]], LEN(Kickstarter[[#This Row],[Category and Sub-Category]])-SEARCH("/",Kickstarter[[#This Row],[Category and Sub-Category]]))</f>
        <v>indie rock</v>
      </c>
      <c r="S2315" s="10">
        <f>(Kickstarter[[#This Row],[launched_at]]/86400) + 25569 + (-6/24)</f>
        <v>41002.708634259259</v>
      </c>
      <c r="T2315" s="10">
        <f>(Kickstarter[[#This Row],[deadline]]/86400) + 25569 + (-6/24)</f>
        <v>41032.708634259259</v>
      </c>
      <c r="U2315" s="6">
        <f>YEAR(Kickstarter[[#This Row],[Date Created Conversion]])</f>
        <v>2012</v>
      </c>
      <c r="V2315" s="6" t="str">
        <f>TEXT(Kickstarter[[#This Row],[Date Created Conversion]], "mmm")</f>
        <v>Apr</v>
      </c>
      <c r="W2315" s="6">
        <f>DATEDIF(Kickstarter[[#This Row],[Date Created Conversion]],Kickstarter[[#This Row],[Date Ended Conversion]],"m")</f>
        <v>1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Kickstarter[[#This Row],[pledged]]/Kickstarter[[#This Row],[goal]]</f>
        <v>1.5697000000000001</v>
      </c>
      <c r="P2316" s="13">
        <f>IF(Kickstarter[[#This Row],[backers_count]], Kickstarter[[#This Row],[pledged]]/Kickstarter[[#This Row],[backers_count]], 0)</f>
        <v>37.672800000000002</v>
      </c>
      <c r="Q2316" t="str">
        <f>LEFT(Kickstarter[[#This Row],[Category and Sub-Category]], SEARCH("/", Kickstarter[[#This Row],[Category and Sub-Category]])-1)</f>
        <v>music</v>
      </c>
      <c r="R2316" t="str">
        <f>RIGHT(Kickstarter[[#This Row],[Category and Sub-Category]], LEN(Kickstarter[[#This Row],[Category and Sub-Category]])-SEARCH("/",Kickstarter[[#This Row],[Category and Sub-Category]]))</f>
        <v>indie rock</v>
      </c>
      <c r="S2316" s="10">
        <f>(Kickstarter[[#This Row],[launched_at]]/86400) + 25569 + (-6/24)</f>
        <v>41037.301585648151</v>
      </c>
      <c r="T2316" s="10">
        <f>(Kickstarter[[#This Row],[deadline]]/86400) + 25569 + (-6/24)</f>
        <v>41067.301585648151</v>
      </c>
      <c r="U2316" s="6">
        <f>YEAR(Kickstarter[[#This Row],[Date Created Conversion]])</f>
        <v>2012</v>
      </c>
      <c r="V2316" s="6" t="str">
        <f>TEXT(Kickstarter[[#This Row],[Date Created Conversion]], "mmm")</f>
        <v>May</v>
      </c>
      <c r="W2316" s="6">
        <f>DATEDIF(Kickstarter[[#This Row],[Date Created Conversion]],Kickstarter[[#This Row],[Date Ended Conversion]],"m")</f>
        <v>0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Kickstarter[[#This Row],[pledged]]/Kickstarter[[#This Row],[goal]]</f>
        <v>1.026</v>
      </c>
      <c r="P2317" s="13">
        <f>IF(Kickstarter[[#This Row],[backers_count]], Kickstarter[[#This Row],[pledged]]/Kickstarter[[#This Row],[backers_count]], 0)</f>
        <v>40.078125</v>
      </c>
      <c r="Q2317" t="str">
        <f>LEFT(Kickstarter[[#This Row],[Category and Sub-Category]], SEARCH("/", Kickstarter[[#This Row],[Category and Sub-Category]])-1)</f>
        <v>music</v>
      </c>
      <c r="R2317" t="str">
        <f>RIGHT(Kickstarter[[#This Row],[Category and Sub-Category]], LEN(Kickstarter[[#This Row],[Category and Sub-Category]])-SEARCH("/",Kickstarter[[#This Row],[Category and Sub-Category]]))</f>
        <v>indie rock</v>
      </c>
      <c r="S2317" s="10">
        <f>(Kickstarter[[#This Row],[launched_at]]/86400) + 25569 + (-6/24)</f>
        <v>41004.47619212963</v>
      </c>
      <c r="T2317" s="10">
        <f>(Kickstarter[[#This Row],[deadline]]/86400) + 25569 + (-6/24)</f>
        <v>41034.47619212963</v>
      </c>
      <c r="U2317" s="6">
        <f>YEAR(Kickstarter[[#This Row],[Date Created Conversion]])</f>
        <v>2012</v>
      </c>
      <c r="V2317" s="6" t="str">
        <f>TEXT(Kickstarter[[#This Row],[Date Created Conversion]], "mmm")</f>
        <v>Apr</v>
      </c>
      <c r="W2317" s="6">
        <f>DATEDIF(Kickstarter[[#This Row],[Date Created Conversion]],Kickstarter[[#This Row],[Date Ended Conversion]],"m")</f>
        <v>1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Kickstarter[[#This Row],[pledged]]/Kickstarter[[#This Row],[goal]]</f>
        <v>1.0404266666666666</v>
      </c>
      <c r="P2318" s="13">
        <f>IF(Kickstarter[[#This Row],[backers_count]], Kickstarter[[#This Row],[pledged]]/Kickstarter[[#This Row],[backers_count]], 0)</f>
        <v>78.031999999999996</v>
      </c>
      <c r="Q2318" t="str">
        <f>LEFT(Kickstarter[[#This Row],[Category and Sub-Category]], SEARCH("/", Kickstarter[[#This Row],[Category and Sub-Category]])-1)</f>
        <v>music</v>
      </c>
      <c r="R2318" t="str">
        <f>RIGHT(Kickstarter[[#This Row],[Category and Sub-Category]], LEN(Kickstarter[[#This Row],[Category and Sub-Category]])-SEARCH("/",Kickstarter[[#This Row],[Category and Sub-Category]]))</f>
        <v>indie rock</v>
      </c>
      <c r="S2318" s="10">
        <f>(Kickstarter[[#This Row],[launched_at]]/86400) + 25569 + (-6/24)</f>
        <v>40079.475115740745</v>
      </c>
      <c r="T2318" s="10">
        <f>(Kickstarter[[#This Row],[deadline]]/86400) + 25569 + (-6/24)</f>
        <v>40156.516666666663</v>
      </c>
      <c r="U2318" s="6">
        <f>YEAR(Kickstarter[[#This Row],[Date Created Conversion]])</f>
        <v>2009</v>
      </c>
      <c r="V2318" s="6" t="str">
        <f>TEXT(Kickstarter[[#This Row],[Date Created Conversion]], "mmm")</f>
        <v>Sep</v>
      </c>
      <c r="W2318" s="6">
        <f>DATEDIF(Kickstarter[[#This Row],[Date Created Conversion]],Kickstarter[[#This Row],[Date Ended Conversion]],"m")</f>
        <v>2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Kickstarter[[#This Row],[pledged]]/Kickstarter[[#This Row],[goal]]</f>
        <v>1.04</v>
      </c>
      <c r="P2319" s="13">
        <f>IF(Kickstarter[[#This Row],[backers_count]], Kickstarter[[#This Row],[pledged]]/Kickstarter[[#This Row],[backers_count]], 0)</f>
        <v>18.90909090909091</v>
      </c>
      <c r="Q2319" t="str">
        <f>LEFT(Kickstarter[[#This Row],[Category and Sub-Category]], SEARCH("/", Kickstarter[[#This Row],[Category and Sub-Category]])-1)</f>
        <v>music</v>
      </c>
      <c r="R2319" t="str">
        <f>RIGHT(Kickstarter[[#This Row],[Category and Sub-Category]], LEN(Kickstarter[[#This Row],[Category and Sub-Category]])-SEARCH("/",Kickstarter[[#This Row],[Category and Sub-Category]]))</f>
        <v>indie rock</v>
      </c>
      <c r="S2319" s="10">
        <f>(Kickstarter[[#This Row],[launched_at]]/86400) + 25569 + (-6/24)</f>
        <v>40192.292233796295</v>
      </c>
      <c r="T2319" s="10">
        <f>(Kickstarter[[#This Row],[deadline]]/86400) + 25569 + (-6/24)</f>
        <v>40223.958333333336</v>
      </c>
      <c r="U2319" s="6">
        <f>YEAR(Kickstarter[[#This Row],[Date Created Conversion]])</f>
        <v>2010</v>
      </c>
      <c r="V2319" s="6" t="str">
        <f>TEXT(Kickstarter[[#This Row],[Date Created Conversion]], "mmm")</f>
        <v>Jan</v>
      </c>
      <c r="W2319" s="6">
        <f>DATEDIF(Kickstarter[[#This Row],[Date Created Conversion]],Kickstarter[[#This Row],[Date Ended Conversion]],"m")</f>
        <v>1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Kickstarter[[#This Row],[pledged]]/Kickstarter[[#This Row],[goal]]</f>
        <v>1.2105999999999999</v>
      </c>
      <c r="P2320" s="13">
        <f>IF(Kickstarter[[#This Row],[backers_count]], Kickstarter[[#This Row],[pledged]]/Kickstarter[[#This Row],[backers_count]], 0)</f>
        <v>37.134969325153371</v>
      </c>
      <c r="Q2320" t="str">
        <f>LEFT(Kickstarter[[#This Row],[Category and Sub-Category]], SEARCH("/", Kickstarter[[#This Row],[Category and Sub-Category]])-1)</f>
        <v>music</v>
      </c>
      <c r="R2320" t="str">
        <f>RIGHT(Kickstarter[[#This Row],[Category and Sub-Category]], LEN(Kickstarter[[#This Row],[Category and Sub-Category]])-SEARCH("/",Kickstarter[[#This Row],[Category and Sub-Category]]))</f>
        <v>indie rock</v>
      </c>
      <c r="S2320" s="10">
        <f>(Kickstarter[[#This Row],[launched_at]]/86400) + 25569 + (-6/24)</f>
        <v>40050.393680555557</v>
      </c>
      <c r="T2320" s="10">
        <f>(Kickstarter[[#This Row],[deadline]]/86400) + 25569 + (-6/24)</f>
        <v>40081.915972222225</v>
      </c>
      <c r="U2320" s="6">
        <f>YEAR(Kickstarter[[#This Row],[Date Created Conversion]])</f>
        <v>2009</v>
      </c>
      <c r="V2320" s="6" t="str">
        <f>TEXT(Kickstarter[[#This Row],[Date Created Conversion]], "mmm")</f>
        <v>Aug</v>
      </c>
      <c r="W2320" s="6">
        <f>DATEDIF(Kickstarter[[#This Row],[Date Created Conversion]],Kickstarter[[#This Row],[Date Ended Conversion]],"m")</f>
        <v>1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Kickstarter[[#This Row],[pledged]]/Kickstarter[[#This Row],[goal]]</f>
        <v>1.077</v>
      </c>
      <c r="P2321" s="13">
        <f>IF(Kickstarter[[#This Row],[backers_count]], Kickstarter[[#This Row],[pledged]]/Kickstarter[[#This Row],[backers_count]], 0)</f>
        <v>41.961038961038959</v>
      </c>
      <c r="Q2321" t="str">
        <f>LEFT(Kickstarter[[#This Row],[Category and Sub-Category]], SEARCH("/", Kickstarter[[#This Row],[Category and Sub-Category]])-1)</f>
        <v>music</v>
      </c>
      <c r="R2321" t="str">
        <f>RIGHT(Kickstarter[[#This Row],[Category and Sub-Category]], LEN(Kickstarter[[#This Row],[Category and Sub-Category]])-SEARCH("/",Kickstarter[[#This Row],[Category and Sub-Category]]))</f>
        <v>indie rock</v>
      </c>
      <c r="S2321" s="10">
        <f>(Kickstarter[[#This Row],[launched_at]]/86400) + 25569 + (-6/24)</f>
        <v>41592.832002314812</v>
      </c>
      <c r="T2321" s="10">
        <f>(Kickstarter[[#This Row],[deadline]]/86400) + 25569 + (-6/24)</f>
        <v>41622.832002314812</v>
      </c>
      <c r="U2321" s="6">
        <f>YEAR(Kickstarter[[#This Row],[Date Created Conversion]])</f>
        <v>2013</v>
      </c>
      <c r="V2321" s="6" t="str">
        <f>TEXT(Kickstarter[[#This Row],[Date Created Conversion]], "mmm")</f>
        <v>Nov</v>
      </c>
      <c r="W2321" s="6">
        <f>DATEDIF(Kickstarter[[#This Row],[Date Created Conversion]],Kickstarter[[#This Row],[Date Ended Conversion]],"m")</f>
        <v>1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Kickstarter[[#This Row],[pledged]]/Kickstarter[[#This Row],[goal]]</f>
        <v>1.0866</v>
      </c>
      <c r="P2322" s="13">
        <f>IF(Kickstarter[[#This Row],[backers_count]], Kickstarter[[#This Row],[pledged]]/Kickstarter[[#This Row],[backers_count]], 0)</f>
        <v>61.044943820224717</v>
      </c>
      <c r="Q2322" t="str">
        <f>LEFT(Kickstarter[[#This Row],[Category and Sub-Category]], SEARCH("/", Kickstarter[[#This Row],[Category and Sub-Category]])-1)</f>
        <v>music</v>
      </c>
      <c r="R2322" t="str">
        <f>RIGHT(Kickstarter[[#This Row],[Category and Sub-Category]], LEN(Kickstarter[[#This Row],[Category and Sub-Category]])-SEARCH("/",Kickstarter[[#This Row],[Category and Sub-Category]]))</f>
        <v>indie rock</v>
      </c>
      <c r="S2322" s="10">
        <f>(Kickstarter[[#This Row],[launched_at]]/86400) + 25569 + (-6/24)</f>
        <v>41696.567129629628</v>
      </c>
      <c r="T2322" s="10">
        <f>(Kickstarter[[#This Row],[deadline]]/86400) + 25569 + (-6/24)</f>
        <v>41731.525462962964</v>
      </c>
      <c r="U2322" s="6">
        <f>YEAR(Kickstarter[[#This Row],[Date Created Conversion]])</f>
        <v>2014</v>
      </c>
      <c r="V2322" s="6" t="str">
        <f>TEXT(Kickstarter[[#This Row],[Date Created Conversion]], "mmm")</f>
        <v>Feb</v>
      </c>
      <c r="W2322" s="6">
        <f>DATEDIF(Kickstarter[[#This Row],[Date Created Conversion]],Kickstarter[[#This Row],[Date Ended Conversion]],"m")</f>
        <v>1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Kickstarter[[#This Row],[pledged]]/Kickstarter[[#This Row],[goal]]</f>
        <v>0.39120962394619685</v>
      </c>
      <c r="P2323" s="13">
        <f>IF(Kickstarter[[#This Row],[backers_count]], Kickstarter[[#This Row],[pledged]]/Kickstarter[[#This Row],[backers_count]], 0)</f>
        <v>64.53125</v>
      </c>
      <c r="Q2323" t="str">
        <f>LEFT(Kickstarter[[#This Row],[Category and Sub-Category]], SEARCH("/", Kickstarter[[#This Row],[Category and Sub-Category]])-1)</f>
        <v>food</v>
      </c>
      <c r="R2323" t="str">
        <f>RIGHT(Kickstarter[[#This Row],[Category and Sub-Category]], LEN(Kickstarter[[#This Row],[Category and Sub-Category]])-SEARCH("/",Kickstarter[[#This Row],[Category and Sub-Category]]))</f>
        <v>small batch</v>
      </c>
      <c r="S2323" s="10">
        <f>(Kickstarter[[#This Row],[launched_at]]/86400) + 25569 + (-6/24)</f>
        <v>42799.010428240741</v>
      </c>
      <c r="T2323" s="10">
        <f>(Kickstarter[[#This Row],[deadline]]/86400) + 25569 + (-6/24)</f>
        <v>42828.96876157407</v>
      </c>
      <c r="U2323" s="6">
        <f>YEAR(Kickstarter[[#This Row],[Date Created Conversion]])</f>
        <v>2017</v>
      </c>
      <c r="V2323" s="6" t="str">
        <f>TEXT(Kickstarter[[#This Row],[Date Created Conversion]], "mmm")</f>
        <v>Mar</v>
      </c>
      <c r="W2323" s="6">
        <f>DATEDIF(Kickstarter[[#This Row],[Date Created Conversion]],Kickstarter[[#This Row],[Date Ended Conversion]],"m")</f>
        <v>0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Kickstarter[[#This Row],[pledged]]/Kickstarter[[#This Row],[goal]]</f>
        <v>3.1481481481481478E-2</v>
      </c>
      <c r="P2324" s="13">
        <f>IF(Kickstarter[[#This Row],[backers_count]], Kickstarter[[#This Row],[pledged]]/Kickstarter[[#This Row],[backers_count]], 0)</f>
        <v>21.25</v>
      </c>
      <c r="Q2324" t="str">
        <f>LEFT(Kickstarter[[#This Row],[Category and Sub-Category]], SEARCH("/", Kickstarter[[#This Row],[Category and Sub-Category]])-1)</f>
        <v>food</v>
      </c>
      <c r="R2324" t="str">
        <f>RIGHT(Kickstarter[[#This Row],[Category and Sub-Category]], LEN(Kickstarter[[#This Row],[Category and Sub-Category]])-SEARCH("/",Kickstarter[[#This Row],[Category and Sub-Category]]))</f>
        <v>small batch</v>
      </c>
      <c r="S2324" s="10">
        <f>(Kickstarter[[#This Row],[launched_at]]/86400) + 25569 + (-6/24)</f>
        <v>42804.645474537036</v>
      </c>
      <c r="T2324" s="10">
        <f>(Kickstarter[[#This Row],[deadline]]/86400) + 25569 + (-6/24)</f>
        <v>42834.603807870371</v>
      </c>
      <c r="U2324" s="6">
        <f>YEAR(Kickstarter[[#This Row],[Date Created Conversion]])</f>
        <v>2017</v>
      </c>
      <c r="V2324" s="6" t="str">
        <f>TEXT(Kickstarter[[#This Row],[Date Created Conversion]], "mmm")</f>
        <v>Mar</v>
      </c>
      <c r="W2324" s="6">
        <f>DATEDIF(Kickstarter[[#This Row],[Date Created Conversion]],Kickstarter[[#This Row],[Date Ended Conversion]],"m")</f>
        <v>0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Kickstarter[[#This Row],[pledged]]/Kickstarter[[#This Row],[goal]]</f>
        <v>0.48</v>
      </c>
      <c r="P2325" s="13">
        <f>IF(Kickstarter[[#This Row],[backers_count]], Kickstarter[[#This Row],[pledged]]/Kickstarter[[#This Row],[backers_count]], 0)</f>
        <v>30</v>
      </c>
      <c r="Q2325" t="str">
        <f>LEFT(Kickstarter[[#This Row],[Category and Sub-Category]], SEARCH("/", Kickstarter[[#This Row],[Category and Sub-Category]])-1)</f>
        <v>food</v>
      </c>
      <c r="R2325" t="str">
        <f>RIGHT(Kickstarter[[#This Row],[Category and Sub-Category]], LEN(Kickstarter[[#This Row],[Category and Sub-Category]])-SEARCH("/",Kickstarter[[#This Row],[Category and Sub-Category]]))</f>
        <v>small batch</v>
      </c>
      <c r="S2325" s="10">
        <f>(Kickstarter[[#This Row],[launched_at]]/86400) + 25569 + (-6/24)</f>
        <v>42807.505173611113</v>
      </c>
      <c r="T2325" s="10">
        <f>(Kickstarter[[#This Row],[deadline]]/86400) + 25569 + (-6/24)</f>
        <v>42814.505173611113</v>
      </c>
      <c r="U2325" s="6">
        <f>YEAR(Kickstarter[[#This Row],[Date Created Conversion]])</f>
        <v>2017</v>
      </c>
      <c r="V2325" s="6" t="str">
        <f>TEXT(Kickstarter[[#This Row],[Date Created Conversion]], "mmm")</f>
        <v>Mar</v>
      </c>
      <c r="W2325" s="6">
        <f>DATEDIF(Kickstarter[[#This Row],[Date Created Conversion]],Kickstarter[[#This Row],[Date Ended Conversion]],"m")</f>
        <v>0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Kickstarter[[#This Row],[pledged]]/Kickstarter[[#This Row],[goal]]</f>
        <v>0.20733333333333334</v>
      </c>
      <c r="P2326" s="13">
        <f>IF(Kickstarter[[#This Row],[backers_count]], Kickstarter[[#This Row],[pledged]]/Kickstarter[[#This Row],[backers_count]], 0)</f>
        <v>25.491803278688526</v>
      </c>
      <c r="Q2326" t="str">
        <f>LEFT(Kickstarter[[#This Row],[Category and Sub-Category]], SEARCH("/", Kickstarter[[#This Row],[Category and Sub-Category]])-1)</f>
        <v>food</v>
      </c>
      <c r="R2326" t="str">
        <f>RIGHT(Kickstarter[[#This Row],[Category and Sub-Category]], LEN(Kickstarter[[#This Row],[Category and Sub-Category]])-SEARCH("/",Kickstarter[[#This Row],[Category and Sub-Category]]))</f>
        <v>small batch</v>
      </c>
      <c r="S2326" s="10">
        <f>(Kickstarter[[#This Row],[launched_at]]/86400) + 25569 + (-6/24)</f>
        <v>42790.635243055556</v>
      </c>
      <c r="T2326" s="10">
        <f>(Kickstarter[[#This Row],[deadline]]/86400) + 25569 + (-6/24)</f>
        <v>42820.593576388885</v>
      </c>
      <c r="U2326" s="6">
        <f>YEAR(Kickstarter[[#This Row],[Date Created Conversion]])</f>
        <v>2017</v>
      </c>
      <c r="V2326" s="6" t="str">
        <f>TEXT(Kickstarter[[#This Row],[Date Created Conversion]], "mmm")</f>
        <v>Feb</v>
      </c>
      <c r="W2326" s="6">
        <f>DATEDIF(Kickstarter[[#This Row],[Date Created Conversion]],Kickstarter[[#This Row],[Date Ended Conversion]],"m")</f>
        <v>1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Kickstarter[[#This Row],[pledged]]/Kickstarter[[#This Row],[goal]]</f>
        <v>0.08</v>
      </c>
      <c r="P2327" s="13">
        <f>IF(Kickstarter[[#This Row],[backers_count]], Kickstarter[[#This Row],[pledged]]/Kickstarter[[#This Row],[backers_count]], 0)</f>
        <v>11.428571428571429</v>
      </c>
      <c r="Q2327" t="str">
        <f>LEFT(Kickstarter[[#This Row],[Category and Sub-Category]], SEARCH("/", Kickstarter[[#This Row],[Category and Sub-Category]])-1)</f>
        <v>food</v>
      </c>
      <c r="R2327" t="str">
        <f>RIGHT(Kickstarter[[#This Row],[Category and Sub-Category]], LEN(Kickstarter[[#This Row],[Category and Sub-Category]])-SEARCH("/",Kickstarter[[#This Row],[Category and Sub-Category]]))</f>
        <v>small batch</v>
      </c>
      <c r="S2327" s="10">
        <f>(Kickstarter[[#This Row],[launched_at]]/86400) + 25569 + (-6/24)</f>
        <v>42793.772349537037</v>
      </c>
      <c r="T2327" s="10">
        <f>(Kickstarter[[#This Row],[deadline]]/86400) + 25569 + (-6/24)</f>
        <v>42823.730682870373</v>
      </c>
      <c r="U2327" s="6">
        <f>YEAR(Kickstarter[[#This Row],[Date Created Conversion]])</f>
        <v>2017</v>
      </c>
      <c r="V2327" s="6" t="str">
        <f>TEXT(Kickstarter[[#This Row],[Date Created Conversion]], "mmm")</f>
        <v>Feb</v>
      </c>
      <c r="W2327" s="6">
        <f>DATEDIF(Kickstarter[[#This Row],[Date Created Conversion]],Kickstarter[[#This Row],[Date Ended Conversion]],"m")</f>
        <v>1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Kickstarter[[#This Row],[pledged]]/Kickstarter[[#This Row],[goal]]</f>
        <v>7.1999999999999998E-3</v>
      </c>
      <c r="P2328" s="13">
        <f>IF(Kickstarter[[#This Row],[backers_count]], Kickstarter[[#This Row],[pledged]]/Kickstarter[[#This Row],[backers_count]], 0)</f>
        <v>108</v>
      </c>
      <c r="Q2328" t="str">
        <f>LEFT(Kickstarter[[#This Row],[Category and Sub-Category]], SEARCH("/", Kickstarter[[#This Row],[Category and Sub-Category]])-1)</f>
        <v>food</v>
      </c>
      <c r="R2328" t="str">
        <f>RIGHT(Kickstarter[[#This Row],[Category and Sub-Category]], LEN(Kickstarter[[#This Row],[Category and Sub-Category]])-SEARCH("/",Kickstarter[[#This Row],[Category and Sub-Category]]))</f>
        <v>small batch</v>
      </c>
      <c r="S2328" s="10">
        <f>(Kickstarter[[#This Row],[launched_at]]/86400) + 25569 + (-6/24)</f>
        <v>42803.784120370372</v>
      </c>
      <c r="T2328" s="10">
        <f>(Kickstarter[[#This Row],[deadline]]/86400) + 25569 + (-6/24)</f>
        <v>42855.458333333328</v>
      </c>
      <c r="U2328" s="6">
        <f>YEAR(Kickstarter[[#This Row],[Date Created Conversion]])</f>
        <v>2017</v>
      </c>
      <c r="V2328" s="6" t="str">
        <f>TEXT(Kickstarter[[#This Row],[Date Created Conversion]], "mmm")</f>
        <v>Mar</v>
      </c>
      <c r="W2328" s="6">
        <f>DATEDIF(Kickstarter[[#This Row],[Date Created Conversion]],Kickstarter[[#This Row],[Date Ended Conversion]],"m")</f>
        <v>1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Kickstarter[[#This Row],[pledged]]/Kickstarter[[#This Row],[goal]]</f>
        <v>5.2609431428571432</v>
      </c>
      <c r="P2329" s="13">
        <f>IF(Kickstarter[[#This Row],[backers_count]], Kickstarter[[#This Row],[pledged]]/Kickstarter[[#This Row],[backers_count]], 0)</f>
        <v>54.883162444113267</v>
      </c>
      <c r="Q2329" t="str">
        <f>LEFT(Kickstarter[[#This Row],[Category and Sub-Category]], SEARCH("/", Kickstarter[[#This Row],[Category and Sub-Category]])-1)</f>
        <v>food</v>
      </c>
      <c r="R2329" t="str">
        <f>RIGHT(Kickstarter[[#This Row],[Category and Sub-Category]], LEN(Kickstarter[[#This Row],[Category and Sub-Category]])-SEARCH("/",Kickstarter[[#This Row],[Category and Sub-Category]]))</f>
        <v>small batch</v>
      </c>
      <c r="S2329" s="10">
        <f>(Kickstarter[[#This Row],[launched_at]]/86400) + 25569 + (-6/24)</f>
        <v>41842.667129629626</v>
      </c>
      <c r="T2329" s="10">
        <f>(Kickstarter[[#This Row],[deadline]]/86400) + 25569 + (-6/24)</f>
        <v>41877.667129629626</v>
      </c>
      <c r="U2329" s="6">
        <f>YEAR(Kickstarter[[#This Row],[Date Created Conversion]])</f>
        <v>2014</v>
      </c>
      <c r="V2329" s="6" t="str">
        <f>TEXT(Kickstarter[[#This Row],[Date Created Conversion]], "mmm")</f>
        <v>Jul</v>
      </c>
      <c r="W2329" s="6">
        <f>DATEDIF(Kickstarter[[#This Row],[Date Created Conversion]],Kickstarter[[#This Row],[Date Ended Conversion]],"m")</f>
        <v>1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Kickstarter[[#This Row],[pledged]]/Kickstarter[[#This Row],[goal]]</f>
        <v>2.5445000000000002</v>
      </c>
      <c r="P2330" s="13">
        <f>IF(Kickstarter[[#This Row],[backers_count]], Kickstarter[[#This Row],[pledged]]/Kickstarter[[#This Row],[backers_count]], 0)</f>
        <v>47.383612662942269</v>
      </c>
      <c r="Q2330" t="str">
        <f>LEFT(Kickstarter[[#This Row],[Category and Sub-Category]], SEARCH("/", Kickstarter[[#This Row],[Category and Sub-Category]])-1)</f>
        <v>food</v>
      </c>
      <c r="R2330" t="str">
        <f>RIGHT(Kickstarter[[#This Row],[Category and Sub-Category]], LEN(Kickstarter[[#This Row],[Category and Sub-Category]])-SEARCH("/",Kickstarter[[#This Row],[Category and Sub-Category]]))</f>
        <v>small batch</v>
      </c>
      <c r="S2330" s="10">
        <f>(Kickstarter[[#This Row],[launched_at]]/86400) + 25569 + (-6/24)</f>
        <v>42139.531678240739</v>
      </c>
      <c r="T2330" s="10">
        <f>(Kickstarter[[#This Row],[deadline]]/86400) + 25569 + (-6/24)</f>
        <v>42169.531678240739</v>
      </c>
      <c r="U2330" s="6">
        <f>YEAR(Kickstarter[[#This Row],[Date Created Conversion]])</f>
        <v>2015</v>
      </c>
      <c r="V2330" s="6" t="str">
        <f>TEXT(Kickstarter[[#This Row],[Date Created Conversion]], "mmm")</f>
        <v>May</v>
      </c>
      <c r="W2330" s="6">
        <f>DATEDIF(Kickstarter[[#This Row],[Date Created Conversion]],Kickstarter[[#This Row],[Date Ended Conversion]],"m")</f>
        <v>0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Kickstarter[[#This Row],[pledged]]/Kickstarter[[#This Row],[goal]]</f>
        <v>1.0591999999999999</v>
      </c>
      <c r="P2331" s="13">
        <f>IF(Kickstarter[[#This Row],[backers_count]], Kickstarter[[#This Row],[pledged]]/Kickstarter[[#This Row],[backers_count]], 0)</f>
        <v>211.84</v>
      </c>
      <c r="Q2331" t="str">
        <f>LEFT(Kickstarter[[#This Row],[Category and Sub-Category]], SEARCH("/", Kickstarter[[#This Row],[Category and Sub-Category]])-1)</f>
        <v>food</v>
      </c>
      <c r="R2331" t="str">
        <f>RIGHT(Kickstarter[[#This Row],[Category and Sub-Category]], LEN(Kickstarter[[#This Row],[Category and Sub-Category]])-SEARCH("/",Kickstarter[[#This Row],[Category and Sub-Category]]))</f>
        <v>small batch</v>
      </c>
      <c r="S2331" s="10">
        <f>(Kickstarter[[#This Row],[launched_at]]/86400) + 25569 + (-6/24)</f>
        <v>41807.374374999999</v>
      </c>
      <c r="T2331" s="10">
        <f>(Kickstarter[[#This Row],[deadline]]/86400) + 25569 + (-6/24)</f>
        <v>41837.374374999999</v>
      </c>
      <c r="U2331" s="6">
        <f>YEAR(Kickstarter[[#This Row],[Date Created Conversion]])</f>
        <v>2014</v>
      </c>
      <c r="V2331" s="6" t="str">
        <f>TEXT(Kickstarter[[#This Row],[Date Created Conversion]], "mmm")</f>
        <v>Jun</v>
      </c>
      <c r="W2331" s="6">
        <f>DATEDIF(Kickstarter[[#This Row],[Date Created Conversion]],Kickstarter[[#This Row],[Date Ended Conversion]],"m")</f>
        <v>1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Kickstarter[[#This Row],[pledged]]/Kickstarter[[#This Row],[goal]]</f>
        <v>1.0242285714285715</v>
      </c>
      <c r="P2332" s="13">
        <f>IF(Kickstarter[[#This Row],[backers_count]], Kickstarter[[#This Row],[pledged]]/Kickstarter[[#This Row],[backers_count]], 0)</f>
        <v>219.92638036809817</v>
      </c>
      <c r="Q2332" t="str">
        <f>LEFT(Kickstarter[[#This Row],[Category and Sub-Category]], SEARCH("/", Kickstarter[[#This Row],[Category and Sub-Category]])-1)</f>
        <v>food</v>
      </c>
      <c r="R2332" t="str">
        <f>RIGHT(Kickstarter[[#This Row],[Category and Sub-Category]], LEN(Kickstarter[[#This Row],[Category and Sub-Category]])-SEARCH("/",Kickstarter[[#This Row],[Category and Sub-Category]]))</f>
        <v>small batch</v>
      </c>
      <c r="S2332" s="10">
        <f>(Kickstarter[[#This Row],[launched_at]]/86400) + 25569 + (-6/24)</f>
        <v>42332.64980324074</v>
      </c>
      <c r="T2332" s="10">
        <f>(Kickstarter[[#This Row],[deadline]]/86400) + 25569 + (-6/24)</f>
        <v>42362.75</v>
      </c>
      <c r="U2332" s="6">
        <f>YEAR(Kickstarter[[#This Row],[Date Created Conversion]])</f>
        <v>2015</v>
      </c>
      <c r="V2332" s="6" t="str">
        <f>TEXT(Kickstarter[[#This Row],[Date Created Conversion]], "mmm")</f>
        <v>Nov</v>
      </c>
      <c r="W2332" s="6">
        <f>DATEDIF(Kickstarter[[#This Row],[Date Created Conversion]],Kickstarter[[#This Row],[Date Ended Conversion]],"m")</f>
        <v>1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Kickstarter[[#This Row],[pledged]]/Kickstarter[[#This Row],[goal]]</f>
        <v>1.4431375</v>
      </c>
      <c r="P2333" s="13">
        <f>IF(Kickstarter[[#This Row],[backers_count]], Kickstarter[[#This Row],[pledged]]/Kickstarter[[#This Row],[backers_count]], 0)</f>
        <v>40.795406360424032</v>
      </c>
      <c r="Q2333" t="str">
        <f>LEFT(Kickstarter[[#This Row],[Category and Sub-Category]], SEARCH("/", Kickstarter[[#This Row],[Category and Sub-Category]])-1)</f>
        <v>food</v>
      </c>
      <c r="R2333" t="str">
        <f>RIGHT(Kickstarter[[#This Row],[Category and Sub-Category]], LEN(Kickstarter[[#This Row],[Category and Sub-Category]])-SEARCH("/",Kickstarter[[#This Row],[Category and Sub-Category]]))</f>
        <v>small batch</v>
      </c>
      <c r="S2333" s="10">
        <f>(Kickstarter[[#This Row],[launched_at]]/86400) + 25569 + (-6/24)</f>
        <v>41838.755671296298</v>
      </c>
      <c r="T2333" s="10">
        <f>(Kickstarter[[#This Row],[deadline]]/86400) + 25569 + (-6/24)</f>
        <v>41868.755671296298</v>
      </c>
      <c r="U2333" s="6">
        <f>YEAR(Kickstarter[[#This Row],[Date Created Conversion]])</f>
        <v>2014</v>
      </c>
      <c r="V2333" s="6" t="str">
        <f>TEXT(Kickstarter[[#This Row],[Date Created Conversion]], "mmm")</f>
        <v>Jul</v>
      </c>
      <c r="W2333" s="6">
        <f>DATEDIF(Kickstarter[[#This Row],[Date Created Conversion]],Kickstarter[[#This Row],[Date Ended Conversion]],"m")</f>
        <v>0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Kickstarter[[#This Row],[pledged]]/Kickstarter[[#This Row],[goal]]</f>
        <v>1.06308</v>
      </c>
      <c r="P2334" s="13">
        <f>IF(Kickstarter[[#This Row],[backers_count]], Kickstarter[[#This Row],[pledged]]/Kickstarter[[#This Row],[backers_count]], 0)</f>
        <v>75.502840909090907</v>
      </c>
      <c r="Q2334" t="str">
        <f>LEFT(Kickstarter[[#This Row],[Category and Sub-Category]], SEARCH("/", Kickstarter[[#This Row],[Category and Sub-Category]])-1)</f>
        <v>food</v>
      </c>
      <c r="R2334" t="str">
        <f>RIGHT(Kickstarter[[#This Row],[Category and Sub-Category]], LEN(Kickstarter[[#This Row],[Category and Sub-Category]])-SEARCH("/",Kickstarter[[#This Row],[Category and Sub-Category]]))</f>
        <v>small batch</v>
      </c>
      <c r="S2334" s="10">
        <f>(Kickstarter[[#This Row],[launched_at]]/86400) + 25569 + (-6/24)</f>
        <v>42011.378136574072</v>
      </c>
      <c r="T2334" s="10">
        <f>(Kickstarter[[#This Row],[deadline]]/86400) + 25569 + (-6/24)</f>
        <v>42041.378136574072</v>
      </c>
      <c r="U2334" s="6">
        <f>YEAR(Kickstarter[[#This Row],[Date Created Conversion]])</f>
        <v>2015</v>
      </c>
      <c r="V2334" s="6" t="str">
        <f>TEXT(Kickstarter[[#This Row],[Date Created Conversion]], "mmm")</f>
        <v>Jan</v>
      </c>
      <c r="W2334" s="6">
        <f>DATEDIF(Kickstarter[[#This Row],[Date Created Conversion]],Kickstarter[[#This Row],[Date Ended Conversion]],"m")</f>
        <v>0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Kickstarter[[#This Row],[pledged]]/Kickstarter[[#This Row],[goal]]</f>
        <v>2.1216666666666666</v>
      </c>
      <c r="P2335" s="13">
        <f>IF(Kickstarter[[#This Row],[backers_count]], Kickstarter[[#This Row],[pledged]]/Kickstarter[[#This Row],[backers_count]], 0)</f>
        <v>13.542553191489361</v>
      </c>
      <c r="Q2335" t="str">
        <f>LEFT(Kickstarter[[#This Row],[Category and Sub-Category]], SEARCH("/", Kickstarter[[#This Row],[Category and Sub-Category]])-1)</f>
        <v>food</v>
      </c>
      <c r="R2335" t="str">
        <f>RIGHT(Kickstarter[[#This Row],[Category and Sub-Category]], LEN(Kickstarter[[#This Row],[Category and Sub-Category]])-SEARCH("/",Kickstarter[[#This Row],[Category and Sub-Category]]))</f>
        <v>small batch</v>
      </c>
      <c r="S2335" s="10">
        <f>(Kickstarter[[#This Row],[launched_at]]/86400) + 25569 + (-6/24)</f>
        <v>41767.400347222225</v>
      </c>
      <c r="T2335" s="10">
        <f>(Kickstarter[[#This Row],[deadline]]/86400) + 25569 + (-6/24)</f>
        <v>41788.493055555555</v>
      </c>
      <c r="U2335" s="6">
        <f>YEAR(Kickstarter[[#This Row],[Date Created Conversion]])</f>
        <v>2014</v>
      </c>
      <c r="V2335" s="6" t="str">
        <f>TEXT(Kickstarter[[#This Row],[Date Created Conversion]], "mmm")</f>
        <v>May</v>
      </c>
      <c r="W2335" s="6">
        <f>DATEDIF(Kickstarter[[#This Row],[Date Created Conversion]],Kickstarter[[#This Row],[Date Ended Conversion]],"m")</f>
        <v>0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Kickstarter[[#This Row],[pledged]]/Kickstarter[[#This Row],[goal]]</f>
        <v>1.0195000000000001</v>
      </c>
      <c r="P2336" s="13">
        <f>IF(Kickstarter[[#This Row],[backers_count]], Kickstarter[[#This Row],[pledged]]/Kickstarter[[#This Row],[backers_count]], 0)</f>
        <v>60.865671641791046</v>
      </c>
      <c r="Q2336" t="str">
        <f>LEFT(Kickstarter[[#This Row],[Category and Sub-Category]], SEARCH("/", Kickstarter[[#This Row],[Category and Sub-Category]])-1)</f>
        <v>food</v>
      </c>
      <c r="R2336" t="str">
        <f>RIGHT(Kickstarter[[#This Row],[Category and Sub-Category]], LEN(Kickstarter[[#This Row],[Category and Sub-Category]])-SEARCH("/",Kickstarter[[#This Row],[Category and Sub-Category]]))</f>
        <v>small batch</v>
      </c>
      <c r="S2336" s="10">
        <f>(Kickstarter[[#This Row],[launched_at]]/86400) + 25569 + (-6/24)</f>
        <v>41918.420115740737</v>
      </c>
      <c r="T2336" s="10">
        <f>(Kickstarter[[#This Row],[deadline]]/86400) + 25569 + (-6/24)</f>
        <v>41948.481944444444</v>
      </c>
      <c r="U2336" s="6">
        <f>YEAR(Kickstarter[[#This Row],[Date Created Conversion]])</f>
        <v>2014</v>
      </c>
      <c r="V2336" s="6" t="str">
        <f>TEXT(Kickstarter[[#This Row],[Date Created Conversion]], "mmm")</f>
        <v>Oct</v>
      </c>
      <c r="W2336" s="6">
        <f>DATEDIF(Kickstarter[[#This Row],[Date Created Conversion]],Kickstarter[[#This Row],[Date Ended Conversion]],"m")</f>
        <v>0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Kickstarter[[#This Row],[pledged]]/Kickstarter[[#This Row],[goal]]</f>
        <v>1.0227200000000001</v>
      </c>
      <c r="P2337" s="13">
        <f>IF(Kickstarter[[#This Row],[backers_count]], Kickstarter[[#This Row],[pledged]]/Kickstarter[[#This Row],[backers_count]], 0)</f>
        <v>115.69230769230769</v>
      </c>
      <c r="Q2337" t="str">
        <f>LEFT(Kickstarter[[#This Row],[Category and Sub-Category]], SEARCH("/", Kickstarter[[#This Row],[Category and Sub-Category]])-1)</f>
        <v>food</v>
      </c>
      <c r="R2337" t="str">
        <f>RIGHT(Kickstarter[[#This Row],[Category and Sub-Category]], LEN(Kickstarter[[#This Row],[Category and Sub-Category]])-SEARCH("/",Kickstarter[[#This Row],[Category and Sub-Category]]))</f>
        <v>small batch</v>
      </c>
      <c r="S2337" s="10">
        <f>(Kickstarter[[#This Row],[launched_at]]/86400) + 25569 + (-6/24)</f>
        <v>41771.322256944448</v>
      </c>
      <c r="T2337" s="10">
        <f>(Kickstarter[[#This Row],[deadline]]/86400) + 25569 + (-6/24)</f>
        <v>41801.322256944448</v>
      </c>
      <c r="U2337" s="6">
        <f>YEAR(Kickstarter[[#This Row],[Date Created Conversion]])</f>
        <v>2014</v>
      </c>
      <c r="V2337" s="6" t="str">
        <f>TEXT(Kickstarter[[#This Row],[Date Created Conversion]], "mmm")</f>
        <v>May</v>
      </c>
      <c r="W2337" s="6">
        <f>DATEDIF(Kickstarter[[#This Row],[Date Created Conversion]],Kickstarter[[#This Row],[Date Ended Conversion]],"m")</f>
        <v>0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Kickstarter[[#This Row],[pledged]]/Kickstarter[[#This Row],[goal]]</f>
        <v>5.2073254999999996</v>
      </c>
      <c r="P2338" s="13">
        <f>IF(Kickstarter[[#This Row],[backers_count]], Kickstarter[[#This Row],[pledged]]/Kickstarter[[#This Row],[backers_count]], 0)</f>
        <v>48.104623556581984</v>
      </c>
      <c r="Q2338" t="str">
        <f>LEFT(Kickstarter[[#This Row],[Category and Sub-Category]], SEARCH("/", Kickstarter[[#This Row],[Category and Sub-Category]])-1)</f>
        <v>food</v>
      </c>
      <c r="R2338" t="str">
        <f>RIGHT(Kickstarter[[#This Row],[Category and Sub-Category]], LEN(Kickstarter[[#This Row],[Category and Sub-Category]])-SEARCH("/",Kickstarter[[#This Row],[Category and Sub-Category]]))</f>
        <v>small batch</v>
      </c>
      <c r="S2338" s="10">
        <f>(Kickstarter[[#This Row],[launched_at]]/86400) + 25569 + (-6/24)</f>
        <v>41666.674710648149</v>
      </c>
      <c r="T2338" s="10">
        <f>(Kickstarter[[#This Row],[deadline]]/86400) + 25569 + (-6/24)</f>
        <v>41706.674710648149</v>
      </c>
      <c r="U2338" s="6">
        <f>YEAR(Kickstarter[[#This Row],[Date Created Conversion]])</f>
        <v>2014</v>
      </c>
      <c r="V2338" s="6" t="str">
        <f>TEXT(Kickstarter[[#This Row],[Date Created Conversion]], "mmm")</f>
        <v>Jan</v>
      </c>
      <c r="W2338" s="6">
        <f>DATEDIF(Kickstarter[[#This Row],[Date Created Conversion]],Kickstarter[[#This Row],[Date Ended Conversion]],"m")</f>
        <v>1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Kickstarter[[#This Row],[pledged]]/Kickstarter[[#This Row],[goal]]</f>
        <v>1.1065833333333333</v>
      </c>
      <c r="P2339" s="13">
        <f>IF(Kickstarter[[#This Row],[backers_count]], Kickstarter[[#This Row],[pledged]]/Kickstarter[[#This Row],[backers_count]], 0)</f>
        <v>74.184357541899445</v>
      </c>
      <c r="Q2339" t="str">
        <f>LEFT(Kickstarter[[#This Row],[Category and Sub-Category]], SEARCH("/", Kickstarter[[#This Row],[Category and Sub-Category]])-1)</f>
        <v>food</v>
      </c>
      <c r="R2339" t="str">
        <f>RIGHT(Kickstarter[[#This Row],[Category and Sub-Category]], LEN(Kickstarter[[#This Row],[Category and Sub-Category]])-SEARCH("/",Kickstarter[[#This Row],[Category and Sub-Category]]))</f>
        <v>small batch</v>
      </c>
      <c r="S2339" s="10">
        <f>(Kickstarter[[#This Row],[launched_at]]/86400) + 25569 + (-6/24)</f>
        <v>41786.390543981484</v>
      </c>
      <c r="T2339" s="10">
        <f>(Kickstarter[[#This Row],[deadline]]/86400) + 25569 + (-6/24)</f>
        <v>41816.390543981484</v>
      </c>
      <c r="U2339" s="6">
        <f>YEAR(Kickstarter[[#This Row],[Date Created Conversion]])</f>
        <v>2014</v>
      </c>
      <c r="V2339" s="6" t="str">
        <f>TEXT(Kickstarter[[#This Row],[Date Created Conversion]], "mmm")</f>
        <v>May</v>
      </c>
      <c r="W2339" s="6">
        <f>DATEDIF(Kickstarter[[#This Row],[Date Created Conversion]],Kickstarter[[#This Row],[Date Ended Conversion]],"m")</f>
        <v>0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Kickstarter[[#This Row],[pledged]]/Kickstarter[[#This Row],[goal]]</f>
        <v>1.0114333333333334</v>
      </c>
      <c r="P2340" s="13">
        <f>IF(Kickstarter[[#This Row],[backers_count]], Kickstarter[[#This Row],[pledged]]/Kickstarter[[#This Row],[backers_count]], 0)</f>
        <v>123.34552845528455</v>
      </c>
      <c r="Q2340" t="str">
        <f>LEFT(Kickstarter[[#This Row],[Category and Sub-Category]], SEARCH("/", Kickstarter[[#This Row],[Category and Sub-Category]])-1)</f>
        <v>food</v>
      </c>
      <c r="R2340" t="str">
        <f>RIGHT(Kickstarter[[#This Row],[Category and Sub-Category]], LEN(Kickstarter[[#This Row],[Category and Sub-Category]])-SEARCH("/",Kickstarter[[#This Row],[Category and Sub-Category]]))</f>
        <v>small batch</v>
      </c>
      <c r="S2340" s="10">
        <f>(Kickstarter[[#This Row],[launched_at]]/86400) + 25569 + (-6/24)</f>
        <v>41789.64680555556</v>
      </c>
      <c r="T2340" s="10">
        <f>(Kickstarter[[#This Row],[deadline]]/86400) + 25569 + (-6/24)</f>
        <v>41819.64680555556</v>
      </c>
      <c r="U2340" s="6">
        <f>YEAR(Kickstarter[[#This Row],[Date Created Conversion]])</f>
        <v>2014</v>
      </c>
      <c r="V2340" s="6" t="str">
        <f>TEXT(Kickstarter[[#This Row],[Date Created Conversion]], "mmm")</f>
        <v>May</v>
      </c>
      <c r="W2340" s="6">
        <f>DATEDIF(Kickstarter[[#This Row],[Date Created Conversion]],Kickstarter[[#This Row],[Date Ended Conversion]],"m")</f>
        <v>0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Kickstarter[[#This Row],[pledged]]/Kickstarter[[#This Row],[goal]]</f>
        <v>2.9420799999999998</v>
      </c>
      <c r="P2341" s="13">
        <f>IF(Kickstarter[[#This Row],[backers_count]], Kickstarter[[#This Row],[pledged]]/Kickstarter[[#This Row],[backers_count]], 0)</f>
        <v>66.623188405797094</v>
      </c>
      <c r="Q2341" t="str">
        <f>LEFT(Kickstarter[[#This Row],[Category and Sub-Category]], SEARCH("/", Kickstarter[[#This Row],[Category and Sub-Category]])-1)</f>
        <v>food</v>
      </c>
      <c r="R2341" t="str">
        <f>RIGHT(Kickstarter[[#This Row],[Category and Sub-Category]], LEN(Kickstarter[[#This Row],[Category and Sub-Category]])-SEARCH("/",Kickstarter[[#This Row],[Category and Sub-Category]]))</f>
        <v>small batch</v>
      </c>
      <c r="S2341" s="10">
        <f>(Kickstarter[[#This Row],[launched_at]]/86400) + 25569 + (-6/24)</f>
        <v>42692.54987268518</v>
      </c>
      <c r="T2341" s="10">
        <f>(Kickstarter[[#This Row],[deadline]]/86400) + 25569 + (-6/24)</f>
        <v>42723.082638888889</v>
      </c>
      <c r="U2341" s="6">
        <f>YEAR(Kickstarter[[#This Row],[Date Created Conversion]])</f>
        <v>2016</v>
      </c>
      <c r="V2341" s="6" t="str">
        <f>TEXT(Kickstarter[[#This Row],[Date Created Conversion]], "mmm")</f>
        <v>Nov</v>
      </c>
      <c r="W2341" s="6">
        <f>DATEDIF(Kickstarter[[#This Row],[Date Created Conversion]],Kickstarter[[#This Row],[Date Ended Conversion]],"m")</f>
        <v>1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Kickstarter[[#This Row],[pledged]]/Kickstarter[[#This Row],[goal]]</f>
        <v>1.0577749999999999</v>
      </c>
      <c r="P2342" s="13">
        <f>IF(Kickstarter[[#This Row],[backers_count]], Kickstarter[[#This Row],[pledged]]/Kickstarter[[#This Row],[backers_count]], 0)</f>
        <v>104.99007444168734</v>
      </c>
      <c r="Q2342" t="str">
        <f>LEFT(Kickstarter[[#This Row],[Category and Sub-Category]], SEARCH("/", Kickstarter[[#This Row],[Category and Sub-Category]])-1)</f>
        <v>food</v>
      </c>
      <c r="R2342" t="str">
        <f>RIGHT(Kickstarter[[#This Row],[Category and Sub-Category]], LEN(Kickstarter[[#This Row],[Category and Sub-Category]])-SEARCH("/",Kickstarter[[#This Row],[Category and Sub-Category]]))</f>
        <v>small batch</v>
      </c>
      <c r="S2342" s="10">
        <f>(Kickstarter[[#This Row],[launched_at]]/86400) + 25569 + (-6/24)</f>
        <v>42643.392800925925</v>
      </c>
      <c r="T2342" s="10">
        <f>(Kickstarter[[#This Row],[deadline]]/86400) + 25569 + (-6/24)</f>
        <v>42673.392800925925</v>
      </c>
      <c r="U2342" s="6">
        <f>YEAR(Kickstarter[[#This Row],[Date Created Conversion]])</f>
        <v>2016</v>
      </c>
      <c r="V2342" s="6" t="str">
        <f>TEXT(Kickstarter[[#This Row],[Date Created Conversion]], "mmm")</f>
        <v>Sep</v>
      </c>
      <c r="W2342" s="6">
        <f>DATEDIF(Kickstarter[[#This Row],[Date Created Conversion]],Kickstarter[[#This Row],[Date Ended Conversion]],"m")</f>
        <v>1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Kickstarter[[#This Row],[pledged]]/Kickstarter[[#This Row],[goal]]</f>
        <v>0</v>
      </c>
      <c r="P2343" s="13">
        <f>IF(Kickstarter[[#This Row],[backers_count]], Kickstarter[[#This Row],[pledged]]/Kickstarter[[#This Row],[backers_count]], 0)</f>
        <v>0</v>
      </c>
      <c r="Q2343" t="str">
        <f>LEFT(Kickstarter[[#This Row],[Category and Sub-Category]], SEARCH("/", Kickstarter[[#This Row],[Category and Sub-Category]])-1)</f>
        <v>technology</v>
      </c>
      <c r="R2343" t="str">
        <f>RIGHT(Kickstarter[[#This Row],[Category and Sub-Category]], LEN(Kickstarter[[#This Row],[Category and Sub-Category]])-SEARCH("/",Kickstarter[[#This Row],[Category and Sub-Category]]))</f>
        <v>web</v>
      </c>
      <c r="S2343" s="10">
        <f>(Kickstarter[[#This Row],[launched_at]]/86400) + 25569 + (-6/24)</f>
        <v>42167.563703703709</v>
      </c>
      <c r="T2343" s="10">
        <f>(Kickstarter[[#This Row],[deadline]]/86400) + 25569 + (-6/24)</f>
        <v>42197.563703703709</v>
      </c>
      <c r="U2343" s="6">
        <f>YEAR(Kickstarter[[#This Row],[Date Created Conversion]])</f>
        <v>2015</v>
      </c>
      <c r="V2343" s="6" t="str">
        <f>TEXT(Kickstarter[[#This Row],[Date Created Conversion]], "mmm")</f>
        <v>Jun</v>
      </c>
      <c r="W2343" s="6">
        <f>DATEDIF(Kickstarter[[#This Row],[Date Created Conversion]],Kickstarter[[#This Row],[Date Ended Conversion]],"m")</f>
        <v>1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Kickstarter[[#This Row],[pledged]]/Kickstarter[[#This Row],[goal]]</f>
        <v>0</v>
      </c>
      <c r="P2344" s="13">
        <f>IF(Kickstarter[[#This Row],[backers_count]], Kickstarter[[#This Row],[pledged]]/Kickstarter[[#This Row],[backers_count]], 0)</f>
        <v>0</v>
      </c>
      <c r="Q2344" t="str">
        <f>LEFT(Kickstarter[[#This Row],[Category and Sub-Category]], SEARCH("/", Kickstarter[[#This Row],[Category and Sub-Category]])-1)</f>
        <v>technology</v>
      </c>
      <c r="R2344" t="str">
        <f>RIGHT(Kickstarter[[#This Row],[Category and Sub-Category]], LEN(Kickstarter[[#This Row],[Category and Sub-Category]])-SEARCH("/",Kickstarter[[#This Row],[Category and Sub-Category]]))</f>
        <v>web</v>
      </c>
      <c r="S2344" s="10">
        <f>(Kickstarter[[#This Row],[launched_at]]/86400) + 25569 + (-6/24)</f>
        <v>41897.452199074076</v>
      </c>
      <c r="T2344" s="10">
        <f>(Kickstarter[[#This Row],[deadline]]/86400) + 25569 + (-6/24)</f>
        <v>41917.958333333336</v>
      </c>
      <c r="U2344" s="6">
        <f>YEAR(Kickstarter[[#This Row],[Date Created Conversion]])</f>
        <v>2014</v>
      </c>
      <c r="V2344" s="6" t="str">
        <f>TEXT(Kickstarter[[#This Row],[Date Created Conversion]], "mmm")</f>
        <v>Sep</v>
      </c>
      <c r="W2344" s="6">
        <f>DATEDIF(Kickstarter[[#This Row],[Date Created Conversion]],Kickstarter[[#This Row],[Date Ended Conversion]],"m")</f>
        <v>0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Kickstarter[[#This Row],[pledged]]/Kickstarter[[#This Row],[goal]]</f>
        <v>0.03</v>
      </c>
      <c r="P2345" s="13">
        <f>IF(Kickstarter[[#This Row],[backers_count]], Kickstarter[[#This Row],[pledged]]/Kickstarter[[#This Row],[backers_count]], 0)</f>
        <v>300</v>
      </c>
      <c r="Q2345" t="str">
        <f>LEFT(Kickstarter[[#This Row],[Category and Sub-Category]], SEARCH("/", Kickstarter[[#This Row],[Category and Sub-Category]])-1)</f>
        <v>technology</v>
      </c>
      <c r="R2345" t="str">
        <f>RIGHT(Kickstarter[[#This Row],[Category and Sub-Category]], LEN(Kickstarter[[#This Row],[Category and Sub-Category]])-SEARCH("/",Kickstarter[[#This Row],[Category and Sub-Category]]))</f>
        <v>web</v>
      </c>
      <c r="S2345" s="10">
        <f>(Kickstarter[[#This Row],[launched_at]]/86400) + 25569 + (-6/24)</f>
        <v>42327.575289351851</v>
      </c>
      <c r="T2345" s="10">
        <f>(Kickstarter[[#This Row],[deadline]]/86400) + 25569 + (-6/24)</f>
        <v>42377.57430555555</v>
      </c>
      <c r="U2345" s="6">
        <f>YEAR(Kickstarter[[#This Row],[Date Created Conversion]])</f>
        <v>2015</v>
      </c>
      <c r="V2345" s="6" t="str">
        <f>TEXT(Kickstarter[[#This Row],[Date Created Conversion]], "mmm")</f>
        <v>Nov</v>
      </c>
      <c r="W2345" s="6">
        <f>DATEDIF(Kickstarter[[#This Row],[Date Created Conversion]],Kickstarter[[#This Row],[Date Ended Conversion]],"m")</f>
        <v>1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Kickstarter[[#This Row],[pledged]]/Kickstarter[[#This Row],[goal]]</f>
        <v>1E-3</v>
      </c>
      <c r="P2346" s="13">
        <f>IF(Kickstarter[[#This Row],[backers_count]], Kickstarter[[#This Row],[pledged]]/Kickstarter[[#This Row],[backers_count]], 0)</f>
        <v>1</v>
      </c>
      <c r="Q2346" t="str">
        <f>LEFT(Kickstarter[[#This Row],[Category and Sub-Category]], SEARCH("/", Kickstarter[[#This Row],[Category and Sub-Category]])-1)</f>
        <v>technology</v>
      </c>
      <c r="R2346" t="str">
        <f>RIGHT(Kickstarter[[#This Row],[Category and Sub-Category]], LEN(Kickstarter[[#This Row],[Category and Sub-Category]])-SEARCH("/",Kickstarter[[#This Row],[Category and Sub-Category]]))</f>
        <v>web</v>
      </c>
      <c r="S2346" s="10">
        <f>(Kickstarter[[#This Row],[launched_at]]/86400) + 25569 + (-6/24)</f>
        <v>42515.477650462963</v>
      </c>
      <c r="T2346" s="10">
        <f>(Kickstarter[[#This Row],[deadline]]/86400) + 25569 + (-6/24)</f>
        <v>42545.477650462963</v>
      </c>
      <c r="U2346" s="6">
        <f>YEAR(Kickstarter[[#This Row],[Date Created Conversion]])</f>
        <v>2016</v>
      </c>
      <c r="V2346" s="6" t="str">
        <f>TEXT(Kickstarter[[#This Row],[Date Created Conversion]], "mmm")</f>
        <v>May</v>
      </c>
      <c r="W2346" s="6">
        <f>DATEDIF(Kickstarter[[#This Row],[Date Created Conversion]],Kickstarter[[#This Row],[Date Ended Conversion]],"m")</f>
        <v>0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Kickstarter[[#This Row],[pledged]]/Kickstarter[[#This Row],[goal]]</f>
        <v>0</v>
      </c>
      <c r="P2347" s="13">
        <f>IF(Kickstarter[[#This Row],[backers_count]], Kickstarter[[#This Row],[pledged]]/Kickstarter[[#This Row],[backers_count]], 0)</f>
        <v>0</v>
      </c>
      <c r="Q2347" t="str">
        <f>LEFT(Kickstarter[[#This Row],[Category and Sub-Category]], SEARCH("/", Kickstarter[[#This Row],[Category and Sub-Category]])-1)</f>
        <v>technology</v>
      </c>
      <c r="R2347" t="str">
        <f>RIGHT(Kickstarter[[#This Row],[Category and Sub-Category]], LEN(Kickstarter[[#This Row],[Category and Sub-Category]])-SEARCH("/",Kickstarter[[#This Row],[Category and Sub-Category]]))</f>
        <v>web</v>
      </c>
      <c r="S2347" s="10">
        <f>(Kickstarter[[#This Row],[launched_at]]/86400) + 25569 + (-6/24)</f>
        <v>42059.751805555556</v>
      </c>
      <c r="T2347" s="10">
        <f>(Kickstarter[[#This Row],[deadline]]/86400) + 25569 + (-6/24)</f>
        <v>42094.735416666663</v>
      </c>
      <c r="U2347" s="6">
        <f>YEAR(Kickstarter[[#This Row],[Date Created Conversion]])</f>
        <v>2015</v>
      </c>
      <c r="V2347" s="6" t="str">
        <f>TEXT(Kickstarter[[#This Row],[Date Created Conversion]], "mmm")</f>
        <v>Feb</v>
      </c>
      <c r="W2347" s="6">
        <f>DATEDIF(Kickstarter[[#This Row],[Date Created Conversion]],Kickstarter[[#This Row],[Date Ended Conversion]],"m")</f>
        <v>1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Kickstarter[[#This Row],[pledged]]/Kickstarter[[#This Row],[goal]]</f>
        <v>6.4999999999999997E-4</v>
      </c>
      <c r="P2348" s="13">
        <f>IF(Kickstarter[[#This Row],[backers_count]], Kickstarter[[#This Row],[pledged]]/Kickstarter[[#This Row],[backers_count]], 0)</f>
        <v>13</v>
      </c>
      <c r="Q2348" t="str">
        <f>LEFT(Kickstarter[[#This Row],[Category and Sub-Category]], SEARCH("/", Kickstarter[[#This Row],[Category and Sub-Category]])-1)</f>
        <v>technology</v>
      </c>
      <c r="R2348" t="str">
        <f>RIGHT(Kickstarter[[#This Row],[Category and Sub-Category]], LEN(Kickstarter[[#This Row],[Category and Sub-Category]])-SEARCH("/",Kickstarter[[#This Row],[Category and Sub-Category]]))</f>
        <v>web</v>
      </c>
      <c r="S2348" s="10">
        <f>(Kickstarter[[#This Row],[launched_at]]/86400) + 25569 + (-6/24)</f>
        <v>42615.54896990741</v>
      </c>
      <c r="T2348" s="10">
        <f>(Kickstarter[[#This Row],[deadline]]/86400) + 25569 + (-6/24)</f>
        <v>42660.54896990741</v>
      </c>
      <c r="U2348" s="6">
        <f>YEAR(Kickstarter[[#This Row],[Date Created Conversion]])</f>
        <v>2016</v>
      </c>
      <c r="V2348" s="6" t="str">
        <f>TEXT(Kickstarter[[#This Row],[Date Created Conversion]], "mmm")</f>
        <v>Sep</v>
      </c>
      <c r="W2348" s="6">
        <f>DATEDIF(Kickstarter[[#This Row],[Date Created Conversion]],Kickstarter[[#This Row],[Date Ended Conversion]],"m")</f>
        <v>1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Kickstarter[[#This Row],[pledged]]/Kickstarter[[#This Row],[goal]]</f>
        <v>1.4999999999999999E-2</v>
      </c>
      <c r="P2349" s="13">
        <f>IF(Kickstarter[[#This Row],[backers_count]], Kickstarter[[#This Row],[pledged]]/Kickstarter[[#This Row],[backers_count]], 0)</f>
        <v>15</v>
      </c>
      <c r="Q2349" t="str">
        <f>LEFT(Kickstarter[[#This Row],[Category and Sub-Category]], SEARCH("/", Kickstarter[[#This Row],[Category and Sub-Category]])-1)</f>
        <v>technology</v>
      </c>
      <c r="R2349" t="str">
        <f>RIGHT(Kickstarter[[#This Row],[Category and Sub-Category]], LEN(Kickstarter[[#This Row],[Category and Sub-Category]])-SEARCH("/",Kickstarter[[#This Row],[Category and Sub-Category]]))</f>
        <v>web</v>
      </c>
      <c r="S2349" s="10">
        <f>(Kickstarter[[#This Row],[launched_at]]/86400) + 25569 + (-6/24)</f>
        <v>42577.357361111106</v>
      </c>
      <c r="T2349" s="10">
        <f>(Kickstarter[[#This Row],[deadline]]/86400) + 25569 + (-6/24)</f>
        <v>42607.357361111106</v>
      </c>
      <c r="U2349" s="6">
        <f>YEAR(Kickstarter[[#This Row],[Date Created Conversion]])</f>
        <v>2016</v>
      </c>
      <c r="V2349" s="6" t="str">
        <f>TEXT(Kickstarter[[#This Row],[Date Created Conversion]], "mmm")</f>
        <v>Jul</v>
      </c>
      <c r="W2349" s="6">
        <f>DATEDIF(Kickstarter[[#This Row],[Date Created Conversion]],Kickstarter[[#This Row],[Date Ended Conversion]],"m")</f>
        <v>0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Kickstarter[[#This Row],[pledged]]/Kickstarter[[#This Row],[goal]]</f>
        <v>3.8571428571428572E-3</v>
      </c>
      <c r="P2350" s="13">
        <f>IF(Kickstarter[[#This Row],[backers_count]], Kickstarter[[#This Row],[pledged]]/Kickstarter[[#This Row],[backers_count]], 0)</f>
        <v>54</v>
      </c>
      <c r="Q2350" t="str">
        <f>LEFT(Kickstarter[[#This Row],[Category and Sub-Category]], SEARCH("/", Kickstarter[[#This Row],[Category and Sub-Category]])-1)</f>
        <v>technology</v>
      </c>
      <c r="R2350" t="str">
        <f>RIGHT(Kickstarter[[#This Row],[Category and Sub-Category]], LEN(Kickstarter[[#This Row],[Category and Sub-Category]])-SEARCH("/",Kickstarter[[#This Row],[Category and Sub-Category]]))</f>
        <v>web</v>
      </c>
      <c r="S2350" s="10">
        <f>(Kickstarter[[#This Row],[launched_at]]/86400) + 25569 + (-6/24)</f>
        <v>42360.682152777779</v>
      </c>
      <c r="T2350" s="10">
        <f>(Kickstarter[[#This Row],[deadline]]/86400) + 25569 + (-6/24)</f>
        <v>42420.682152777779</v>
      </c>
      <c r="U2350" s="6">
        <f>YEAR(Kickstarter[[#This Row],[Date Created Conversion]])</f>
        <v>2015</v>
      </c>
      <c r="V2350" s="6" t="str">
        <f>TEXT(Kickstarter[[#This Row],[Date Created Conversion]], "mmm")</f>
        <v>Dec</v>
      </c>
      <c r="W2350" s="6">
        <f>DATEDIF(Kickstarter[[#This Row],[Date Created Conversion]],Kickstarter[[#This Row],[Date Ended Conversion]],"m")</f>
        <v>1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Kickstarter[[#This Row],[pledged]]/Kickstarter[[#This Row],[goal]]</f>
        <v>0</v>
      </c>
      <c r="P2351" s="13">
        <f>IF(Kickstarter[[#This Row],[backers_count]], Kickstarter[[#This Row],[pledged]]/Kickstarter[[#This Row],[backers_count]], 0)</f>
        <v>0</v>
      </c>
      <c r="Q2351" t="str">
        <f>LEFT(Kickstarter[[#This Row],[Category and Sub-Category]], SEARCH("/", Kickstarter[[#This Row],[Category and Sub-Category]])-1)</f>
        <v>technology</v>
      </c>
      <c r="R2351" t="str">
        <f>RIGHT(Kickstarter[[#This Row],[Category and Sub-Category]], LEN(Kickstarter[[#This Row],[Category and Sub-Category]])-SEARCH("/",Kickstarter[[#This Row],[Category and Sub-Category]]))</f>
        <v>web</v>
      </c>
      <c r="S2351" s="10">
        <f>(Kickstarter[[#This Row],[launched_at]]/86400) + 25569 + (-6/24)</f>
        <v>42198.525787037041</v>
      </c>
      <c r="T2351" s="10">
        <f>(Kickstarter[[#This Row],[deadline]]/86400) + 25569 + (-6/24)</f>
        <v>42227.525787037041</v>
      </c>
      <c r="U2351" s="6">
        <f>YEAR(Kickstarter[[#This Row],[Date Created Conversion]])</f>
        <v>2015</v>
      </c>
      <c r="V2351" s="6" t="str">
        <f>TEXT(Kickstarter[[#This Row],[Date Created Conversion]], "mmm")</f>
        <v>Jul</v>
      </c>
      <c r="W2351" s="6">
        <f>DATEDIF(Kickstarter[[#This Row],[Date Created Conversion]],Kickstarter[[#This Row],[Date Ended Conversion]],"m")</f>
        <v>0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Kickstarter[[#This Row],[pledged]]/Kickstarter[[#This Row],[goal]]</f>
        <v>0</v>
      </c>
      <c r="P2352" s="13">
        <f>IF(Kickstarter[[#This Row],[backers_count]], Kickstarter[[#This Row],[pledged]]/Kickstarter[[#This Row],[backers_count]], 0)</f>
        <v>0</v>
      </c>
      <c r="Q2352" t="str">
        <f>LEFT(Kickstarter[[#This Row],[Category and Sub-Category]], SEARCH("/", Kickstarter[[#This Row],[Category and Sub-Category]])-1)</f>
        <v>technology</v>
      </c>
      <c r="R2352" t="str">
        <f>RIGHT(Kickstarter[[#This Row],[Category and Sub-Category]], LEN(Kickstarter[[#This Row],[Category and Sub-Category]])-SEARCH("/",Kickstarter[[#This Row],[Category and Sub-Category]]))</f>
        <v>web</v>
      </c>
      <c r="S2352" s="10">
        <f>(Kickstarter[[#This Row],[launched_at]]/86400) + 25569 + (-6/24)</f>
        <v>42708.592245370368</v>
      </c>
      <c r="T2352" s="10">
        <f>(Kickstarter[[#This Row],[deadline]]/86400) + 25569 + (-6/24)</f>
        <v>42738.592245370368</v>
      </c>
      <c r="U2352" s="6">
        <f>YEAR(Kickstarter[[#This Row],[Date Created Conversion]])</f>
        <v>2016</v>
      </c>
      <c r="V2352" s="6" t="str">
        <f>TEXT(Kickstarter[[#This Row],[Date Created Conversion]], "mmm")</f>
        <v>Dec</v>
      </c>
      <c r="W2352" s="6">
        <f>DATEDIF(Kickstarter[[#This Row],[Date Created Conversion]],Kickstarter[[#This Row],[Date Ended Conversion]],"m")</f>
        <v>0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Kickstarter[[#This Row],[pledged]]/Kickstarter[[#This Row],[goal]]</f>
        <v>5.7142857142857143E-3</v>
      </c>
      <c r="P2353" s="13">
        <f>IF(Kickstarter[[#This Row],[backers_count]], Kickstarter[[#This Row],[pledged]]/Kickstarter[[#This Row],[backers_count]], 0)</f>
        <v>15.428571428571429</v>
      </c>
      <c r="Q2353" t="str">
        <f>LEFT(Kickstarter[[#This Row],[Category and Sub-Category]], SEARCH("/", Kickstarter[[#This Row],[Category and Sub-Category]])-1)</f>
        <v>technology</v>
      </c>
      <c r="R2353" t="str">
        <f>RIGHT(Kickstarter[[#This Row],[Category and Sub-Category]], LEN(Kickstarter[[#This Row],[Category and Sub-Category]])-SEARCH("/",Kickstarter[[#This Row],[Category and Sub-Category]]))</f>
        <v>web</v>
      </c>
      <c r="S2353" s="10">
        <f>(Kickstarter[[#This Row],[launched_at]]/86400) + 25569 + (-6/24)</f>
        <v>42093.851145833338</v>
      </c>
      <c r="T2353" s="10">
        <f>(Kickstarter[[#This Row],[deadline]]/86400) + 25569 + (-6/24)</f>
        <v>42123.851145833338</v>
      </c>
      <c r="U2353" s="6">
        <f>YEAR(Kickstarter[[#This Row],[Date Created Conversion]])</f>
        <v>2015</v>
      </c>
      <c r="V2353" s="6" t="str">
        <f>TEXT(Kickstarter[[#This Row],[Date Created Conversion]], "mmm")</f>
        <v>Mar</v>
      </c>
      <c r="W2353" s="6">
        <f>DATEDIF(Kickstarter[[#This Row],[Date Created Conversion]],Kickstarter[[#This Row],[Date Ended Conversion]],"m")</f>
        <v>0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Kickstarter[[#This Row],[pledged]]/Kickstarter[[#This Row],[goal]]</f>
        <v>0</v>
      </c>
      <c r="P2354" s="13">
        <f>IF(Kickstarter[[#This Row],[backers_count]], Kickstarter[[#This Row],[pledged]]/Kickstarter[[#This Row],[backers_count]], 0)</f>
        <v>0</v>
      </c>
      <c r="Q2354" t="str">
        <f>LEFT(Kickstarter[[#This Row],[Category and Sub-Category]], SEARCH("/", Kickstarter[[#This Row],[Category and Sub-Category]])-1)</f>
        <v>technology</v>
      </c>
      <c r="R2354" t="str">
        <f>RIGHT(Kickstarter[[#This Row],[Category and Sub-Category]], LEN(Kickstarter[[#This Row],[Category and Sub-Category]])-SEARCH("/",Kickstarter[[#This Row],[Category and Sub-Category]]))</f>
        <v>web</v>
      </c>
      <c r="S2354" s="10">
        <f>(Kickstarter[[#This Row],[launched_at]]/86400) + 25569 + (-6/24)</f>
        <v>42101.383703703701</v>
      </c>
      <c r="T2354" s="10">
        <f>(Kickstarter[[#This Row],[deadline]]/86400) + 25569 + (-6/24)</f>
        <v>42161.383703703701</v>
      </c>
      <c r="U2354" s="6">
        <f>YEAR(Kickstarter[[#This Row],[Date Created Conversion]])</f>
        <v>2015</v>
      </c>
      <c r="V2354" s="6" t="str">
        <f>TEXT(Kickstarter[[#This Row],[Date Created Conversion]], "mmm")</f>
        <v>Apr</v>
      </c>
      <c r="W2354" s="6">
        <f>DATEDIF(Kickstarter[[#This Row],[Date Created Conversion]],Kickstarter[[#This Row],[Date Ended Conversion]],"m")</f>
        <v>1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Kickstarter[[#This Row],[pledged]]/Kickstarter[[#This Row],[goal]]</f>
        <v>0</v>
      </c>
      <c r="P2355" s="13">
        <f>IF(Kickstarter[[#This Row],[backers_count]], Kickstarter[[#This Row],[pledged]]/Kickstarter[[#This Row],[backers_count]], 0)</f>
        <v>0</v>
      </c>
      <c r="Q2355" t="str">
        <f>LEFT(Kickstarter[[#This Row],[Category and Sub-Category]], SEARCH("/", Kickstarter[[#This Row],[Category and Sub-Category]])-1)</f>
        <v>technology</v>
      </c>
      <c r="R2355" t="str">
        <f>RIGHT(Kickstarter[[#This Row],[Category and Sub-Category]], LEN(Kickstarter[[#This Row],[Category and Sub-Category]])-SEARCH("/",Kickstarter[[#This Row],[Category and Sub-Category]]))</f>
        <v>web</v>
      </c>
      <c r="S2355" s="10">
        <f>(Kickstarter[[#This Row],[launched_at]]/86400) + 25569 + (-6/24)</f>
        <v>42103.426180555558</v>
      </c>
      <c r="T2355" s="10">
        <f>(Kickstarter[[#This Row],[deadline]]/86400) + 25569 + (-6/24)</f>
        <v>42115.426180555558</v>
      </c>
      <c r="U2355" s="6">
        <f>YEAR(Kickstarter[[#This Row],[Date Created Conversion]])</f>
        <v>2015</v>
      </c>
      <c r="V2355" s="6" t="str">
        <f>TEXT(Kickstarter[[#This Row],[Date Created Conversion]], "mmm")</f>
        <v>Apr</v>
      </c>
      <c r="W2355" s="6">
        <f>DATEDIF(Kickstarter[[#This Row],[Date Created Conversion]],Kickstarter[[#This Row],[Date Ended Conversion]],"m")</f>
        <v>0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Kickstarter[[#This Row],[pledged]]/Kickstarter[[#This Row],[goal]]</f>
        <v>7.1428571428571429E-4</v>
      </c>
      <c r="P2356" s="13">
        <f>IF(Kickstarter[[#This Row],[backers_count]], Kickstarter[[#This Row],[pledged]]/Kickstarter[[#This Row],[backers_count]], 0)</f>
        <v>25</v>
      </c>
      <c r="Q2356" t="str">
        <f>LEFT(Kickstarter[[#This Row],[Category and Sub-Category]], SEARCH("/", Kickstarter[[#This Row],[Category and Sub-Category]])-1)</f>
        <v>technology</v>
      </c>
      <c r="R2356" t="str">
        <f>RIGHT(Kickstarter[[#This Row],[Category and Sub-Category]], LEN(Kickstarter[[#This Row],[Category and Sub-Category]])-SEARCH("/",Kickstarter[[#This Row],[Category and Sub-Category]]))</f>
        <v>web</v>
      </c>
      <c r="S2356" s="10">
        <f>(Kickstarter[[#This Row],[launched_at]]/86400) + 25569 + (-6/24)</f>
        <v>41954.472916666666</v>
      </c>
      <c r="T2356" s="10">
        <f>(Kickstarter[[#This Row],[deadline]]/86400) + 25569 + (-6/24)</f>
        <v>42014.472916666666</v>
      </c>
      <c r="U2356" s="6">
        <f>YEAR(Kickstarter[[#This Row],[Date Created Conversion]])</f>
        <v>2014</v>
      </c>
      <c r="V2356" s="6" t="str">
        <f>TEXT(Kickstarter[[#This Row],[Date Created Conversion]], "mmm")</f>
        <v>Nov</v>
      </c>
      <c r="W2356" s="6">
        <f>DATEDIF(Kickstarter[[#This Row],[Date Created Conversion]],Kickstarter[[#This Row],[Date Ended Conversion]],"m")</f>
        <v>1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Kickstarter[[#This Row],[pledged]]/Kickstarter[[#This Row],[goal]]</f>
        <v>6.875E-3</v>
      </c>
      <c r="P2357" s="13">
        <f>IF(Kickstarter[[#This Row],[backers_count]], Kickstarter[[#This Row],[pledged]]/Kickstarter[[#This Row],[backers_count]], 0)</f>
        <v>27.5</v>
      </c>
      <c r="Q2357" t="str">
        <f>LEFT(Kickstarter[[#This Row],[Category and Sub-Category]], SEARCH("/", Kickstarter[[#This Row],[Category and Sub-Category]])-1)</f>
        <v>technology</v>
      </c>
      <c r="R2357" t="str">
        <f>RIGHT(Kickstarter[[#This Row],[Category and Sub-Category]], LEN(Kickstarter[[#This Row],[Category and Sub-Category]])-SEARCH("/",Kickstarter[[#This Row],[Category and Sub-Category]]))</f>
        <v>web</v>
      </c>
      <c r="S2357" s="10">
        <f>(Kickstarter[[#This Row],[launched_at]]/86400) + 25569 + (-6/24)</f>
        <v>42096.668240740742</v>
      </c>
      <c r="T2357" s="10">
        <f>(Kickstarter[[#This Row],[deadline]]/86400) + 25569 + (-6/24)</f>
        <v>42126.668240740742</v>
      </c>
      <c r="U2357" s="6">
        <f>YEAR(Kickstarter[[#This Row],[Date Created Conversion]])</f>
        <v>2015</v>
      </c>
      <c r="V2357" s="6" t="str">
        <f>TEXT(Kickstarter[[#This Row],[Date Created Conversion]], "mmm")</f>
        <v>Apr</v>
      </c>
      <c r="W2357" s="6">
        <f>DATEDIF(Kickstarter[[#This Row],[Date Created Conversion]],Kickstarter[[#This Row],[Date Ended Conversion]],"m")</f>
        <v>1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Kickstarter[[#This Row],[pledged]]/Kickstarter[[#This Row],[goal]]</f>
        <v>0</v>
      </c>
      <c r="P2358" s="13">
        <f>IF(Kickstarter[[#This Row],[backers_count]], Kickstarter[[#This Row],[pledged]]/Kickstarter[[#This Row],[backers_count]], 0)</f>
        <v>0</v>
      </c>
      <c r="Q2358" t="str">
        <f>LEFT(Kickstarter[[#This Row],[Category and Sub-Category]], SEARCH("/", Kickstarter[[#This Row],[Category and Sub-Category]])-1)</f>
        <v>technology</v>
      </c>
      <c r="R2358" t="str">
        <f>RIGHT(Kickstarter[[#This Row],[Category and Sub-Category]], LEN(Kickstarter[[#This Row],[Category and Sub-Category]])-SEARCH("/",Kickstarter[[#This Row],[Category and Sub-Category]]))</f>
        <v>web</v>
      </c>
      <c r="S2358" s="10">
        <f>(Kickstarter[[#This Row],[launched_at]]/86400) + 25569 + (-6/24)</f>
        <v>42130.53361111111</v>
      </c>
      <c r="T2358" s="10">
        <f>(Kickstarter[[#This Row],[deadline]]/86400) + 25569 + (-6/24)</f>
        <v>42160.53361111111</v>
      </c>
      <c r="U2358" s="6">
        <f>YEAR(Kickstarter[[#This Row],[Date Created Conversion]])</f>
        <v>2015</v>
      </c>
      <c r="V2358" s="6" t="str">
        <f>TEXT(Kickstarter[[#This Row],[Date Created Conversion]], "mmm")</f>
        <v>May</v>
      </c>
      <c r="W2358" s="6">
        <f>DATEDIF(Kickstarter[[#This Row],[Date Created Conversion]],Kickstarter[[#This Row],[Date Ended Conversion]],"m")</f>
        <v>0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Kickstarter[[#This Row],[pledged]]/Kickstarter[[#This Row],[goal]]</f>
        <v>0</v>
      </c>
      <c r="P2359" s="13">
        <f>IF(Kickstarter[[#This Row],[backers_count]], Kickstarter[[#This Row],[pledged]]/Kickstarter[[#This Row],[backers_count]], 0)</f>
        <v>0</v>
      </c>
      <c r="Q2359" t="str">
        <f>LEFT(Kickstarter[[#This Row],[Category and Sub-Category]], SEARCH("/", Kickstarter[[#This Row],[Category and Sub-Category]])-1)</f>
        <v>technology</v>
      </c>
      <c r="R2359" t="str">
        <f>RIGHT(Kickstarter[[#This Row],[Category and Sub-Category]], LEN(Kickstarter[[#This Row],[Category and Sub-Category]])-SEARCH("/",Kickstarter[[#This Row],[Category and Sub-Category]]))</f>
        <v>web</v>
      </c>
      <c r="S2359" s="10">
        <f>(Kickstarter[[#This Row],[launched_at]]/86400) + 25569 + (-6/24)</f>
        <v>42264.370115740741</v>
      </c>
      <c r="T2359" s="10">
        <f>(Kickstarter[[#This Row],[deadline]]/86400) + 25569 + (-6/24)</f>
        <v>42294.370115740741</v>
      </c>
      <c r="U2359" s="6">
        <f>YEAR(Kickstarter[[#This Row],[Date Created Conversion]])</f>
        <v>2015</v>
      </c>
      <c r="V2359" s="6" t="str">
        <f>TEXT(Kickstarter[[#This Row],[Date Created Conversion]], "mmm")</f>
        <v>Sep</v>
      </c>
      <c r="W2359" s="6">
        <f>DATEDIF(Kickstarter[[#This Row],[Date Created Conversion]],Kickstarter[[#This Row],[Date Ended Conversion]],"m")</f>
        <v>1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Kickstarter[[#This Row],[pledged]]/Kickstarter[[#This Row],[goal]]</f>
        <v>0</v>
      </c>
      <c r="P2360" s="13">
        <f>IF(Kickstarter[[#This Row],[backers_count]], Kickstarter[[#This Row],[pledged]]/Kickstarter[[#This Row],[backers_count]], 0)</f>
        <v>0</v>
      </c>
      <c r="Q2360" t="str">
        <f>LEFT(Kickstarter[[#This Row],[Category and Sub-Category]], SEARCH("/", Kickstarter[[#This Row],[Category and Sub-Category]])-1)</f>
        <v>technology</v>
      </c>
      <c r="R2360" t="str">
        <f>RIGHT(Kickstarter[[#This Row],[Category and Sub-Category]], LEN(Kickstarter[[#This Row],[Category and Sub-Category]])-SEARCH("/",Kickstarter[[#This Row],[Category and Sub-Category]]))</f>
        <v>web</v>
      </c>
      <c r="S2360" s="10">
        <f>(Kickstarter[[#This Row],[launched_at]]/86400) + 25569 + (-6/24)</f>
        <v>41978.680972222224</v>
      </c>
      <c r="T2360" s="10">
        <f>(Kickstarter[[#This Row],[deadline]]/86400) + 25569 + (-6/24)</f>
        <v>42034.777083333334</v>
      </c>
      <c r="U2360" s="6">
        <f>YEAR(Kickstarter[[#This Row],[Date Created Conversion]])</f>
        <v>2014</v>
      </c>
      <c r="V2360" s="6" t="str">
        <f>TEXT(Kickstarter[[#This Row],[Date Created Conversion]], "mmm")</f>
        <v>Dec</v>
      </c>
      <c r="W2360" s="6">
        <f>DATEDIF(Kickstarter[[#This Row],[Date Created Conversion]],Kickstarter[[#This Row],[Date Ended Conversion]],"m")</f>
        <v>1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Kickstarter[[#This Row],[pledged]]/Kickstarter[[#This Row],[goal]]</f>
        <v>0.14680000000000001</v>
      </c>
      <c r="P2361" s="13">
        <f>IF(Kickstarter[[#This Row],[backers_count]], Kickstarter[[#This Row],[pledged]]/Kickstarter[[#This Row],[backers_count]], 0)</f>
        <v>367</v>
      </c>
      <c r="Q2361" t="str">
        <f>LEFT(Kickstarter[[#This Row],[Category and Sub-Category]], SEARCH("/", Kickstarter[[#This Row],[Category and Sub-Category]])-1)</f>
        <v>technology</v>
      </c>
      <c r="R2361" t="str">
        <f>RIGHT(Kickstarter[[#This Row],[Category and Sub-Category]], LEN(Kickstarter[[#This Row],[Category and Sub-Category]])-SEARCH("/",Kickstarter[[#This Row],[Category and Sub-Category]]))</f>
        <v>web</v>
      </c>
      <c r="S2361" s="10">
        <f>(Kickstarter[[#This Row],[launched_at]]/86400) + 25569 + (-6/24)</f>
        <v>42159.399583333332</v>
      </c>
      <c r="T2361" s="10">
        <f>(Kickstarter[[#This Row],[deadline]]/86400) + 25569 + (-6/24)</f>
        <v>42219.399583333332</v>
      </c>
      <c r="U2361" s="6">
        <f>YEAR(Kickstarter[[#This Row],[Date Created Conversion]])</f>
        <v>2015</v>
      </c>
      <c r="V2361" s="6" t="str">
        <f>TEXT(Kickstarter[[#This Row],[Date Created Conversion]], "mmm")</f>
        <v>Jun</v>
      </c>
      <c r="W2361" s="6">
        <f>DATEDIF(Kickstarter[[#This Row],[Date Created Conversion]],Kickstarter[[#This Row],[Date Ended Conversion]],"m")</f>
        <v>1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Kickstarter[[#This Row],[pledged]]/Kickstarter[[#This Row],[goal]]</f>
        <v>4.0000000000000002E-4</v>
      </c>
      <c r="P2362" s="13">
        <f>IF(Kickstarter[[#This Row],[backers_count]], Kickstarter[[#This Row],[pledged]]/Kickstarter[[#This Row],[backers_count]], 0)</f>
        <v>2</v>
      </c>
      <c r="Q2362" t="str">
        <f>LEFT(Kickstarter[[#This Row],[Category and Sub-Category]], SEARCH("/", Kickstarter[[#This Row],[Category and Sub-Category]])-1)</f>
        <v>technology</v>
      </c>
      <c r="R2362" t="str">
        <f>RIGHT(Kickstarter[[#This Row],[Category and Sub-Category]], LEN(Kickstarter[[#This Row],[Category and Sub-Category]])-SEARCH("/",Kickstarter[[#This Row],[Category and Sub-Category]]))</f>
        <v>web</v>
      </c>
      <c r="S2362" s="10">
        <f>(Kickstarter[[#This Row],[launched_at]]/86400) + 25569 + (-6/24)</f>
        <v>42377.45694444445</v>
      </c>
      <c r="T2362" s="10">
        <f>(Kickstarter[[#This Row],[deadline]]/86400) + 25569 + (-6/24)</f>
        <v>42407.45694444445</v>
      </c>
      <c r="U2362" s="6">
        <f>YEAR(Kickstarter[[#This Row],[Date Created Conversion]])</f>
        <v>2016</v>
      </c>
      <c r="V2362" s="6" t="str">
        <f>TEXT(Kickstarter[[#This Row],[Date Created Conversion]], "mmm")</f>
        <v>Jan</v>
      </c>
      <c r="W2362" s="6">
        <f>DATEDIF(Kickstarter[[#This Row],[Date Created Conversion]],Kickstarter[[#This Row],[Date Ended Conversion]],"m")</f>
        <v>0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Kickstarter[[#This Row],[pledged]]/Kickstarter[[#This Row],[goal]]</f>
        <v>0</v>
      </c>
      <c r="P2363" s="13">
        <f>IF(Kickstarter[[#This Row],[backers_count]], Kickstarter[[#This Row],[pledged]]/Kickstarter[[#This Row],[backers_count]], 0)</f>
        <v>0</v>
      </c>
      <c r="Q2363" t="str">
        <f>LEFT(Kickstarter[[#This Row],[Category and Sub-Category]], SEARCH("/", Kickstarter[[#This Row],[Category and Sub-Category]])-1)</f>
        <v>technology</v>
      </c>
      <c r="R2363" t="str">
        <f>RIGHT(Kickstarter[[#This Row],[Category and Sub-Category]], LEN(Kickstarter[[#This Row],[Category and Sub-Category]])-SEARCH("/",Kickstarter[[#This Row],[Category and Sub-Category]]))</f>
        <v>web</v>
      </c>
      <c r="S2363" s="10">
        <f>(Kickstarter[[#This Row],[launched_at]]/86400) + 25569 + (-6/24)</f>
        <v>42466.608888888892</v>
      </c>
      <c r="T2363" s="10">
        <f>(Kickstarter[[#This Row],[deadline]]/86400) + 25569 + (-6/24)</f>
        <v>42490.666666666672</v>
      </c>
      <c r="U2363" s="6">
        <f>YEAR(Kickstarter[[#This Row],[Date Created Conversion]])</f>
        <v>2016</v>
      </c>
      <c r="V2363" s="6" t="str">
        <f>TEXT(Kickstarter[[#This Row],[Date Created Conversion]], "mmm")</f>
        <v>Apr</v>
      </c>
      <c r="W2363" s="6">
        <f>DATEDIF(Kickstarter[[#This Row],[Date Created Conversion]],Kickstarter[[#This Row],[Date Ended Conversion]],"m")</f>
        <v>0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Kickstarter[[#This Row],[pledged]]/Kickstarter[[#This Row],[goal]]</f>
        <v>0.2857142857142857</v>
      </c>
      <c r="P2364" s="13">
        <f>IF(Kickstarter[[#This Row],[backers_count]], Kickstarter[[#This Row],[pledged]]/Kickstarter[[#This Row],[backers_count]], 0)</f>
        <v>60</v>
      </c>
      <c r="Q2364" t="str">
        <f>LEFT(Kickstarter[[#This Row],[Category and Sub-Category]], SEARCH("/", Kickstarter[[#This Row],[Category and Sub-Category]])-1)</f>
        <v>technology</v>
      </c>
      <c r="R2364" t="str">
        <f>RIGHT(Kickstarter[[#This Row],[Category and Sub-Category]], LEN(Kickstarter[[#This Row],[Category and Sub-Category]])-SEARCH("/",Kickstarter[[#This Row],[Category and Sub-Category]]))</f>
        <v>web</v>
      </c>
      <c r="S2364" s="10">
        <f>(Kickstarter[[#This Row],[launched_at]]/86400) + 25569 + (-6/24)</f>
        <v>41954.438310185185</v>
      </c>
      <c r="T2364" s="10">
        <f>(Kickstarter[[#This Row],[deadline]]/86400) + 25569 + (-6/24)</f>
        <v>41984.438310185185</v>
      </c>
      <c r="U2364" s="6">
        <f>YEAR(Kickstarter[[#This Row],[Date Created Conversion]])</f>
        <v>2014</v>
      </c>
      <c r="V2364" s="6" t="str">
        <f>TEXT(Kickstarter[[#This Row],[Date Created Conversion]], "mmm")</f>
        <v>Nov</v>
      </c>
      <c r="W2364" s="6">
        <f>DATEDIF(Kickstarter[[#This Row],[Date Created Conversion]],Kickstarter[[#This Row],[Date Ended Conversion]],"m")</f>
        <v>1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Kickstarter[[#This Row],[pledged]]/Kickstarter[[#This Row],[goal]]</f>
        <v>0</v>
      </c>
      <c r="P2365" s="13">
        <f>IF(Kickstarter[[#This Row],[backers_count]], Kickstarter[[#This Row],[pledged]]/Kickstarter[[#This Row],[backers_count]], 0)</f>
        <v>0</v>
      </c>
      <c r="Q2365" t="str">
        <f>LEFT(Kickstarter[[#This Row],[Category and Sub-Category]], SEARCH("/", Kickstarter[[#This Row],[Category and Sub-Category]])-1)</f>
        <v>technology</v>
      </c>
      <c r="R2365" t="str">
        <f>RIGHT(Kickstarter[[#This Row],[Category and Sub-Category]], LEN(Kickstarter[[#This Row],[Category and Sub-Category]])-SEARCH("/",Kickstarter[[#This Row],[Category and Sub-Category]]))</f>
        <v>web</v>
      </c>
      <c r="S2365" s="10">
        <f>(Kickstarter[[#This Row],[launched_at]]/86400) + 25569 + (-6/24)</f>
        <v>42321.761574074073</v>
      </c>
      <c r="T2365" s="10">
        <f>(Kickstarter[[#This Row],[deadline]]/86400) + 25569 + (-6/24)</f>
        <v>42366.761574074073</v>
      </c>
      <c r="U2365" s="6">
        <f>YEAR(Kickstarter[[#This Row],[Date Created Conversion]])</f>
        <v>2015</v>
      </c>
      <c r="V2365" s="6" t="str">
        <f>TEXT(Kickstarter[[#This Row],[Date Created Conversion]], "mmm")</f>
        <v>Nov</v>
      </c>
      <c r="W2365" s="6">
        <f>DATEDIF(Kickstarter[[#This Row],[Date Created Conversion]],Kickstarter[[#This Row],[Date Ended Conversion]],"m")</f>
        <v>1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Kickstarter[[#This Row],[pledged]]/Kickstarter[[#This Row],[goal]]</f>
        <v>0</v>
      </c>
      <c r="P2366" s="13">
        <f>IF(Kickstarter[[#This Row],[backers_count]], Kickstarter[[#This Row],[pledged]]/Kickstarter[[#This Row],[backers_count]], 0)</f>
        <v>0</v>
      </c>
      <c r="Q2366" t="str">
        <f>LEFT(Kickstarter[[#This Row],[Category and Sub-Category]], SEARCH("/", Kickstarter[[#This Row],[Category and Sub-Category]])-1)</f>
        <v>technology</v>
      </c>
      <c r="R2366" t="str">
        <f>RIGHT(Kickstarter[[#This Row],[Category and Sub-Category]], LEN(Kickstarter[[#This Row],[Category and Sub-Category]])-SEARCH("/",Kickstarter[[#This Row],[Category and Sub-Category]]))</f>
        <v>web</v>
      </c>
      <c r="S2366" s="10">
        <f>(Kickstarter[[#This Row],[launched_at]]/86400) + 25569 + (-6/24)</f>
        <v>42248.684675925921</v>
      </c>
      <c r="T2366" s="10">
        <f>(Kickstarter[[#This Row],[deadline]]/86400) + 25569 + (-6/24)</f>
        <v>42303.684675925921</v>
      </c>
      <c r="U2366" s="6">
        <f>YEAR(Kickstarter[[#This Row],[Date Created Conversion]])</f>
        <v>2015</v>
      </c>
      <c r="V2366" s="6" t="str">
        <f>TEXT(Kickstarter[[#This Row],[Date Created Conversion]], "mmm")</f>
        <v>Sep</v>
      </c>
      <c r="W2366" s="6">
        <f>DATEDIF(Kickstarter[[#This Row],[Date Created Conversion]],Kickstarter[[#This Row],[Date Ended Conversion]],"m")</f>
        <v>1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Kickstarter[[#This Row],[pledged]]/Kickstarter[[#This Row],[goal]]</f>
        <v>0</v>
      </c>
      <c r="P2367" s="13">
        <f>IF(Kickstarter[[#This Row],[backers_count]], Kickstarter[[#This Row],[pledged]]/Kickstarter[[#This Row],[backers_count]], 0)</f>
        <v>0</v>
      </c>
      <c r="Q2367" t="str">
        <f>LEFT(Kickstarter[[#This Row],[Category and Sub-Category]], SEARCH("/", Kickstarter[[#This Row],[Category and Sub-Category]])-1)</f>
        <v>technology</v>
      </c>
      <c r="R2367" t="str">
        <f>RIGHT(Kickstarter[[#This Row],[Category and Sub-Category]], LEN(Kickstarter[[#This Row],[Category and Sub-Category]])-SEARCH("/",Kickstarter[[#This Row],[Category and Sub-Category]]))</f>
        <v>web</v>
      </c>
      <c r="S2367" s="10">
        <f>(Kickstarter[[#This Row],[launched_at]]/86400) + 25569 + (-6/24)</f>
        <v>42346.486400462964</v>
      </c>
      <c r="T2367" s="10">
        <f>(Kickstarter[[#This Row],[deadline]]/86400) + 25569 + (-6/24)</f>
        <v>42386.708333333328</v>
      </c>
      <c r="U2367" s="6">
        <f>YEAR(Kickstarter[[#This Row],[Date Created Conversion]])</f>
        <v>2015</v>
      </c>
      <c r="V2367" s="6" t="str">
        <f>TEXT(Kickstarter[[#This Row],[Date Created Conversion]], "mmm")</f>
        <v>Dec</v>
      </c>
      <c r="W2367" s="6">
        <f>DATEDIF(Kickstarter[[#This Row],[Date Created Conversion]],Kickstarter[[#This Row],[Date Ended Conversion]],"m")</f>
        <v>1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Kickstarter[[#This Row],[pledged]]/Kickstarter[[#This Row],[goal]]</f>
        <v>0.1052</v>
      </c>
      <c r="P2368" s="13">
        <f>IF(Kickstarter[[#This Row],[backers_count]], Kickstarter[[#This Row],[pledged]]/Kickstarter[[#This Row],[backers_count]], 0)</f>
        <v>97.407407407407405</v>
      </c>
      <c r="Q2368" t="str">
        <f>LEFT(Kickstarter[[#This Row],[Category and Sub-Category]], SEARCH("/", Kickstarter[[#This Row],[Category and Sub-Category]])-1)</f>
        <v>technology</v>
      </c>
      <c r="R2368" t="str">
        <f>RIGHT(Kickstarter[[#This Row],[Category and Sub-Category]], LEN(Kickstarter[[#This Row],[Category and Sub-Category]])-SEARCH("/",Kickstarter[[#This Row],[Category and Sub-Category]]))</f>
        <v>web</v>
      </c>
      <c r="S2368" s="10">
        <f>(Kickstarter[[#This Row],[launched_at]]/86400) + 25569 + (-6/24)</f>
        <v>42268.281631944439</v>
      </c>
      <c r="T2368" s="10">
        <f>(Kickstarter[[#This Row],[deadline]]/86400) + 25569 + (-6/24)</f>
        <v>42298.281631944439</v>
      </c>
      <c r="U2368" s="6">
        <f>YEAR(Kickstarter[[#This Row],[Date Created Conversion]])</f>
        <v>2015</v>
      </c>
      <c r="V2368" s="6" t="str">
        <f>TEXT(Kickstarter[[#This Row],[Date Created Conversion]], "mmm")</f>
        <v>Sep</v>
      </c>
      <c r="W2368" s="6">
        <f>DATEDIF(Kickstarter[[#This Row],[Date Created Conversion]],Kickstarter[[#This Row],[Date Ended Conversion]],"m")</f>
        <v>1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Kickstarter[[#This Row],[pledged]]/Kickstarter[[#This Row],[goal]]</f>
        <v>1.34E-2</v>
      </c>
      <c r="P2369" s="13">
        <f>IF(Kickstarter[[#This Row],[backers_count]], Kickstarter[[#This Row],[pledged]]/Kickstarter[[#This Row],[backers_count]], 0)</f>
        <v>47.857142857142854</v>
      </c>
      <c r="Q2369" t="str">
        <f>LEFT(Kickstarter[[#This Row],[Category and Sub-Category]], SEARCH("/", Kickstarter[[#This Row],[Category and Sub-Category]])-1)</f>
        <v>technology</v>
      </c>
      <c r="R2369" t="str">
        <f>RIGHT(Kickstarter[[#This Row],[Category and Sub-Category]], LEN(Kickstarter[[#This Row],[Category and Sub-Category]])-SEARCH("/",Kickstarter[[#This Row],[Category and Sub-Category]]))</f>
        <v>web</v>
      </c>
      <c r="S2369" s="10">
        <f>(Kickstarter[[#This Row],[launched_at]]/86400) + 25569 + (-6/24)</f>
        <v>42425.720092592594</v>
      </c>
      <c r="T2369" s="10">
        <f>(Kickstarter[[#This Row],[deadline]]/86400) + 25569 + (-6/24)</f>
        <v>42485.678425925929</v>
      </c>
      <c r="U2369" s="6">
        <f>YEAR(Kickstarter[[#This Row],[Date Created Conversion]])</f>
        <v>2016</v>
      </c>
      <c r="V2369" s="6" t="str">
        <f>TEXT(Kickstarter[[#This Row],[Date Created Conversion]], "mmm")</f>
        <v>Feb</v>
      </c>
      <c r="W2369" s="6">
        <f>DATEDIF(Kickstarter[[#This Row],[Date Created Conversion]],Kickstarter[[#This Row],[Date Ended Conversion]],"m")</f>
        <v>2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Kickstarter[[#This Row],[pledged]]/Kickstarter[[#This Row],[goal]]</f>
        <v>2.5000000000000001E-3</v>
      </c>
      <c r="P2370" s="13">
        <f>IF(Kickstarter[[#This Row],[backers_count]], Kickstarter[[#This Row],[pledged]]/Kickstarter[[#This Row],[backers_count]], 0)</f>
        <v>50</v>
      </c>
      <c r="Q2370" t="str">
        <f>LEFT(Kickstarter[[#This Row],[Category and Sub-Category]], SEARCH("/", Kickstarter[[#This Row],[Category and Sub-Category]])-1)</f>
        <v>technology</v>
      </c>
      <c r="R2370" t="str">
        <f>RIGHT(Kickstarter[[#This Row],[Category and Sub-Category]], LEN(Kickstarter[[#This Row],[Category and Sub-Category]])-SEARCH("/",Kickstarter[[#This Row],[Category and Sub-Category]]))</f>
        <v>web</v>
      </c>
      <c r="S2370" s="10">
        <f>(Kickstarter[[#This Row],[launched_at]]/86400) + 25569 + (-6/24)</f>
        <v>42063.471817129626</v>
      </c>
      <c r="T2370" s="10">
        <f>(Kickstarter[[#This Row],[deadline]]/86400) + 25569 + (-6/24)</f>
        <v>42108.430150462962</v>
      </c>
      <c r="U2370" s="6">
        <f>YEAR(Kickstarter[[#This Row],[Date Created Conversion]])</f>
        <v>2015</v>
      </c>
      <c r="V2370" s="6" t="str">
        <f>TEXT(Kickstarter[[#This Row],[Date Created Conversion]], "mmm")</f>
        <v>Feb</v>
      </c>
      <c r="W2370" s="6">
        <f>DATEDIF(Kickstarter[[#This Row],[Date Created Conversion]],Kickstarter[[#This Row],[Date Ended Conversion]],"m")</f>
        <v>1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Kickstarter[[#This Row],[pledged]]/Kickstarter[[#This Row],[goal]]</f>
        <v>0</v>
      </c>
      <c r="P2371" s="13">
        <f>IF(Kickstarter[[#This Row],[backers_count]], Kickstarter[[#This Row],[pledged]]/Kickstarter[[#This Row],[backers_count]], 0)</f>
        <v>0</v>
      </c>
      <c r="Q2371" t="str">
        <f>LEFT(Kickstarter[[#This Row],[Category and Sub-Category]], SEARCH("/", Kickstarter[[#This Row],[Category and Sub-Category]])-1)</f>
        <v>technology</v>
      </c>
      <c r="R2371" t="str">
        <f>RIGHT(Kickstarter[[#This Row],[Category and Sub-Category]], LEN(Kickstarter[[#This Row],[Category and Sub-Category]])-SEARCH("/",Kickstarter[[#This Row],[Category and Sub-Category]]))</f>
        <v>web</v>
      </c>
      <c r="S2371" s="10">
        <f>(Kickstarter[[#This Row],[launched_at]]/86400) + 25569 + (-6/24)</f>
        <v>42380.562627314815</v>
      </c>
      <c r="T2371" s="10">
        <f>(Kickstarter[[#This Row],[deadline]]/86400) + 25569 + (-6/24)</f>
        <v>42410.562627314815</v>
      </c>
      <c r="U2371" s="6">
        <f>YEAR(Kickstarter[[#This Row],[Date Created Conversion]])</f>
        <v>2016</v>
      </c>
      <c r="V2371" s="6" t="str">
        <f>TEXT(Kickstarter[[#This Row],[Date Created Conversion]], "mmm")</f>
        <v>Jan</v>
      </c>
      <c r="W2371" s="6">
        <f>DATEDIF(Kickstarter[[#This Row],[Date Created Conversion]],Kickstarter[[#This Row],[Date Ended Conversion]],"m")</f>
        <v>0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Kickstarter[[#This Row],[pledged]]/Kickstarter[[#This Row],[goal]]</f>
        <v>3.2799999999999999E-3</v>
      </c>
      <c r="P2372" s="13">
        <f>IF(Kickstarter[[#This Row],[backers_count]], Kickstarter[[#This Row],[pledged]]/Kickstarter[[#This Row],[backers_count]], 0)</f>
        <v>20.5</v>
      </c>
      <c r="Q2372" t="str">
        <f>LEFT(Kickstarter[[#This Row],[Category and Sub-Category]], SEARCH("/", Kickstarter[[#This Row],[Category and Sub-Category]])-1)</f>
        <v>technology</v>
      </c>
      <c r="R2372" t="str">
        <f>RIGHT(Kickstarter[[#This Row],[Category and Sub-Category]], LEN(Kickstarter[[#This Row],[Category and Sub-Category]])-SEARCH("/",Kickstarter[[#This Row],[Category and Sub-Category]]))</f>
        <v>web</v>
      </c>
      <c r="S2372" s="10">
        <f>(Kickstarter[[#This Row],[launched_at]]/86400) + 25569 + (-6/24)</f>
        <v>41960.93913194444</v>
      </c>
      <c r="T2372" s="10">
        <f>(Kickstarter[[#This Row],[deadline]]/86400) + 25569 + (-6/24)</f>
        <v>41990.93913194444</v>
      </c>
      <c r="U2372" s="6">
        <f>YEAR(Kickstarter[[#This Row],[Date Created Conversion]])</f>
        <v>2014</v>
      </c>
      <c r="V2372" s="6" t="str">
        <f>TEXT(Kickstarter[[#This Row],[Date Created Conversion]], "mmm")</f>
        <v>Nov</v>
      </c>
      <c r="W2372" s="6">
        <f>DATEDIF(Kickstarter[[#This Row],[Date Created Conversion]],Kickstarter[[#This Row],[Date Ended Conversion]],"m")</f>
        <v>1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Kickstarter[[#This Row],[pledged]]/Kickstarter[[#This Row],[goal]]</f>
        <v>0</v>
      </c>
      <c r="P2373" s="13">
        <f>IF(Kickstarter[[#This Row],[backers_count]], Kickstarter[[#This Row],[pledged]]/Kickstarter[[#This Row],[backers_count]], 0)</f>
        <v>0</v>
      </c>
      <c r="Q2373" t="str">
        <f>LEFT(Kickstarter[[#This Row],[Category and Sub-Category]], SEARCH("/", Kickstarter[[#This Row],[Category and Sub-Category]])-1)</f>
        <v>technology</v>
      </c>
      <c r="R2373" t="str">
        <f>RIGHT(Kickstarter[[#This Row],[Category and Sub-Category]], LEN(Kickstarter[[#This Row],[Category and Sub-Category]])-SEARCH("/",Kickstarter[[#This Row],[Category and Sub-Category]]))</f>
        <v>web</v>
      </c>
      <c r="S2373" s="10">
        <f>(Kickstarter[[#This Row],[launched_at]]/86400) + 25569 + (-6/24)</f>
        <v>42150.527731481481</v>
      </c>
      <c r="T2373" s="10">
        <f>(Kickstarter[[#This Row],[deadline]]/86400) + 25569 + (-6/24)</f>
        <v>42180.527731481481</v>
      </c>
      <c r="U2373" s="6">
        <f>YEAR(Kickstarter[[#This Row],[Date Created Conversion]])</f>
        <v>2015</v>
      </c>
      <c r="V2373" s="6" t="str">
        <f>TEXT(Kickstarter[[#This Row],[Date Created Conversion]], "mmm")</f>
        <v>May</v>
      </c>
      <c r="W2373" s="6">
        <f>DATEDIF(Kickstarter[[#This Row],[Date Created Conversion]],Kickstarter[[#This Row],[Date Ended Conversion]],"m")</f>
        <v>0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Kickstarter[[#This Row],[pledged]]/Kickstarter[[#This Row],[goal]]</f>
        <v>3.272727272727273E-2</v>
      </c>
      <c r="P2374" s="13">
        <f>IF(Kickstarter[[#This Row],[backers_count]], Kickstarter[[#This Row],[pledged]]/Kickstarter[[#This Row],[backers_count]], 0)</f>
        <v>30</v>
      </c>
      <c r="Q2374" t="str">
        <f>LEFT(Kickstarter[[#This Row],[Category and Sub-Category]], SEARCH("/", Kickstarter[[#This Row],[Category and Sub-Category]])-1)</f>
        <v>technology</v>
      </c>
      <c r="R2374" t="str">
        <f>RIGHT(Kickstarter[[#This Row],[Category and Sub-Category]], LEN(Kickstarter[[#This Row],[Category and Sub-Category]])-SEARCH("/",Kickstarter[[#This Row],[Category and Sub-Category]]))</f>
        <v>web</v>
      </c>
      <c r="S2374" s="10">
        <f>(Kickstarter[[#This Row],[launched_at]]/86400) + 25569 + (-6/24)</f>
        <v>42087.819108796291</v>
      </c>
      <c r="T2374" s="10">
        <f>(Kickstarter[[#This Row],[deadline]]/86400) + 25569 + (-6/24)</f>
        <v>42117.819108796291</v>
      </c>
      <c r="U2374" s="6">
        <f>YEAR(Kickstarter[[#This Row],[Date Created Conversion]])</f>
        <v>2015</v>
      </c>
      <c r="V2374" s="6" t="str">
        <f>TEXT(Kickstarter[[#This Row],[Date Created Conversion]], "mmm")</f>
        <v>Mar</v>
      </c>
      <c r="W2374" s="6">
        <f>DATEDIF(Kickstarter[[#This Row],[Date Created Conversion]],Kickstarter[[#This Row],[Date Ended Conversion]],"m")</f>
        <v>0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Kickstarter[[#This Row],[pledged]]/Kickstarter[[#This Row],[goal]]</f>
        <v>5.8823529411764708E-5</v>
      </c>
      <c r="P2375" s="13">
        <f>IF(Kickstarter[[#This Row],[backers_count]], Kickstarter[[#This Row],[pledged]]/Kickstarter[[#This Row],[backers_count]], 0)</f>
        <v>50</v>
      </c>
      <c r="Q2375" t="str">
        <f>LEFT(Kickstarter[[#This Row],[Category and Sub-Category]], SEARCH("/", Kickstarter[[#This Row],[Category and Sub-Category]])-1)</f>
        <v>technology</v>
      </c>
      <c r="R2375" t="str">
        <f>RIGHT(Kickstarter[[#This Row],[Category and Sub-Category]], LEN(Kickstarter[[#This Row],[Category and Sub-Category]])-SEARCH("/",Kickstarter[[#This Row],[Category and Sub-Category]]))</f>
        <v>web</v>
      </c>
      <c r="S2375" s="10">
        <f>(Kickstarter[[#This Row],[launched_at]]/86400) + 25569 + (-6/24)</f>
        <v>42215.412314814814</v>
      </c>
      <c r="T2375" s="10">
        <f>(Kickstarter[[#This Row],[deadline]]/86400) + 25569 + (-6/24)</f>
        <v>42245.412314814814</v>
      </c>
      <c r="U2375" s="6">
        <f>YEAR(Kickstarter[[#This Row],[Date Created Conversion]])</f>
        <v>2015</v>
      </c>
      <c r="V2375" s="6" t="str">
        <f>TEXT(Kickstarter[[#This Row],[Date Created Conversion]], "mmm")</f>
        <v>Jul</v>
      </c>
      <c r="W2375" s="6">
        <f>DATEDIF(Kickstarter[[#This Row],[Date Created Conversion]],Kickstarter[[#This Row],[Date Ended Conversion]],"m")</f>
        <v>0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Kickstarter[[#This Row],[pledged]]/Kickstarter[[#This Row],[goal]]</f>
        <v>4.5454545454545455E-4</v>
      </c>
      <c r="P2376" s="13">
        <f>IF(Kickstarter[[#This Row],[backers_count]], Kickstarter[[#This Row],[pledged]]/Kickstarter[[#This Row],[backers_count]], 0)</f>
        <v>10</v>
      </c>
      <c r="Q2376" t="str">
        <f>LEFT(Kickstarter[[#This Row],[Category and Sub-Category]], SEARCH("/", Kickstarter[[#This Row],[Category and Sub-Category]])-1)</f>
        <v>technology</v>
      </c>
      <c r="R2376" t="str">
        <f>RIGHT(Kickstarter[[#This Row],[Category and Sub-Category]], LEN(Kickstarter[[#This Row],[Category and Sub-Category]])-SEARCH("/",Kickstarter[[#This Row],[Category and Sub-Category]]))</f>
        <v>web</v>
      </c>
      <c r="S2376" s="10">
        <f>(Kickstarter[[#This Row],[launched_at]]/86400) + 25569 + (-6/24)</f>
        <v>42017.593287037038</v>
      </c>
      <c r="T2376" s="10">
        <f>(Kickstarter[[#This Row],[deadline]]/86400) + 25569 + (-6/24)</f>
        <v>42047.593287037038</v>
      </c>
      <c r="U2376" s="6">
        <f>YEAR(Kickstarter[[#This Row],[Date Created Conversion]])</f>
        <v>2015</v>
      </c>
      <c r="V2376" s="6" t="str">
        <f>TEXT(Kickstarter[[#This Row],[Date Created Conversion]], "mmm")</f>
        <v>Jan</v>
      </c>
      <c r="W2376" s="6">
        <f>DATEDIF(Kickstarter[[#This Row],[Date Created Conversion]],Kickstarter[[#This Row],[Date Ended Conversion]],"m")</f>
        <v>0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Kickstarter[[#This Row],[pledged]]/Kickstarter[[#This Row],[goal]]</f>
        <v>0</v>
      </c>
      <c r="P2377" s="13">
        <f>IF(Kickstarter[[#This Row],[backers_count]], Kickstarter[[#This Row],[pledged]]/Kickstarter[[#This Row],[backers_count]], 0)</f>
        <v>0</v>
      </c>
      <c r="Q2377" t="str">
        <f>LEFT(Kickstarter[[#This Row],[Category and Sub-Category]], SEARCH("/", Kickstarter[[#This Row],[Category and Sub-Category]])-1)</f>
        <v>technology</v>
      </c>
      <c r="R2377" t="str">
        <f>RIGHT(Kickstarter[[#This Row],[Category and Sub-Category]], LEN(Kickstarter[[#This Row],[Category and Sub-Category]])-SEARCH("/",Kickstarter[[#This Row],[Category and Sub-Category]]))</f>
        <v>web</v>
      </c>
      <c r="S2377" s="10">
        <f>(Kickstarter[[#This Row],[launched_at]]/86400) + 25569 + (-6/24)</f>
        <v>42592.586076388892</v>
      </c>
      <c r="T2377" s="10">
        <f>(Kickstarter[[#This Row],[deadline]]/86400) + 25569 + (-6/24)</f>
        <v>42622.586076388892</v>
      </c>
      <c r="U2377" s="6">
        <f>YEAR(Kickstarter[[#This Row],[Date Created Conversion]])</f>
        <v>2016</v>
      </c>
      <c r="V2377" s="6" t="str">
        <f>TEXT(Kickstarter[[#This Row],[Date Created Conversion]], "mmm")</f>
        <v>Aug</v>
      </c>
      <c r="W2377" s="6">
        <f>DATEDIF(Kickstarter[[#This Row],[Date Created Conversion]],Kickstarter[[#This Row],[Date Ended Conversion]],"m")</f>
        <v>0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Kickstarter[[#This Row],[pledged]]/Kickstarter[[#This Row],[goal]]</f>
        <v>0.10877666666666666</v>
      </c>
      <c r="P2378" s="13">
        <f>IF(Kickstarter[[#This Row],[backers_count]], Kickstarter[[#This Row],[pledged]]/Kickstarter[[#This Row],[backers_count]], 0)</f>
        <v>81.582499999999996</v>
      </c>
      <c r="Q2378" t="str">
        <f>LEFT(Kickstarter[[#This Row],[Category and Sub-Category]], SEARCH("/", Kickstarter[[#This Row],[Category and Sub-Category]])-1)</f>
        <v>technology</v>
      </c>
      <c r="R2378" t="str">
        <f>RIGHT(Kickstarter[[#This Row],[Category and Sub-Category]], LEN(Kickstarter[[#This Row],[Category and Sub-Category]])-SEARCH("/",Kickstarter[[#This Row],[Category and Sub-Category]]))</f>
        <v>web</v>
      </c>
      <c r="S2378" s="10">
        <f>(Kickstarter[[#This Row],[launched_at]]/86400) + 25569 + (-6/24)</f>
        <v>42318.675532407404</v>
      </c>
      <c r="T2378" s="10">
        <f>(Kickstarter[[#This Row],[deadline]]/86400) + 25569 + (-6/24)</f>
        <v>42348.675532407404</v>
      </c>
      <c r="U2378" s="6">
        <f>YEAR(Kickstarter[[#This Row],[Date Created Conversion]])</f>
        <v>2015</v>
      </c>
      <c r="V2378" s="6" t="str">
        <f>TEXT(Kickstarter[[#This Row],[Date Created Conversion]], "mmm")</f>
        <v>Nov</v>
      </c>
      <c r="W2378" s="6">
        <f>DATEDIF(Kickstarter[[#This Row],[Date Created Conversion]],Kickstarter[[#This Row],[Date Ended Conversion]],"m")</f>
        <v>1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Kickstarter[[#This Row],[pledged]]/Kickstarter[[#This Row],[goal]]</f>
        <v>0</v>
      </c>
      <c r="P2379" s="13">
        <f>IF(Kickstarter[[#This Row],[backers_count]], Kickstarter[[#This Row],[pledged]]/Kickstarter[[#This Row],[backers_count]], 0)</f>
        <v>0</v>
      </c>
      <c r="Q2379" t="str">
        <f>LEFT(Kickstarter[[#This Row],[Category and Sub-Category]], SEARCH("/", Kickstarter[[#This Row],[Category and Sub-Category]])-1)</f>
        <v>technology</v>
      </c>
      <c r="R2379" t="str">
        <f>RIGHT(Kickstarter[[#This Row],[Category and Sub-Category]], LEN(Kickstarter[[#This Row],[Category and Sub-Category]])-SEARCH("/",Kickstarter[[#This Row],[Category and Sub-Category]]))</f>
        <v>web</v>
      </c>
      <c r="S2379" s="10">
        <f>(Kickstarter[[#This Row],[launched_at]]/86400) + 25569 + (-6/24)</f>
        <v>42669.620173611111</v>
      </c>
      <c r="T2379" s="10">
        <f>(Kickstarter[[#This Row],[deadline]]/86400) + 25569 + (-6/24)</f>
        <v>42699.661840277782</v>
      </c>
      <c r="U2379" s="6">
        <f>YEAR(Kickstarter[[#This Row],[Date Created Conversion]])</f>
        <v>2016</v>
      </c>
      <c r="V2379" s="6" t="str">
        <f>TEXT(Kickstarter[[#This Row],[Date Created Conversion]], "mmm")</f>
        <v>Oct</v>
      </c>
      <c r="W2379" s="6">
        <f>DATEDIF(Kickstarter[[#This Row],[Date Created Conversion]],Kickstarter[[#This Row],[Date Ended Conversion]],"m")</f>
        <v>0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Kickstarter[[#This Row],[pledged]]/Kickstarter[[#This Row],[goal]]</f>
        <v>0</v>
      </c>
      <c r="P2380" s="13">
        <f>IF(Kickstarter[[#This Row],[backers_count]], Kickstarter[[#This Row],[pledged]]/Kickstarter[[#This Row],[backers_count]], 0)</f>
        <v>0</v>
      </c>
      <c r="Q2380" t="str">
        <f>LEFT(Kickstarter[[#This Row],[Category and Sub-Category]], SEARCH("/", Kickstarter[[#This Row],[Category and Sub-Category]])-1)</f>
        <v>technology</v>
      </c>
      <c r="R2380" t="str">
        <f>RIGHT(Kickstarter[[#This Row],[Category and Sub-Category]], LEN(Kickstarter[[#This Row],[Category and Sub-Category]])-SEARCH("/",Kickstarter[[#This Row],[Category and Sub-Category]]))</f>
        <v>web</v>
      </c>
      <c r="S2380" s="10">
        <f>(Kickstarter[[#This Row],[launched_at]]/86400) + 25569 + (-6/24)</f>
        <v>42212.763078703705</v>
      </c>
      <c r="T2380" s="10">
        <f>(Kickstarter[[#This Row],[deadline]]/86400) + 25569 + (-6/24)</f>
        <v>42241.763078703705</v>
      </c>
      <c r="U2380" s="6">
        <f>YEAR(Kickstarter[[#This Row],[Date Created Conversion]])</f>
        <v>2015</v>
      </c>
      <c r="V2380" s="6" t="str">
        <f>TEXT(Kickstarter[[#This Row],[Date Created Conversion]], "mmm")</f>
        <v>Jul</v>
      </c>
      <c r="W2380" s="6">
        <f>DATEDIF(Kickstarter[[#This Row],[Date Created Conversion]],Kickstarter[[#This Row],[Date Ended Conversion]],"m")</f>
        <v>0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Kickstarter[[#This Row],[pledged]]/Kickstarter[[#This Row],[goal]]</f>
        <v>0</v>
      </c>
      <c r="P2381" s="13">
        <f>IF(Kickstarter[[#This Row],[backers_count]], Kickstarter[[#This Row],[pledged]]/Kickstarter[[#This Row],[backers_count]], 0)</f>
        <v>0</v>
      </c>
      <c r="Q2381" t="str">
        <f>LEFT(Kickstarter[[#This Row],[Category and Sub-Category]], SEARCH("/", Kickstarter[[#This Row],[Category and Sub-Category]])-1)</f>
        <v>technology</v>
      </c>
      <c r="R2381" t="str">
        <f>RIGHT(Kickstarter[[#This Row],[Category and Sub-Category]], LEN(Kickstarter[[#This Row],[Category and Sub-Category]])-SEARCH("/",Kickstarter[[#This Row],[Category and Sub-Category]]))</f>
        <v>web</v>
      </c>
      <c r="S2381" s="10">
        <f>(Kickstarter[[#This Row],[launched_at]]/86400) + 25569 + (-6/24)</f>
        <v>42236.766388888893</v>
      </c>
      <c r="T2381" s="10">
        <f>(Kickstarter[[#This Row],[deadline]]/86400) + 25569 + (-6/24)</f>
        <v>42281.766388888893</v>
      </c>
      <c r="U2381" s="6">
        <f>YEAR(Kickstarter[[#This Row],[Date Created Conversion]])</f>
        <v>2015</v>
      </c>
      <c r="V2381" s="6" t="str">
        <f>TEXT(Kickstarter[[#This Row],[Date Created Conversion]], "mmm")</f>
        <v>Aug</v>
      </c>
      <c r="W2381" s="6">
        <f>DATEDIF(Kickstarter[[#This Row],[Date Created Conversion]],Kickstarter[[#This Row],[Date Ended Conversion]],"m")</f>
        <v>1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Kickstarter[[#This Row],[pledged]]/Kickstarter[[#This Row],[goal]]</f>
        <v>3.6666666666666666E-3</v>
      </c>
      <c r="P2382" s="13">
        <f>IF(Kickstarter[[#This Row],[backers_count]], Kickstarter[[#This Row],[pledged]]/Kickstarter[[#This Row],[backers_count]], 0)</f>
        <v>18.333333333333332</v>
      </c>
      <c r="Q2382" t="str">
        <f>LEFT(Kickstarter[[#This Row],[Category and Sub-Category]], SEARCH("/", Kickstarter[[#This Row],[Category and Sub-Category]])-1)</f>
        <v>technology</v>
      </c>
      <c r="R2382" t="str">
        <f>RIGHT(Kickstarter[[#This Row],[Category and Sub-Category]], LEN(Kickstarter[[#This Row],[Category and Sub-Category]])-SEARCH("/",Kickstarter[[#This Row],[Category and Sub-Category]]))</f>
        <v>web</v>
      </c>
      <c r="S2382" s="10">
        <f>(Kickstarter[[#This Row],[launched_at]]/86400) + 25569 + (-6/24)</f>
        <v>42248.543310185181</v>
      </c>
      <c r="T2382" s="10">
        <f>(Kickstarter[[#This Row],[deadline]]/86400) + 25569 + (-6/24)</f>
        <v>42278.543310185181</v>
      </c>
      <c r="U2382" s="6">
        <f>YEAR(Kickstarter[[#This Row],[Date Created Conversion]])</f>
        <v>2015</v>
      </c>
      <c r="V2382" s="6" t="str">
        <f>TEXT(Kickstarter[[#This Row],[Date Created Conversion]], "mmm")</f>
        <v>Sep</v>
      </c>
      <c r="W2382" s="6">
        <f>DATEDIF(Kickstarter[[#This Row],[Date Created Conversion]],Kickstarter[[#This Row],[Date Ended Conversion]],"m")</f>
        <v>1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Kickstarter[[#This Row],[pledged]]/Kickstarter[[#This Row],[goal]]</f>
        <v>1.8193398957730169E-2</v>
      </c>
      <c r="P2383" s="13">
        <f>IF(Kickstarter[[#This Row],[backers_count]], Kickstarter[[#This Row],[pledged]]/Kickstarter[[#This Row],[backers_count]], 0)</f>
        <v>224.42857142857142</v>
      </c>
      <c r="Q2383" t="str">
        <f>LEFT(Kickstarter[[#This Row],[Category and Sub-Category]], SEARCH("/", Kickstarter[[#This Row],[Category and Sub-Category]])-1)</f>
        <v>technology</v>
      </c>
      <c r="R2383" t="str">
        <f>RIGHT(Kickstarter[[#This Row],[Category and Sub-Category]], LEN(Kickstarter[[#This Row],[Category and Sub-Category]])-SEARCH("/",Kickstarter[[#This Row],[Category and Sub-Category]]))</f>
        <v>web</v>
      </c>
      <c r="S2383" s="10">
        <f>(Kickstarter[[#This Row],[launched_at]]/86400) + 25569 + (-6/24)</f>
        <v>42074.685740740737</v>
      </c>
      <c r="T2383" s="10">
        <f>(Kickstarter[[#This Row],[deadline]]/86400) + 25569 + (-6/24)</f>
        <v>42104.685740740737</v>
      </c>
      <c r="U2383" s="6">
        <f>YEAR(Kickstarter[[#This Row],[Date Created Conversion]])</f>
        <v>2015</v>
      </c>
      <c r="V2383" s="6" t="str">
        <f>TEXT(Kickstarter[[#This Row],[Date Created Conversion]], "mmm")</f>
        <v>Mar</v>
      </c>
      <c r="W2383" s="6">
        <f>DATEDIF(Kickstarter[[#This Row],[Date Created Conversion]],Kickstarter[[#This Row],[Date Ended Conversion]],"m")</f>
        <v>0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Kickstarter[[#This Row],[pledged]]/Kickstarter[[#This Row],[goal]]</f>
        <v>2.5000000000000001E-2</v>
      </c>
      <c r="P2384" s="13">
        <f>IF(Kickstarter[[#This Row],[backers_count]], Kickstarter[[#This Row],[pledged]]/Kickstarter[[#This Row],[backers_count]], 0)</f>
        <v>37.5</v>
      </c>
      <c r="Q2384" t="str">
        <f>LEFT(Kickstarter[[#This Row],[Category and Sub-Category]], SEARCH("/", Kickstarter[[#This Row],[Category and Sub-Category]])-1)</f>
        <v>technology</v>
      </c>
      <c r="R2384" t="str">
        <f>RIGHT(Kickstarter[[#This Row],[Category and Sub-Category]], LEN(Kickstarter[[#This Row],[Category and Sub-Category]])-SEARCH("/",Kickstarter[[#This Row],[Category and Sub-Category]]))</f>
        <v>web</v>
      </c>
      <c r="S2384" s="10">
        <f>(Kickstarter[[#This Row],[launched_at]]/86400) + 25569 + (-6/24)</f>
        <v>42194.937534722223</v>
      </c>
      <c r="T2384" s="10">
        <f>(Kickstarter[[#This Row],[deadline]]/86400) + 25569 + (-6/24)</f>
        <v>42219.937534722223</v>
      </c>
      <c r="U2384" s="6">
        <f>YEAR(Kickstarter[[#This Row],[Date Created Conversion]])</f>
        <v>2015</v>
      </c>
      <c r="V2384" s="6" t="str">
        <f>TEXT(Kickstarter[[#This Row],[Date Created Conversion]], "mmm")</f>
        <v>Jul</v>
      </c>
      <c r="W2384" s="6">
        <f>DATEDIF(Kickstarter[[#This Row],[Date Created Conversion]],Kickstarter[[#This Row],[Date Ended Conversion]],"m")</f>
        <v>0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Kickstarter[[#This Row],[pledged]]/Kickstarter[[#This Row],[goal]]</f>
        <v>4.3499999999999997E-2</v>
      </c>
      <c r="P2385" s="13">
        <f>IF(Kickstarter[[#This Row],[backers_count]], Kickstarter[[#This Row],[pledged]]/Kickstarter[[#This Row],[backers_count]], 0)</f>
        <v>145</v>
      </c>
      <c r="Q2385" t="str">
        <f>LEFT(Kickstarter[[#This Row],[Category and Sub-Category]], SEARCH("/", Kickstarter[[#This Row],[Category and Sub-Category]])-1)</f>
        <v>technology</v>
      </c>
      <c r="R2385" t="str">
        <f>RIGHT(Kickstarter[[#This Row],[Category and Sub-Category]], LEN(Kickstarter[[#This Row],[Category and Sub-Category]])-SEARCH("/",Kickstarter[[#This Row],[Category and Sub-Category]]))</f>
        <v>web</v>
      </c>
      <c r="S2385" s="10">
        <f>(Kickstarter[[#This Row],[launched_at]]/86400) + 25569 + (-6/24)</f>
        <v>42026.806793981479</v>
      </c>
      <c r="T2385" s="10">
        <f>(Kickstarter[[#This Row],[deadline]]/86400) + 25569 + (-6/24)</f>
        <v>42056.806793981479</v>
      </c>
      <c r="U2385" s="6">
        <f>YEAR(Kickstarter[[#This Row],[Date Created Conversion]])</f>
        <v>2015</v>
      </c>
      <c r="V2385" s="6" t="str">
        <f>TEXT(Kickstarter[[#This Row],[Date Created Conversion]], "mmm")</f>
        <v>Jan</v>
      </c>
      <c r="W2385" s="6">
        <f>DATEDIF(Kickstarter[[#This Row],[Date Created Conversion]],Kickstarter[[#This Row],[Date Ended Conversion]],"m")</f>
        <v>0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Kickstarter[[#This Row],[pledged]]/Kickstarter[[#This Row],[goal]]</f>
        <v>8.0000000000000002E-3</v>
      </c>
      <c r="P2386" s="13">
        <f>IF(Kickstarter[[#This Row],[backers_count]], Kickstarter[[#This Row],[pledged]]/Kickstarter[[#This Row],[backers_count]], 0)</f>
        <v>1</v>
      </c>
      <c r="Q2386" t="str">
        <f>LEFT(Kickstarter[[#This Row],[Category and Sub-Category]], SEARCH("/", Kickstarter[[#This Row],[Category and Sub-Category]])-1)</f>
        <v>technology</v>
      </c>
      <c r="R2386" t="str">
        <f>RIGHT(Kickstarter[[#This Row],[Category and Sub-Category]], LEN(Kickstarter[[#This Row],[Category and Sub-Category]])-SEARCH("/",Kickstarter[[#This Row],[Category and Sub-Category]]))</f>
        <v>web</v>
      </c>
      <c r="S2386" s="10">
        <f>(Kickstarter[[#This Row],[launched_at]]/86400) + 25569 + (-6/24)</f>
        <v>41926.817627314813</v>
      </c>
      <c r="T2386" s="10">
        <f>(Kickstarter[[#This Row],[deadline]]/86400) + 25569 + (-6/24)</f>
        <v>41956.859293981484</v>
      </c>
      <c r="U2386" s="6">
        <f>YEAR(Kickstarter[[#This Row],[Date Created Conversion]])</f>
        <v>2014</v>
      </c>
      <c r="V2386" s="6" t="str">
        <f>TEXT(Kickstarter[[#This Row],[Date Created Conversion]], "mmm")</f>
        <v>Oct</v>
      </c>
      <c r="W2386" s="6">
        <f>DATEDIF(Kickstarter[[#This Row],[Date Created Conversion]],Kickstarter[[#This Row],[Date Ended Conversion]],"m")</f>
        <v>0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Kickstarter[[#This Row],[pledged]]/Kickstarter[[#This Row],[goal]]</f>
        <v>1.2123076923076924E-2</v>
      </c>
      <c r="P2387" s="13">
        <f>IF(Kickstarter[[#This Row],[backers_count]], Kickstarter[[#This Row],[pledged]]/Kickstarter[[#This Row],[backers_count]], 0)</f>
        <v>112.57142857142857</v>
      </c>
      <c r="Q2387" t="str">
        <f>LEFT(Kickstarter[[#This Row],[Category and Sub-Category]], SEARCH("/", Kickstarter[[#This Row],[Category and Sub-Category]])-1)</f>
        <v>technology</v>
      </c>
      <c r="R2387" t="str">
        <f>RIGHT(Kickstarter[[#This Row],[Category and Sub-Category]], LEN(Kickstarter[[#This Row],[Category and Sub-Category]])-SEARCH("/",Kickstarter[[#This Row],[Category and Sub-Category]]))</f>
        <v>web</v>
      </c>
      <c r="S2387" s="10">
        <f>(Kickstarter[[#This Row],[launched_at]]/86400) + 25569 + (-6/24)</f>
        <v>42191.45175925926</v>
      </c>
      <c r="T2387" s="10">
        <f>(Kickstarter[[#This Row],[deadline]]/86400) + 25569 + (-6/24)</f>
        <v>42221.45175925926</v>
      </c>
      <c r="U2387" s="6">
        <f>YEAR(Kickstarter[[#This Row],[Date Created Conversion]])</f>
        <v>2015</v>
      </c>
      <c r="V2387" s="6" t="str">
        <f>TEXT(Kickstarter[[#This Row],[Date Created Conversion]], "mmm")</f>
        <v>Jul</v>
      </c>
      <c r="W2387" s="6">
        <f>DATEDIF(Kickstarter[[#This Row],[Date Created Conversion]],Kickstarter[[#This Row],[Date Ended Conversion]],"m")</f>
        <v>0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Kickstarter[[#This Row],[pledged]]/Kickstarter[[#This Row],[goal]]</f>
        <v>0</v>
      </c>
      <c r="P2388" s="13">
        <f>IF(Kickstarter[[#This Row],[backers_count]], Kickstarter[[#This Row],[pledged]]/Kickstarter[[#This Row],[backers_count]], 0)</f>
        <v>0</v>
      </c>
      <c r="Q2388" t="str">
        <f>LEFT(Kickstarter[[#This Row],[Category and Sub-Category]], SEARCH("/", Kickstarter[[#This Row],[Category and Sub-Category]])-1)</f>
        <v>technology</v>
      </c>
      <c r="R2388" t="str">
        <f>RIGHT(Kickstarter[[#This Row],[Category and Sub-Category]], LEN(Kickstarter[[#This Row],[Category and Sub-Category]])-SEARCH("/",Kickstarter[[#This Row],[Category and Sub-Category]]))</f>
        <v>web</v>
      </c>
      <c r="S2388" s="10">
        <f>(Kickstarter[[#This Row],[launched_at]]/86400) + 25569 + (-6/24)</f>
        <v>41954.588240740741</v>
      </c>
      <c r="T2388" s="10">
        <f>(Kickstarter[[#This Row],[deadline]]/86400) + 25569 + (-6/24)</f>
        <v>42014.588240740741</v>
      </c>
      <c r="U2388" s="6">
        <f>YEAR(Kickstarter[[#This Row],[Date Created Conversion]])</f>
        <v>2014</v>
      </c>
      <c r="V2388" s="6" t="str">
        <f>TEXT(Kickstarter[[#This Row],[Date Created Conversion]], "mmm")</f>
        <v>Nov</v>
      </c>
      <c r="W2388" s="6">
        <f>DATEDIF(Kickstarter[[#This Row],[Date Created Conversion]],Kickstarter[[#This Row],[Date Ended Conversion]],"m")</f>
        <v>1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Kickstarter[[#This Row],[pledged]]/Kickstarter[[#This Row],[goal]]</f>
        <v>6.8399999999999997E-3</v>
      </c>
      <c r="P2389" s="13">
        <f>IF(Kickstarter[[#This Row],[backers_count]], Kickstarter[[#This Row],[pledged]]/Kickstarter[[#This Row],[backers_count]], 0)</f>
        <v>342</v>
      </c>
      <c r="Q2389" t="str">
        <f>LEFT(Kickstarter[[#This Row],[Category and Sub-Category]], SEARCH("/", Kickstarter[[#This Row],[Category and Sub-Category]])-1)</f>
        <v>technology</v>
      </c>
      <c r="R2389" t="str">
        <f>RIGHT(Kickstarter[[#This Row],[Category and Sub-Category]], LEN(Kickstarter[[#This Row],[Category and Sub-Category]])-SEARCH("/",Kickstarter[[#This Row],[Category and Sub-Category]]))</f>
        <v>web</v>
      </c>
      <c r="S2389" s="10">
        <f>(Kickstarter[[#This Row],[launched_at]]/86400) + 25569 + (-6/24)</f>
        <v>42528.376620370371</v>
      </c>
      <c r="T2389" s="10">
        <f>(Kickstarter[[#This Row],[deadline]]/86400) + 25569 + (-6/24)</f>
        <v>42573.376620370371</v>
      </c>
      <c r="U2389" s="6">
        <f>YEAR(Kickstarter[[#This Row],[Date Created Conversion]])</f>
        <v>2016</v>
      </c>
      <c r="V2389" s="6" t="str">
        <f>TEXT(Kickstarter[[#This Row],[Date Created Conversion]], "mmm")</f>
        <v>Jun</v>
      </c>
      <c r="W2389" s="6">
        <f>DATEDIF(Kickstarter[[#This Row],[Date Created Conversion]],Kickstarter[[#This Row],[Date Ended Conversion]],"m")</f>
        <v>1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Kickstarter[[#This Row],[pledged]]/Kickstarter[[#This Row],[goal]]</f>
        <v>1.2513513513513513E-2</v>
      </c>
      <c r="P2390" s="13">
        <f>IF(Kickstarter[[#This Row],[backers_count]], Kickstarter[[#This Row],[pledged]]/Kickstarter[[#This Row],[backers_count]], 0)</f>
        <v>57.875</v>
      </c>
      <c r="Q2390" t="str">
        <f>LEFT(Kickstarter[[#This Row],[Category and Sub-Category]], SEARCH("/", Kickstarter[[#This Row],[Category and Sub-Category]])-1)</f>
        <v>technology</v>
      </c>
      <c r="R2390" t="str">
        <f>RIGHT(Kickstarter[[#This Row],[Category and Sub-Category]], LEN(Kickstarter[[#This Row],[Category and Sub-Category]])-SEARCH("/",Kickstarter[[#This Row],[Category and Sub-Category]]))</f>
        <v>web</v>
      </c>
      <c r="S2390" s="10">
        <f>(Kickstarter[[#This Row],[launched_at]]/86400) + 25569 + (-6/24)</f>
        <v>41989.603692129633</v>
      </c>
      <c r="T2390" s="10">
        <f>(Kickstarter[[#This Row],[deadline]]/86400) + 25569 + (-6/24)</f>
        <v>42019.561805555553</v>
      </c>
      <c r="U2390" s="6">
        <f>YEAR(Kickstarter[[#This Row],[Date Created Conversion]])</f>
        <v>2014</v>
      </c>
      <c r="V2390" s="6" t="str">
        <f>TEXT(Kickstarter[[#This Row],[Date Created Conversion]], "mmm")</f>
        <v>Dec</v>
      </c>
      <c r="W2390" s="6">
        <f>DATEDIF(Kickstarter[[#This Row],[Date Created Conversion]],Kickstarter[[#This Row],[Date Ended Conversion]],"m")</f>
        <v>0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Kickstarter[[#This Row],[pledged]]/Kickstarter[[#This Row],[goal]]</f>
        <v>1.8749999999999999E-3</v>
      </c>
      <c r="P2391" s="13">
        <f>IF(Kickstarter[[#This Row],[backers_count]], Kickstarter[[#This Row],[pledged]]/Kickstarter[[#This Row],[backers_count]], 0)</f>
        <v>30</v>
      </c>
      <c r="Q2391" t="str">
        <f>LEFT(Kickstarter[[#This Row],[Category and Sub-Category]], SEARCH("/", Kickstarter[[#This Row],[Category and Sub-Category]])-1)</f>
        <v>technology</v>
      </c>
      <c r="R2391" t="str">
        <f>RIGHT(Kickstarter[[#This Row],[Category and Sub-Category]], LEN(Kickstarter[[#This Row],[Category and Sub-Category]])-SEARCH("/",Kickstarter[[#This Row],[Category and Sub-Category]]))</f>
        <v>web</v>
      </c>
      <c r="S2391" s="10">
        <f>(Kickstarter[[#This Row],[launched_at]]/86400) + 25569 + (-6/24)</f>
        <v>42179.403379629628</v>
      </c>
      <c r="T2391" s="10">
        <f>(Kickstarter[[#This Row],[deadline]]/86400) + 25569 + (-6/24)</f>
        <v>42210.665972222225</v>
      </c>
      <c r="U2391" s="6">
        <f>YEAR(Kickstarter[[#This Row],[Date Created Conversion]])</f>
        <v>2015</v>
      </c>
      <c r="V2391" s="6" t="str">
        <f>TEXT(Kickstarter[[#This Row],[Date Created Conversion]], "mmm")</f>
        <v>Jun</v>
      </c>
      <c r="W2391" s="6">
        <f>DATEDIF(Kickstarter[[#This Row],[Date Created Conversion]],Kickstarter[[#This Row],[Date Ended Conversion]],"m")</f>
        <v>1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Kickstarter[[#This Row],[pledged]]/Kickstarter[[#This Row],[goal]]</f>
        <v>0</v>
      </c>
      <c r="P2392" s="13">
        <f>IF(Kickstarter[[#This Row],[backers_count]], Kickstarter[[#This Row],[pledged]]/Kickstarter[[#This Row],[backers_count]], 0)</f>
        <v>0</v>
      </c>
      <c r="Q2392" t="str">
        <f>LEFT(Kickstarter[[#This Row],[Category and Sub-Category]], SEARCH("/", Kickstarter[[#This Row],[Category and Sub-Category]])-1)</f>
        <v>technology</v>
      </c>
      <c r="R2392" t="str">
        <f>RIGHT(Kickstarter[[#This Row],[Category and Sub-Category]], LEN(Kickstarter[[#This Row],[Category and Sub-Category]])-SEARCH("/",Kickstarter[[#This Row],[Category and Sub-Category]]))</f>
        <v>web</v>
      </c>
      <c r="S2392" s="10">
        <f>(Kickstarter[[#This Row],[launched_at]]/86400) + 25569 + (-6/24)</f>
        <v>41968.012314814812</v>
      </c>
      <c r="T2392" s="10">
        <f>(Kickstarter[[#This Row],[deadline]]/86400) + 25569 + (-6/24)</f>
        <v>42008.012314814812</v>
      </c>
      <c r="U2392" s="6">
        <f>YEAR(Kickstarter[[#This Row],[Date Created Conversion]])</f>
        <v>2014</v>
      </c>
      <c r="V2392" s="6" t="str">
        <f>TEXT(Kickstarter[[#This Row],[Date Created Conversion]], "mmm")</f>
        <v>Nov</v>
      </c>
      <c r="W2392" s="6">
        <f>DATEDIF(Kickstarter[[#This Row],[Date Created Conversion]],Kickstarter[[#This Row],[Date Ended Conversion]],"m")</f>
        <v>1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Kickstarter[[#This Row],[pledged]]/Kickstarter[[#This Row],[goal]]</f>
        <v>1.25E-3</v>
      </c>
      <c r="P2393" s="13">
        <f>IF(Kickstarter[[#This Row],[backers_count]], Kickstarter[[#This Row],[pledged]]/Kickstarter[[#This Row],[backers_count]], 0)</f>
        <v>25</v>
      </c>
      <c r="Q2393" t="str">
        <f>LEFT(Kickstarter[[#This Row],[Category and Sub-Category]], SEARCH("/", Kickstarter[[#This Row],[Category and Sub-Category]])-1)</f>
        <v>technology</v>
      </c>
      <c r="R2393" t="str">
        <f>RIGHT(Kickstarter[[#This Row],[Category and Sub-Category]], LEN(Kickstarter[[#This Row],[Category and Sub-Category]])-SEARCH("/",Kickstarter[[#This Row],[Category and Sub-Category]]))</f>
        <v>web</v>
      </c>
      <c r="S2393" s="10">
        <f>(Kickstarter[[#This Row],[launched_at]]/86400) + 25569 + (-6/24)</f>
        <v>42064.544490740736</v>
      </c>
      <c r="T2393" s="10">
        <f>(Kickstarter[[#This Row],[deadline]]/86400) + 25569 + (-6/24)</f>
        <v>42094.502824074079</v>
      </c>
      <c r="U2393" s="6">
        <f>YEAR(Kickstarter[[#This Row],[Date Created Conversion]])</f>
        <v>2015</v>
      </c>
      <c r="V2393" s="6" t="str">
        <f>TEXT(Kickstarter[[#This Row],[Date Created Conversion]], "mmm")</f>
        <v>Mar</v>
      </c>
      <c r="W2393" s="6">
        <f>DATEDIF(Kickstarter[[#This Row],[Date Created Conversion]],Kickstarter[[#This Row],[Date Ended Conversion]],"m")</f>
        <v>0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Kickstarter[[#This Row],[pledged]]/Kickstarter[[#This Row],[goal]]</f>
        <v>0</v>
      </c>
      <c r="P2394" s="13">
        <f>IF(Kickstarter[[#This Row],[backers_count]], Kickstarter[[#This Row],[pledged]]/Kickstarter[[#This Row],[backers_count]], 0)</f>
        <v>0</v>
      </c>
      <c r="Q2394" t="str">
        <f>LEFT(Kickstarter[[#This Row],[Category and Sub-Category]], SEARCH("/", Kickstarter[[#This Row],[Category and Sub-Category]])-1)</f>
        <v>technology</v>
      </c>
      <c r="R2394" t="str">
        <f>RIGHT(Kickstarter[[#This Row],[Category and Sub-Category]], LEN(Kickstarter[[#This Row],[Category and Sub-Category]])-SEARCH("/",Kickstarter[[#This Row],[Category and Sub-Category]]))</f>
        <v>web</v>
      </c>
      <c r="S2394" s="10">
        <f>(Kickstarter[[#This Row],[launched_at]]/86400) + 25569 + (-6/24)</f>
        <v>42275.870636574073</v>
      </c>
      <c r="T2394" s="10">
        <f>(Kickstarter[[#This Row],[deadline]]/86400) + 25569 + (-6/24)</f>
        <v>42305.870636574073</v>
      </c>
      <c r="U2394" s="6">
        <f>YEAR(Kickstarter[[#This Row],[Date Created Conversion]])</f>
        <v>2015</v>
      </c>
      <c r="V2394" s="6" t="str">
        <f>TEXT(Kickstarter[[#This Row],[Date Created Conversion]], "mmm")</f>
        <v>Sep</v>
      </c>
      <c r="W2394" s="6">
        <f>DATEDIF(Kickstarter[[#This Row],[Date Created Conversion]],Kickstarter[[#This Row],[Date Ended Conversion]],"m")</f>
        <v>1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Kickstarter[[#This Row],[pledged]]/Kickstarter[[#This Row],[goal]]</f>
        <v>5.0000000000000001E-4</v>
      </c>
      <c r="P2395" s="13">
        <f>IF(Kickstarter[[#This Row],[backers_count]], Kickstarter[[#This Row],[pledged]]/Kickstarter[[#This Row],[backers_count]], 0)</f>
        <v>50</v>
      </c>
      <c r="Q2395" t="str">
        <f>LEFT(Kickstarter[[#This Row],[Category and Sub-Category]], SEARCH("/", Kickstarter[[#This Row],[Category and Sub-Category]])-1)</f>
        <v>technology</v>
      </c>
      <c r="R2395" t="str">
        <f>RIGHT(Kickstarter[[#This Row],[Category and Sub-Category]], LEN(Kickstarter[[#This Row],[Category and Sub-Category]])-SEARCH("/",Kickstarter[[#This Row],[Category and Sub-Category]]))</f>
        <v>web</v>
      </c>
      <c r="S2395" s="10">
        <f>(Kickstarter[[#This Row],[launched_at]]/86400) + 25569 + (-6/24)</f>
        <v>42194.398344907408</v>
      </c>
      <c r="T2395" s="10">
        <f>(Kickstarter[[#This Row],[deadline]]/86400) + 25569 + (-6/24)</f>
        <v>42224.398344907408</v>
      </c>
      <c r="U2395" s="6">
        <f>YEAR(Kickstarter[[#This Row],[Date Created Conversion]])</f>
        <v>2015</v>
      </c>
      <c r="V2395" s="6" t="str">
        <f>TEXT(Kickstarter[[#This Row],[Date Created Conversion]], "mmm")</f>
        <v>Jul</v>
      </c>
      <c r="W2395" s="6">
        <f>DATEDIF(Kickstarter[[#This Row],[Date Created Conversion]],Kickstarter[[#This Row],[Date Ended Conversion]],"m")</f>
        <v>0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Kickstarter[[#This Row],[pledged]]/Kickstarter[[#This Row],[goal]]</f>
        <v>5.9999999999999995E-4</v>
      </c>
      <c r="P2396" s="13">
        <f>IF(Kickstarter[[#This Row],[backers_count]], Kickstarter[[#This Row],[pledged]]/Kickstarter[[#This Row],[backers_count]], 0)</f>
        <v>1.5</v>
      </c>
      <c r="Q2396" t="str">
        <f>LEFT(Kickstarter[[#This Row],[Category and Sub-Category]], SEARCH("/", Kickstarter[[#This Row],[Category and Sub-Category]])-1)</f>
        <v>technology</v>
      </c>
      <c r="R2396" t="str">
        <f>RIGHT(Kickstarter[[#This Row],[Category and Sub-Category]], LEN(Kickstarter[[#This Row],[Category and Sub-Category]])-SEARCH("/",Kickstarter[[#This Row],[Category and Sub-Category]]))</f>
        <v>web</v>
      </c>
      <c r="S2396" s="10">
        <f>(Kickstarter[[#This Row],[launched_at]]/86400) + 25569 + (-6/24)</f>
        <v>42031.112187499995</v>
      </c>
      <c r="T2396" s="10">
        <f>(Kickstarter[[#This Row],[deadline]]/86400) + 25569 + (-6/24)</f>
        <v>42061.112187499995</v>
      </c>
      <c r="U2396" s="6">
        <f>YEAR(Kickstarter[[#This Row],[Date Created Conversion]])</f>
        <v>2015</v>
      </c>
      <c r="V2396" s="6" t="str">
        <f>TEXT(Kickstarter[[#This Row],[Date Created Conversion]], "mmm")</f>
        <v>Jan</v>
      </c>
      <c r="W2396" s="6">
        <f>DATEDIF(Kickstarter[[#This Row],[Date Created Conversion]],Kickstarter[[#This Row],[Date Ended Conversion]],"m")</f>
        <v>0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Kickstarter[[#This Row],[pledged]]/Kickstarter[[#This Row],[goal]]</f>
        <v>0</v>
      </c>
      <c r="P2397" s="13">
        <f>IF(Kickstarter[[#This Row],[backers_count]], Kickstarter[[#This Row],[pledged]]/Kickstarter[[#This Row],[backers_count]], 0)</f>
        <v>0</v>
      </c>
      <c r="Q2397" t="str">
        <f>LEFT(Kickstarter[[#This Row],[Category and Sub-Category]], SEARCH("/", Kickstarter[[#This Row],[Category and Sub-Category]])-1)</f>
        <v>technology</v>
      </c>
      <c r="R2397" t="str">
        <f>RIGHT(Kickstarter[[#This Row],[Category and Sub-Category]], LEN(Kickstarter[[#This Row],[Category and Sub-Category]])-SEARCH("/",Kickstarter[[#This Row],[Category and Sub-Category]]))</f>
        <v>web</v>
      </c>
      <c r="S2397" s="10">
        <f>(Kickstarter[[#This Row],[launched_at]]/86400) + 25569 + (-6/24)</f>
        <v>42716.871377314819</v>
      </c>
      <c r="T2397" s="10">
        <f>(Kickstarter[[#This Row],[deadline]]/86400) + 25569 + (-6/24)</f>
        <v>42745.122916666667</v>
      </c>
      <c r="U2397" s="6">
        <f>YEAR(Kickstarter[[#This Row],[Date Created Conversion]])</f>
        <v>2016</v>
      </c>
      <c r="V2397" s="6" t="str">
        <f>TEXT(Kickstarter[[#This Row],[Date Created Conversion]], "mmm")</f>
        <v>Dec</v>
      </c>
      <c r="W2397" s="6">
        <f>DATEDIF(Kickstarter[[#This Row],[Date Created Conversion]],Kickstarter[[#This Row],[Date Ended Conversion]],"m")</f>
        <v>0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Kickstarter[[#This Row],[pledged]]/Kickstarter[[#This Row],[goal]]</f>
        <v>2E-3</v>
      </c>
      <c r="P2398" s="13">
        <f>IF(Kickstarter[[#This Row],[backers_count]], Kickstarter[[#This Row],[pledged]]/Kickstarter[[#This Row],[backers_count]], 0)</f>
        <v>10</v>
      </c>
      <c r="Q2398" t="str">
        <f>LEFT(Kickstarter[[#This Row],[Category and Sub-Category]], SEARCH("/", Kickstarter[[#This Row],[Category and Sub-Category]])-1)</f>
        <v>technology</v>
      </c>
      <c r="R2398" t="str">
        <f>RIGHT(Kickstarter[[#This Row],[Category and Sub-Category]], LEN(Kickstarter[[#This Row],[Category and Sub-Category]])-SEARCH("/",Kickstarter[[#This Row],[Category and Sub-Category]]))</f>
        <v>web</v>
      </c>
      <c r="S2398" s="10">
        <f>(Kickstarter[[#This Row],[launched_at]]/86400) + 25569 + (-6/24)</f>
        <v>42262.599050925928</v>
      </c>
      <c r="T2398" s="10">
        <f>(Kickstarter[[#This Row],[deadline]]/86400) + 25569 + (-6/24)</f>
        <v>42292.599050925928</v>
      </c>
      <c r="U2398" s="6">
        <f>YEAR(Kickstarter[[#This Row],[Date Created Conversion]])</f>
        <v>2015</v>
      </c>
      <c r="V2398" s="6" t="str">
        <f>TEXT(Kickstarter[[#This Row],[Date Created Conversion]], "mmm")</f>
        <v>Sep</v>
      </c>
      <c r="W2398" s="6">
        <f>DATEDIF(Kickstarter[[#This Row],[Date Created Conversion]],Kickstarter[[#This Row],[Date Ended Conversion]],"m")</f>
        <v>1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Kickstarter[[#This Row],[pledged]]/Kickstarter[[#This Row],[goal]]</f>
        <v>0</v>
      </c>
      <c r="P2399" s="13">
        <f>IF(Kickstarter[[#This Row],[backers_count]], Kickstarter[[#This Row],[pledged]]/Kickstarter[[#This Row],[backers_count]], 0)</f>
        <v>0</v>
      </c>
      <c r="Q2399" t="str">
        <f>LEFT(Kickstarter[[#This Row],[Category and Sub-Category]], SEARCH("/", Kickstarter[[#This Row],[Category and Sub-Category]])-1)</f>
        <v>technology</v>
      </c>
      <c r="R2399" t="str">
        <f>RIGHT(Kickstarter[[#This Row],[Category and Sub-Category]], LEN(Kickstarter[[#This Row],[Category and Sub-Category]])-SEARCH("/",Kickstarter[[#This Row],[Category and Sub-Category]]))</f>
        <v>web</v>
      </c>
      <c r="S2399" s="10">
        <f>(Kickstarter[[#This Row],[launched_at]]/86400) + 25569 + (-6/24)</f>
        <v>41976.63490740741</v>
      </c>
      <c r="T2399" s="10">
        <f>(Kickstarter[[#This Row],[deadline]]/86400) + 25569 + (-6/24)</f>
        <v>42006.63490740741</v>
      </c>
      <c r="U2399" s="6">
        <f>YEAR(Kickstarter[[#This Row],[Date Created Conversion]])</f>
        <v>2014</v>
      </c>
      <c r="V2399" s="6" t="str">
        <f>TEXT(Kickstarter[[#This Row],[Date Created Conversion]], "mmm")</f>
        <v>Dec</v>
      </c>
      <c r="W2399" s="6">
        <f>DATEDIF(Kickstarter[[#This Row],[Date Created Conversion]],Kickstarter[[#This Row],[Date Ended Conversion]],"m")</f>
        <v>0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Kickstarter[[#This Row],[pledged]]/Kickstarter[[#This Row],[goal]]</f>
        <v>0</v>
      </c>
      <c r="P2400" s="13">
        <f>IF(Kickstarter[[#This Row],[backers_count]], Kickstarter[[#This Row],[pledged]]/Kickstarter[[#This Row],[backers_count]], 0)</f>
        <v>0</v>
      </c>
      <c r="Q2400" t="str">
        <f>LEFT(Kickstarter[[#This Row],[Category and Sub-Category]], SEARCH("/", Kickstarter[[#This Row],[Category and Sub-Category]])-1)</f>
        <v>technology</v>
      </c>
      <c r="R2400" t="str">
        <f>RIGHT(Kickstarter[[#This Row],[Category and Sub-Category]], LEN(Kickstarter[[#This Row],[Category and Sub-Category]])-SEARCH("/",Kickstarter[[#This Row],[Category and Sub-Category]]))</f>
        <v>web</v>
      </c>
      <c r="S2400" s="10">
        <f>(Kickstarter[[#This Row],[launched_at]]/86400) + 25569 + (-6/24)</f>
        <v>42157.666481481487</v>
      </c>
      <c r="T2400" s="10">
        <f>(Kickstarter[[#This Row],[deadline]]/86400) + 25569 + (-6/24)</f>
        <v>42187.666481481487</v>
      </c>
      <c r="U2400" s="6">
        <f>YEAR(Kickstarter[[#This Row],[Date Created Conversion]])</f>
        <v>2015</v>
      </c>
      <c r="V2400" s="6" t="str">
        <f>TEXT(Kickstarter[[#This Row],[Date Created Conversion]], "mmm")</f>
        <v>Jun</v>
      </c>
      <c r="W2400" s="6">
        <f>DATEDIF(Kickstarter[[#This Row],[Date Created Conversion]],Kickstarter[[#This Row],[Date Ended Conversion]],"m")</f>
        <v>1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Kickstarter[[#This Row],[pledged]]/Kickstarter[[#This Row],[goal]]</f>
        <v>0</v>
      </c>
      <c r="P2401" s="13">
        <f>IF(Kickstarter[[#This Row],[backers_count]], Kickstarter[[#This Row],[pledged]]/Kickstarter[[#This Row],[backers_count]], 0)</f>
        <v>0</v>
      </c>
      <c r="Q2401" t="str">
        <f>LEFT(Kickstarter[[#This Row],[Category and Sub-Category]], SEARCH("/", Kickstarter[[#This Row],[Category and Sub-Category]])-1)</f>
        <v>technology</v>
      </c>
      <c r="R2401" t="str">
        <f>RIGHT(Kickstarter[[#This Row],[Category and Sub-Category]], LEN(Kickstarter[[#This Row],[Category and Sub-Category]])-SEARCH("/",Kickstarter[[#This Row],[Category and Sub-Category]]))</f>
        <v>web</v>
      </c>
      <c r="S2401" s="10">
        <f>(Kickstarter[[#This Row],[launched_at]]/86400) + 25569 + (-6/24)</f>
        <v>41956.603078703702</v>
      </c>
      <c r="T2401" s="10">
        <f>(Kickstarter[[#This Row],[deadline]]/86400) + 25569 + (-6/24)</f>
        <v>41991.603078703702</v>
      </c>
      <c r="U2401" s="6">
        <f>YEAR(Kickstarter[[#This Row],[Date Created Conversion]])</f>
        <v>2014</v>
      </c>
      <c r="V2401" s="6" t="str">
        <f>TEXT(Kickstarter[[#This Row],[Date Created Conversion]], "mmm")</f>
        <v>Nov</v>
      </c>
      <c r="W2401" s="6">
        <f>DATEDIF(Kickstarter[[#This Row],[Date Created Conversion]],Kickstarter[[#This Row],[Date Ended Conversion]],"m")</f>
        <v>1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Kickstarter[[#This Row],[pledged]]/Kickstarter[[#This Row],[goal]]</f>
        <v>0</v>
      </c>
      <c r="P2402" s="13">
        <f>IF(Kickstarter[[#This Row],[backers_count]], Kickstarter[[#This Row],[pledged]]/Kickstarter[[#This Row],[backers_count]], 0)</f>
        <v>0</v>
      </c>
      <c r="Q2402" t="str">
        <f>LEFT(Kickstarter[[#This Row],[Category and Sub-Category]], SEARCH("/", Kickstarter[[#This Row],[Category and Sub-Category]])-1)</f>
        <v>technology</v>
      </c>
      <c r="R2402" t="str">
        <f>RIGHT(Kickstarter[[#This Row],[Category and Sub-Category]], LEN(Kickstarter[[#This Row],[Category and Sub-Category]])-SEARCH("/",Kickstarter[[#This Row],[Category and Sub-Category]]))</f>
        <v>web</v>
      </c>
      <c r="S2402" s="10">
        <f>(Kickstarter[[#This Row],[launched_at]]/86400) + 25569 + (-6/24)</f>
        <v>42444.018101851849</v>
      </c>
      <c r="T2402" s="10">
        <f>(Kickstarter[[#This Row],[deadline]]/86400) + 25569 + (-6/24)</f>
        <v>42474.018101851849</v>
      </c>
      <c r="U2402" s="6">
        <f>YEAR(Kickstarter[[#This Row],[Date Created Conversion]])</f>
        <v>2016</v>
      </c>
      <c r="V2402" s="6" t="str">
        <f>TEXT(Kickstarter[[#This Row],[Date Created Conversion]], "mmm")</f>
        <v>Mar</v>
      </c>
      <c r="W2402" s="6">
        <f>DATEDIF(Kickstarter[[#This Row],[Date Created Conversion]],Kickstarter[[#This Row],[Date Ended Conversion]],"m")</f>
        <v>0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Kickstarter[[#This Row],[pledged]]/Kickstarter[[#This Row],[goal]]</f>
        <v>7.1785714285714283E-3</v>
      </c>
      <c r="P2403" s="13">
        <f>IF(Kickstarter[[#This Row],[backers_count]], Kickstarter[[#This Row],[pledged]]/Kickstarter[[#This Row],[backers_count]], 0)</f>
        <v>22.333333333333332</v>
      </c>
      <c r="Q2403" t="str">
        <f>LEFT(Kickstarter[[#This Row],[Category and Sub-Category]], SEARCH("/", Kickstarter[[#This Row],[Category and Sub-Category]])-1)</f>
        <v>food</v>
      </c>
      <c r="R2403" t="str">
        <f>RIGHT(Kickstarter[[#This Row],[Category and Sub-Category]], LEN(Kickstarter[[#This Row],[Category and Sub-Category]])-SEARCH("/",Kickstarter[[#This Row],[Category and Sub-Category]]))</f>
        <v>food trucks</v>
      </c>
      <c r="S2403" s="10">
        <f>(Kickstarter[[#This Row],[launched_at]]/86400) + 25569 + (-6/24)</f>
        <v>42374.572870370372</v>
      </c>
      <c r="T2403" s="10">
        <f>(Kickstarter[[#This Row],[deadline]]/86400) + 25569 + (-6/24)</f>
        <v>42434.572870370372</v>
      </c>
      <c r="U2403" s="6">
        <f>YEAR(Kickstarter[[#This Row],[Date Created Conversion]])</f>
        <v>2016</v>
      </c>
      <c r="V2403" s="6" t="str">
        <f>TEXT(Kickstarter[[#This Row],[Date Created Conversion]], "mmm")</f>
        <v>Jan</v>
      </c>
      <c r="W2403" s="6">
        <f>DATEDIF(Kickstarter[[#This Row],[Date Created Conversion]],Kickstarter[[#This Row],[Date Ended Conversion]],"m")</f>
        <v>2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Kickstarter[[#This Row],[pledged]]/Kickstarter[[#This Row],[goal]]</f>
        <v>4.3333333333333331E-3</v>
      </c>
      <c r="P2404" s="13">
        <f>IF(Kickstarter[[#This Row],[backers_count]], Kickstarter[[#This Row],[pledged]]/Kickstarter[[#This Row],[backers_count]], 0)</f>
        <v>52</v>
      </c>
      <c r="Q2404" t="str">
        <f>LEFT(Kickstarter[[#This Row],[Category and Sub-Category]], SEARCH("/", Kickstarter[[#This Row],[Category and Sub-Category]])-1)</f>
        <v>food</v>
      </c>
      <c r="R2404" t="str">
        <f>RIGHT(Kickstarter[[#This Row],[Category and Sub-Category]], LEN(Kickstarter[[#This Row],[Category and Sub-Category]])-SEARCH("/",Kickstarter[[#This Row],[Category and Sub-Category]]))</f>
        <v>food trucks</v>
      </c>
      <c r="S2404" s="10">
        <f>(Kickstarter[[#This Row],[launched_at]]/86400) + 25569 + (-6/24)</f>
        <v>42107.429756944446</v>
      </c>
      <c r="T2404" s="10">
        <f>(Kickstarter[[#This Row],[deadline]]/86400) + 25569 + (-6/24)</f>
        <v>42137.429756944446</v>
      </c>
      <c r="U2404" s="6">
        <f>YEAR(Kickstarter[[#This Row],[Date Created Conversion]])</f>
        <v>2015</v>
      </c>
      <c r="V2404" s="6" t="str">
        <f>TEXT(Kickstarter[[#This Row],[Date Created Conversion]], "mmm")</f>
        <v>Apr</v>
      </c>
      <c r="W2404" s="6">
        <f>DATEDIF(Kickstarter[[#This Row],[Date Created Conversion]],Kickstarter[[#This Row],[Date Ended Conversion]],"m")</f>
        <v>1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Kickstarter[[#This Row],[pledged]]/Kickstarter[[#This Row],[goal]]</f>
        <v>0.16833333333333333</v>
      </c>
      <c r="P2405" s="13">
        <f>IF(Kickstarter[[#This Row],[backers_count]], Kickstarter[[#This Row],[pledged]]/Kickstarter[[#This Row],[backers_count]], 0)</f>
        <v>16.833333333333332</v>
      </c>
      <c r="Q2405" t="str">
        <f>LEFT(Kickstarter[[#This Row],[Category and Sub-Category]], SEARCH("/", Kickstarter[[#This Row],[Category and Sub-Category]])-1)</f>
        <v>food</v>
      </c>
      <c r="R2405" t="str">
        <f>RIGHT(Kickstarter[[#This Row],[Category and Sub-Category]], LEN(Kickstarter[[#This Row],[Category and Sub-Category]])-SEARCH("/",Kickstarter[[#This Row],[Category and Sub-Category]]))</f>
        <v>food trucks</v>
      </c>
      <c r="S2405" s="10">
        <f>(Kickstarter[[#This Row],[launched_at]]/86400) + 25569 + (-6/24)</f>
        <v>42399.632615740746</v>
      </c>
      <c r="T2405" s="10">
        <f>(Kickstarter[[#This Row],[deadline]]/86400) + 25569 + (-6/24)</f>
        <v>42459.590949074074</v>
      </c>
      <c r="U2405" s="6">
        <f>YEAR(Kickstarter[[#This Row],[Date Created Conversion]])</f>
        <v>2016</v>
      </c>
      <c r="V2405" s="6" t="str">
        <f>TEXT(Kickstarter[[#This Row],[Date Created Conversion]], "mmm")</f>
        <v>Jan</v>
      </c>
      <c r="W2405" s="6">
        <f>DATEDIF(Kickstarter[[#This Row],[Date Created Conversion]],Kickstarter[[#This Row],[Date Ended Conversion]],"m")</f>
        <v>2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Kickstarter[[#This Row],[pledged]]/Kickstarter[[#This Row],[goal]]</f>
        <v>0</v>
      </c>
      <c r="P2406" s="13">
        <f>IF(Kickstarter[[#This Row],[backers_count]], Kickstarter[[#This Row],[pledged]]/Kickstarter[[#This Row],[backers_count]], 0)</f>
        <v>0</v>
      </c>
      <c r="Q2406" t="str">
        <f>LEFT(Kickstarter[[#This Row],[Category and Sub-Category]], SEARCH("/", Kickstarter[[#This Row],[Category and Sub-Category]])-1)</f>
        <v>food</v>
      </c>
      <c r="R2406" t="str">
        <f>RIGHT(Kickstarter[[#This Row],[Category and Sub-Category]], LEN(Kickstarter[[#This Row],[Category and Sub-Category]])-SEARCH("/",Kickstarter[[#This Row],[Category and Sub-Category]]))</f>
        <v>food trucks</v>
      </c>
      <c r="S2406" s="10">
        <f>(Kickstarter[[#This Row],[launched_at]]/86400) + 25569 + (-6/24)</f>
        <v>42341.78943287037</v>
      </c>
      <c r="T2406" s="10">
        <f>(Kickstarter[[#This Row],[deadline]]/86400) + 25569 + (-6/24)</f>
        <v>42371.78943287037</v>
      </c>
      <c r="U2406" s="6">
        <f>YEAR(Kickstarter[[#This Row],[Date Created Conversion]])</f>
        <v>2015</v>
      </c>
      <c r="V2406" s="6" t="str">
        <f>TEXT(Kickstarter[[#This Row],[Date Created Conversion]], "mmm")</f>
        <v>Dec</v>
      </c>
      <c r="W2406" s="6">
        <f>DATEDIF(Kickstarter[[#This Row],[Date Created Conversion]],Kickstarter[[#This Row],[Date Ended Conversion]],"m")</f>
        <v>0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Kickstarter[[#This Row],[pledged]]/Kickstarter[[#This Row],[goal]]</f>
        <v>0.22520000000000001</v>
      </c>
      <c r="P2407" s="13">
        <f>IF(Kickstarter[[#This Row],[backers_count]], Kickstarter[[#This Row],[pledged]]/Kickstarter[[#This Row],[backers_count]], 0)</f>
        <v>56.3</v>
      </c>
      <c r="Q2407" t="str">
        <f>LEFT(Kickstarter[[#This Row],[Category and Sub-Category]], SEARCH("/", Kickstarter[[#This Row],[Category and Sub-Category]])-1)</f>
        <v>food</v>
      </c>
      <c r="R2407" t="str">
        <f>RIGHT(Kickstarter[[#This Row],[Category and Sub-Category]], LEN(Kickstarter[[#This Row],[Category and Sub-Category]])-SEARCH("/",Kickstarter[[#This Row],[Category and Sub-Category]]))</f>
        <v>food trucks</v>
      </c>
      <c r="S2407" s="10">
        <f>(Kickstarter[[#This Row],[launched_at]]/86400) + 25569 + (-6/24)</f>
        <v>42595.335358796292</v>
      </c>
      <c r="T2407" s="10">
        <f>(Kickstarter[[#This Row],[deadline]]/86400) + 25569 + (-6/24)</f>
        <v>42616.335358796292</v>
      </c>
      <c r="U2407" s="6">
        <f>YEAR(Kickstarter[[#This Row],[Date Created Conversion]])</f>
        <v>2016</v>
      </c>
      <c r="V2407" s="6" t="str">
        <f>TEXT(Kickstarter[[#This Row],[Date Created Conversion]], "mmm")</f>
        <v>Aug</v>
      </c>
      <c r="W2407" s="6">
        <f>DATEDIF(Kickstarter[[#This Row],[Date Created Conversion]],Kickstarter[[#This Row],[Date Ended Conversion]],"m")</f>
        <v>0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Kickstarter[[#This Row],[pledged]]/Kickstarter[[#This Row],[goal]]</f>
        <v>0.41384615384615386</v>
      </c>
      <c r="P2408" s="13">
        <f>IF(Kickstarter[[#This Row],[backers_count]], Kickstarter[[#This Row],[pledged]]/Kickstarter[[#This Row],[backers_count]], 0)</f>
        <v>84.0625</v>
      </c>
      <c r="Q2408" t="str">
        <f>LEFT(Kickstarter[[#This Row],[Category and Sub-Category]], SEARCH("/", Kickstarter[[#This Row],[Category and Sub-Category]])-1)</f>
        <v>food</v>
      </c>
      <c r="R2408" t="str">
        <f>RIGHT(Kickstarter[[#This Row],[Category and Sub-Category]], LEN(Kickstarter[[#This Row],[Category and Sub-Category]])-SEARCH("/",Kickstarter[[#This Row],[Category and Sub-Category]]))</f>
        <v>food trucks</v>
      </c>
      <c r="S2408" s="10">
        <f>(Kickstarter[[#This Row],[launched_at]]/86400) + 25569 + (-6/24)</f>
        <v>41982.860995370371</v>
      </c>
      <c r="T2408" s="10">
        <f>(Kickstarter[[#This Row],[deadline]]/86400) + 25569 + (-6/24)</f>
        <v>42022.860995370371</v>
      </c>
      <c r="U2408" s="6">
        <f>YEAR(Kickstarter[[#This Row],[Date Created Conversion]])</f>
        <v>2014</v>
      </c>
      <c r="V2408" s="6" t="str">
        <f>TEXT(Kickstarter[[#This Row],[Date Created Conversion]], "mmm")</f>
        <v>Dec</v>
      </c>
      <c r="W2408" s="6">
        <f>DATEDIF(Kickstarter[[#This Row],[Date Created Conversion]],Kickstarter[[#This Row],[Date Ended Conversion]],"m")</f>
        <v>1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Kickstarter[[#This Row],[pledged]]/Kickstarter[[#This Row],[goal]]</f>
        <v>0.25259090909090909</v>
      </c>
      <c r="P2409" s="13">
        <f>IF(Kickstarter[[#This Row],[backers_count]], Kickstarter[[#This Row],[pledged]]/Kickstarter[[#This Row],[backers_count]], 0)</f>
        <v>168.39393939393941</v>
      </c>
      <c r="Q2409" t="str">
        <f>LEFT(Kickstarter[[#This Row],[Category and Sub-Category]], SEARCH("/", Kickstarter[[#This Row],[Category and Sub-Category]])-1)</f>
        <v>food</v>
      </c>
      <c r="R2409" t="str">
        <f>RIGHT(Kickstarter[[#This Row],[Category and Sub-Category]], LEN(Kickstarter[[#This Row],[Category and Sub-Category]])-SEARCH("/",Kickstarter[[#This Row],[Category and Sub-Category]]))</f>
        <v>food trucks</v>
      </c>
      <c r="S2409" s="10">
        <f>(Kickstarter[[#This Row],[launched_at]]/86400) + 25569 + (-6/24)</f>
        <v>42082.325555555552</v>
      </c>
      <c r="T2409" s="10">
        <f>(Kickstarter[[#This Row],[deadline]]/86400) + 25569 + (-6/24)</f>
        <v>42105</v>
      </c>
      <c r="U2409" s="6">
        <f>YEAR(Kickstarter[[#This Row],[Date Created Conversion]])</f>
        <v>2015</v>
      </c>
      <c r="V2409" s="6" t="str">
        <f>TEXT(Kickstarter[[#This Row],[Date Created Conversion]], "mmm")</f>
        <v>Mar</v>
      </c>
      <c r="W2409" s="6">
        <f>DATEDIF(Kickstarter[[#This Row],[Date Created Conversion]],Kickstarter[[#This Row],[Date Ended Conversion]],"m")</f>
        <v>0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Kickstarter[[#This Row],[pledged]]/Kickstarter[[#This Row],[goal]]</f>
        <v>2E-3</v>
      </c>
      <c r="P2410" s="13">
        <f>IF(Kickstarter[[#This Row],[backers_count]], Kickstarter[[#This Row],[pledged]]/Kickstarter[[#This Row],[backers_count]], 0)</f>
        <v>15</v>
      </c>
      <c r="Q2410" t="str">
        <f>LEFT(Kickstarter[[#This Row],[Category and Sub-Category]], SEARCH("/", Kickstarter[[#This Row],[Category and Sub-Category]])-1)</f>
        <v>food</v>
      </c>
      <c r="R2410" t="str">
        <f>RIGHT(Kickstarter[[#This Row],[Category and Sub-Category]], LEN(Kickstarter[[#This Row],[Category and Sub-Category]])-SEARCH("/",Kickstarter[[#This Row],[Category and Sub-Category]]))</f>
        <v>food trucks</v>
      </c>
      <c r="S2410" s="10">
        <f>(Kickstarter[[#This Row],[launched_at]]/86400) + 25569 + (-6/24)</f>
        <v>41918.890706018516</v>
      </c>
      <c r="T2410" s="10">
        <f>(Kickstarter[[#This Row],[deadline]]/86400) + 25569 + (-6/24)</f>
        <v>41948.932372685187</v>
      </c>
      <c r="U2410" s="6">
        <f>YEAR(Kickstarter[[#This Row],[Date Created Conversion]])</f>
        <v>2014</v>
      </c>
      <c r="V2410" s="6" t="str">
        <f>TEXT(Kickstarter[[#This Row],[Date Created Conversion]], "mmm")</f>
        <v>Oct</v>
      </c>
      <c r="W2410" s="6">
        <f>DATEDIF(Kickstarter[[#This Row],[Date Created Conversion]],Kickstarter[[#This Row],[Date Ended Conversion]],"m")</f>
        <v>0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Kickstarter[[#This Row],[pledged]]/Kickstarter[[#This Row],[goal]]</f>
        <v>1.84E-2</v>
      </c>
      <c r="P2411" s="13">
        <f>IF(Kickstarter[[#This Row],[backers_count]], Kickstarter[[#This Row],[pledged]]/Kickstarter[[#This Row],[backers_count]], 0)</f>
        <v>76.666666666666671</v>
      </c>
      <c r="Q2411" t="str">
        <f>LEFT(Kickstarter[[#This Row],[Category and Sub-Category]], SEARCH("/", Kickstarter[[#This Row],[Category and Sub-Category]])-1)</f>
        <v>food</v>
      </c>
      <c r="R2411" t="str">
        <f>RIGHT(Kickstarter[[#This Row],[Category and Sub-Category]], LEN(Kickstarter[[#This Row],[Category and Sub-Category]])-SEARCH("/",Kickstarter[[#This Row],[Category and Sub-Category]]))</f>
        <v>food trucks</v>
      </c>
      <c r="S2411" s="10">
        <f>(Kickstarter[[#This Row],[launched_at]]/86400) + 25569 + (-6/24)</f>
        <v>42204.625868055555</v>
      </c>
      <c r="T2411" s="10">
        <f>(Kickstarter[[#This Row],[deadline]]/86400) + 25569 + (-6/24)</f>
        <v>42234.625868055555</v>
      </c>
      <c r="U2411" s="6">
        <f>YEAR(Kickstarter[[#This Row],[Date Created Conversion]])</f>
        <v>2015</v>
      </c>
      <c r="V2411" s="6" t="str">
        <f>TEXT(Kickstarter[[#This Row],[Date Created Conversion]], "mmm")</f>
        <v>Jul</v>
      </c>
      <c r="W2411" s="6">
        <f>DATEDIF(Kickstarter[[#This Row],[Date Created Conversion]],Kickstarter[[#This Row],[Date Ended Conversion]],"m")</f>
        <v>0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Kickstarter[[#This Row],[pledged]]/Kickstarter[[#This Row],[goal]]</f>
        <v>0</v>
      </c>
      <c r="P2412" s="13">
        <f>IF(Kickstarter[[#This Row],[backers_count]], Kickstarter[[#This Row],[pledged]]/Kickstarter[[#This Row],[backers_count]], 0)</f>
        <v>0</v>
      </c>
      <c r="Q2412" t="str">
        <f>LEFT(Kickstarter[[#This Row],[Category and Sub-Category]], SEARCH("/", Kickstarter[[#This Row],[Category and Sub-Category]])-1)</f>
        <v>food</v>
      </c>
      <c r="R2412" t="str">
        <f>RIGHT(Kickstarter[[#This Row],[Category and Sub-Category]], LEN(Kickstarter[[#This Row],[Category and Sub-Category]])-SEARCH("/",Kickstarter[[#This Row],[Category and Sub-Category]]))</f>
        <v>food trucks</v>
      </c>
      <c r="S2412" s="10">
        <f>(Kickstarter[[#This Row],[launched_at]]/86400) + 25569 + (-6/24)</f>
        <v>42224.158275462964</v>
      </c>
      <c r="T2412" s="10">
        <f>(Kickstarter[[#This Row],[deadline]]/86400) + 25569 + (-6/24)</f>
        <v>42254.158275462964</v>
      </c>
      <c r="U2412" s="6">
        <f>YEAR(Kickstarter[[#This Row],[Date Created Conversion]])</f>
        <v>2015</v>
      </c>
      <c r="V2412" s="6" t="str">
        <f>TEXT(Kickstarter[[#This Row],[Date Created Conversion]], "mmm")</f>
        <v>Aug</v>
      </c>
      <c r="W2412" s="6">
        <f>DATEDIF(Kickstarter[[#This Row],[Date Created Conversion]],Kickstarter[[#This Row],[Date Ended Conversion]],"m")</f>
        <v>0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Kickstarter[[#This Row],[pledged]]/Kickstarter[[#This Row],[goal]]</f>
        <v>6.0400000000000002E-3</v>
      </c>
      <c r="P2413" s="13">
        <f>IF(Kickstarter[[#This Row],[backers_count]], Kickstarter[[#This Row],[pledged]]/Kickstarter[[#This Row],[backers_count]], 0)</f>
        <v>50.333333333333336</v>
      </c>
      <c r="Q2413" t="str">
        <f>LEFT(Kickstarter[[#This Row],[Category and Sub-Category]], SEARCH("/", Kickstarter[[#This Row],[Category and Sub-Category]])-1)</f>
        <v>food</v>
      </c>
      <c r="R2413" t="str">
        <f>RIGHT(Kickstarter[[#This Row],[Category and Sub-Category]], LEN(Kickstarter[[#This Row],[Category and Sub-Category]])-SEARCH("/",Kickstarter[[#This Row],[Category and Sub-Category]]))</f>
        <v>food trucks</v>
      </c>
      <c r="S2413" s="10">
        <f>(Kickstarter[[#This Row],[launched_at]]/86400) + 25569 + (-6/24)</f>
        <v>42211.482430555552</v>
      </c>
      <c r="T2413" s="10">
        <f>(Kickstarter[[#This Row],[deadline]]/86400) + 25569 + (-6/24)</f>
        <v>42241.482430555552</v>
      </c>
      <c r="U2413" s="6">
        <f>YEAR(Kickstarter[[#This Row],[Date Created Conversion]])</f>
        <v>2015</v>
      </c>
      <c r="V2413" s="6" t="str">
        <f>TEXT(Kickstarter[[#This Row],[Date Created Conversion]], "mmm")</f>
        <v>Jul</v>
      </c>
      <c r="W2413" s="6">
        <f>DATEDIF(Kickstarter[[#This Row],[Date Created Conversion]],Kickstarter[[#This Row],[Date Ended Conversion]],"m")</f>
        <v>0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Kickstarter[[#This Row],[pledged]]/Kickstarter[[#This Row],[goal]]</f>
        <v>0</v>
      </c>
      <c r="P2414" s="13">
        <f>IF(Kickstarter[[#This Row],[backers_count]], Kickstarter[[#This Row],[pledged]]/Kickstarter[[#This Row],[backers_count]], 0)</f>
        <v>0</v>
      </c>
      <c r="Q2414" t="str">
        <f>LEFT(Kickstarter[[#This Row],[Category and Sub-Category]], SEARCH("/", Kickstarter[[#This Row],[Category and Sub-Category]])-1)</f>
        <v>food</v>
      </c>
      <c r="R2414" t="str">
        <f>RIGHT(Kickstarter[[#This Row],[Category and Sub-Category]], LEN(Kickstarter[[#This Row],[Category and Sub-Category]])-SEARCH("/",Kickstarter[[#This Row],[Category and Sub-Category]]))</f>
        <v>food trucks</v>
      </c>
      <c r="S2414" s="10">
        <f>(Kickstarter[[#This Row],[launched_at]]/86400) + 25569 + (-6/24)</f>
        <v>42655.486956018518</v>
      </c>
      <c r="T2414" s="10">
        <f>(Kickstarter[[#This Row],[deadline]]/86400) + 25569 + (-6/24)</f>
        <v>42700.528622685189</v>
      </c>
      <c r="U2414" s="6">
        <f>YEAR(Kickstarter[[#This Row],[Date Created Conversion]])</f>
        <v>2016</v>
      </c>
      <c r="V2414" s="6" t="str">
        <f>TEXT(Kickstarter[[#This Row],[Date Created Conversion]], "mmm")</f>
        <v>Oct</v>
      </c>
      <c r="W2414" s="6">
        <f>DATEDIF(Kickstarter[[#This Row],[Date Created Conversion]],Kickstarter[[#This Row],[Date Ended Conversion]],"m")</f>
        <v>1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Kickstarter[[#This Row],[pledged]]/Kickstarter[[#This Row],[goal]]</f>
        <v>8.3333333333333332E-3</v>
      </c>
      <c r="P2415" s="13">
        <f>IF(Kickstarter[[#This Row],[backers_count]], Kickstarter[[#This Row],[pledged]]/Kickstarter[[#This Row],[backers_count]], 0)</f>
        <v>8.3333333333333339</v>
      </c>
      <c r="Q2415" t="str">
        <f>LEFT(Kickstarter[[#This Row],[Category and Sub-Category]], SEARCH("/", Kickstarter[[#This Row],[Category and Sub-Category]])-1)</f>
        <v>food</v>
      </c>
      <c r="R2415" t="str">
        <f>RIGHT(Kickstarter[[#This Row],[Category and Sub-Category]], LEN(Kickstarter[[#This Row],[Category and Sub-Category]])-SEARCH("/",Kickstarter[[#This Row],[Category and Sub-Category]]))</f>
        <v>food trucks</v>
      </c>
      <c r="S2415" s="10">
        <f>(Kickstarter[[#This Row],[launched_at]]/86400) + 25569 + (-6/24)</f>
        <v>41759.85974537037</v>
      </c>
      <c r="T2415" s="10">
        <f>(Kickstarter[[#This Row],[deadline]]/86400) + 25569 + (-6/24)</f>
        <v>41790.729166666664</v>
      </c>
      <c r="U2415" s="6">
        <f>YEAR(Kickstarter[[#This Row],[Date Created Conversion]])</f>
        <v>2014</v>
      </c>
      <c r="V2415" s="6" t="str">
        <f>TEXT(Kickstarter[[#This Row],[Date Created Conversion]], "mmm")</f>
        <v>Apr</v>
      </c>
      <c r="W2415" s="6">
        <f>DATEDIF(Kickstarter[[#This Row],[Date Created Conversion]],Kickstarter[[#This Row],[Date Ended Conversion]],"m")</f>
        <v>1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Kickstarter[[#This Row],[pledged]]/Kickstarter[[#This Row],[goal]]</f>
        <v>3.0666666666666665E-2</v>
      </c>
      <c r="P2416" s="13">
        <f>IF(Kickstarter[[#This Row],[backers_count]], Kickstarter[[#This Row],[pledged]]/Kickstarter[[#This Row],[backers_count]], 0)</f>
        <v>35.384615384615387</v>
      </c>
      <c r="Q2416" t="str">
        <f>LEFT(Kickstarter[[#This Row],[Category and Sub-Category]], SEARCH("/", Kickstarter[[#This Row],[Category and Sub-Category]])-1)</f>
        <v>food</v>
      </c>
      <c r="R2416" t="str">
        <f>RIGHT(Kickstarter[[#This Row],[Category and Sub-Category]], LEN(Kickstarter[[#This Row],[Category and Sub-Category]])-SEARCH("/",Kickstarter[[#This Row],[Category and Sub-Category]]))</f>
        <v>food trucks</v>
      </c>
      <c r="S2416" s="10">
        <f>(Kickstarter[[#This Row],[launched_at]]/86400) + 25569 + (-6/24)</f>
        <v>42198.445138888885</v>
      </c>
      <c r="T2416" s="10">
        <f>(Kickstarter[[#This Row],[deadline]]/86400) + 25569 + (-6/24)</f>
        <v>42237.915972222225</v>
      </c>
      <c r="U2416" s="6">
        <f>YEAR(Kickstarter[[#This Row],[Date Created Conversion]])</f>
        <v>2015</v>
      </c>
      <c r="V2416" s="6" t="str">
        <f>TEXT(Kickstarter[[#This Row],[Date Created Conversion]], "mmm")</f>
        <v>Jul</v>
      </c>
      <c r="W2416" s="6">
        <f>DATEDIF(Kickstarter[[#This Row],[Date Created Conversion]],Kickstarter[[#This Row],[Date Ended Conversion]],"m")</f>
        <v>1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Kickstarter[[#This Row],[pledged]]/Kickstarter[[#This Row],[goal]]</f>
        <v>5.5833333333333334E-3</v>
      </c>
      <c r="P2417" s="13">
        <f>IF(Kickstarter[[#This Row],[backers_count]], Kickstarter[[#This Row],[pledged]]/Kickstarter[[#This Row],[backers_count]], 0)</f>
        <v>55.833333333333336</v>
      </c>
      <c r="Q2417" t="str">
        <f>LEFT(Kickstarter[[#This Row],[Category and Sub-Category]], SEARCH("/", Kickstarter[[#This Row],[Category and Sub-Category]])-1)</f>
        <v>food</v>
      </c>
      <c r="R2417" t="str">
        <f>RIGHT(Kickstarter[[#This Row],[Category and Sub-Category]], LEN(Kickstarter[[#This Row],[Category and Sub-Category]])-SEARCH("/",Kickstarter[[#This Row],[Category and Sub-Category]]))</f>
        <v>food trucks</v>
      </c>
      <c r="S2417" s="10">
        <f>(Kickstarter[[#This Row],[launched_at]]/86400) + 25569 + (-6/24)</f>
        <v>42536.612800925926</v>
      </c>
      <c r="T2417" s="10">
        <f>(Kickstarter[[#This Row],[deadline]]/86400) + 25569 + (-6/24)</f>
        <v>42566.612800925926</v>
      </c>
      <c r="U2417" s="6">
        <f>YEAR(Kickstarter[[#This Row],[Date Created Conversion]])</f>
        <v>2016</v>
      </c>
      <c r="V2417" s="6" t="str">
        <f>TEXT(Kickstarter[[#This Row],[Date Created Conversion]], "mmm")</f>
        <v>Jun</v>
      </c>
      <c r="W2417" s="6">
        <f>DATEDIF(Kickstarter[[#This Row],[Date Created Conversion]],Kickstarter[[#This Row],[Date Ended Conversion]],"m")</f>
        <v>1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Kickstarter[[#This Row],[pledged]]/Kickstarter[[#This Row],[goal]]</f>
        <v>2.5000000000000001E-4</v>
      </c>
      <c r="P2418" s="13">
        <f>IF(Kickstarter[[#This Row],[backers_count]], Kickstarter[[#This Row],[pledged]]/Kickstarter[[#This Row],[backers_count]], 0)</f>
        <v>5</v>
      </c>
      <c r="Q2418" t="str">
        <f>LEFT(Kickstarter[[#This Row],[Category and Sub-Category]], SEARCH("/", Kickstarter[[#This Row],[Category and Sub-Category]])-1)</f>
        <v>food</v>
      </c>
      <c r="R2418" t="str">
        <f>RIGHT(Kickstarter[[#This Row],[Category and Sub-Category]], LEN(Kickstarter[[#This Row],[Category and Sub-Category]])-SEARCH("/",Kickstarter[[#This Row],[Category and Sub-Category]]))</f>
        <v>food trucks</v>
      </c>
      <c r="S2418" s="10">
        <f>(Kickstarter[[#This Row],[launched_at]]/86400) + 25569 + (-6/24)</f>
        <v>42019.487766203703</v>
      </c>
      <c r="T2418" s="10">
        <f>(Kickstarter[[#This Row],[deadline]]/86400) + 25569 + (-6/24)</f>
        <v>42077.375</v>
      </c>
      <c r="U2418" s="6">
        <f>YEAR(Kickstarter[[#This Row],[Date Created Conversion]])</f>
        <v>2015</v>
      </c>
      <c r="V2418" s="6" t="str">
        <f>TEXT(Kickstarter[[#This Row],[Date Created Conversion]], "mmm")</f>
        <v>Jan</v>
      </c>
      <c r="W2418" s="6">
        <f>DATEDIF(Kickstarter[[#This Row],[Date Created Conversion]],Kickstarter[[#This Row],[Date Ended Conversion]],"m")</f>
        <v>1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Kickstarter[[#This Row],[pledged]]/Kickstarter[[#This Row],[goal]]</f>
        <v>0</v>
      </c>
      <c r="P2419" s="13">
        <f>IF(Kickstarter[[#This Row],[backers_count]], Kickstarter[[#This Row],[pledged]]/Kickstarter[[#This Row],[backers_count]], 0)</f>
        <v>0</v>
      </c>
      <c r="Q2419" t="str">
        <f>LEFT(Kickstarter[[#This Row],[Category and Sub-Category]], SEARCH("/", Kickstarter[[#This Row],[Category and Sub-Category]])-1)</f>
        <v>food</v>
      </c>
      <c r="R2419" t="str">
        <f>RIGHT(Kickstarter[[#This Row],[Category and Sub-Category]], LEN(Kickstarter[[#This Row],[Category and Sub-Category]])-SEARCH("/",Kickstarter[[#This Row],[Category and Sub-Category]]))</f>
        <v>food trucks</v>
      </c>
      <c r="S2419" s="10">
        <f>(Kickstarter[[#This Row],[launched_at]]/86400) + 25569 + (-6/24)</f>
        <v>41831.634108796294</v>
      </c>
      <c r="T2419" s="10">
        <f>(Kickstarter[[#This Row],[deadline]]/86400) + 25569 + (-6/24)</f>
        <v>41861.634108796294</v>
      </c>
      <c r="U2419" s="6">
        <f>YEAR(Kickstarter[[#This Row],[Date Created Conversion]])</f>
        <v>2014</v>
      </c>
      <c r="V2419" s="6" t="str">
        <f>TEXT(Kickstarter[[#This Row],[Date Created Conversion]], "mmm")</f>
        <v>Jul</v>
      </c>
      <c r="W2419" s="6">
        <f>DATEDIF(Kickstarter[[#This Row],[Date Created Conversion]],Kickstarter[[#This Row],[Date Ended Conversion]],"m")</f>
        <v>0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Kickstarter[[#This Row],[pledged]]/Kickstarter[[#This Row],[goal]]</f>
        <v>2.0000000000000001E-4</v>
      </c>
      <c r="P2420" s="13">
        <f>IF(Kickstarter[[#This Row],[backers_count]], Kickstarter[[#This Row],[pledged]]/Kickstarter[[#This Row],[backers_count]], 0)</f>
        <v>1</v>
      </c>
      <c r="Q2420" t="str">
        <f>LEFT(Kickstarter[[#This Row],[Category and Sub-Category]], SEARCH("/", Kickstarter[[#This Row],[Category and Sub-Category]])-1)</f>
        <v>food</v>
      </c>
      <c r="R2420" t="str">
        <f>RIGHT(Kickstarter[[#This Row],[Category and Sub-Category]], LEN(Kickstarter[[#This Row],[Category and Sub-Category]])-SEARCH("/",Kickstarter[[#This Row],[Category and Sub-Category]]))</f>
        <v>food trucks</v>
      </c>
      <c r="S2420" s="10">
        <f>(Kickstarter[[#This Row],[launched_at]]/86400) + 25569 + (-6/24)</f>
        <v>42027.606990740736</v>
      </c>
      <c r="T2420" s="10">
        <f>(Kickstarter[[#This Row],[deadline]]/86400) + 25569 + (-6/24)</f>
        <v>42087.565324074079</v>
      </c>
      <c r="U2420" s="6">
        <f>YEAR(Kickstarter[[#This Row],[Date Created Conversion]])</f>
        <v>2015</v>
      </c>
      <c r="V2420" s="6" t="str">
        <f>TEXT(Kickstarter[[#This Row],[Date Created Conversion]], "mmm")</f>
        <v>Jan</v>
      </c>
      <c r="W2420" s="6">
        <f>DATEDIF(Kickstarter[[#This Row],[Date Created Conversion]],Kickstarter[[#This Row],[Date Ended Conversion]],"m")</f>
        <v>2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Kickstarter[[#This Row],[pledged]]/Kickstarter[[#This Row],[goal]]</f>
        <v>0</v>
      </c>
      <c r="P2421" s="13">
        <f>IF(Kickstarter[[#This Row],[backers_count]], Kickstarter[[#This Row],[pledged]]/Kickstarter[[#This Row],[backers_count]], 0)</f>
        <v>0</v>
      </c>
      <c r="Q2421" t="str">
        <f>LEFT(Kickstarter[[#This Row],[Category and Sub-Category]], SEARCH("/", Kickstarter[[#This Row],[Category and Sub-Category]])-1)</f>
        <v>food</v>
      </c>
      <c r="R2421" t="str">
        <f>RIGHT(Kickstarter[[#This Row],[Category and Sub-Category]], LEN(Kickstarter[[#This Row],[Category and Sub-Category]])-SEARCH("/",Kickstarter[[#This Row],[Category and Sub-Category]]))</f>
        <v>food trucks</v>
      </c>
      <c r="S2421" s="10">
        <f>(Kickstarter[[#This Row],[launched_at]]/86400) + 25569 + (-6/24)</f>
        <v>41993.488298611112</v>
      </c>
      <c r="T2421" s="10">
        <f>(Kickstarter[[#This Row],[deadline]]/86400) + 25569 + (-6/24)</f>
        <v>42053.488298611112</v>
      </c>
      <c r="U2421" s="6">
        <f>YEAR(Kickstarter[[#This Row],[Date Created Conversion]])</f>
        <v>2014</v>
      </c>
      <c r="V2421" s="6" t="str">
        <f>TEXT(Kickstarter[[#This Row],[Date Created Conversion]], "mmm")</f>
        <v>Dec</v>
      </c>
      <c r="W2421" s="6">
        <f>DATEDIF(Kickstarter[[#This Row],[Date Created Conversion]],Kickstarter[[#This Row],[Date Ended Conversion]],"m")</f>
        <v>1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Kickstarter[[#This Row],[pledged]]/Kickstarter[[#This Row],[goal]]</f>
        <v>0.14825133372851215</v>
      </c>
      <c r="P2422" s="13">
        <f>IF(Kickstarter[[#This Row],[backers_count]], Kickstarter[[#This Row],[pledged]]/Kickstarter[[#This Row],[backers_count]], 0)</f>
        <v>69.472222222222229</v>
      </c>
      <c r="Q2422" t="str">
        <f>LEFT(Kickstarter[[#This Row],[Category and Sub-Category]], SEARCH("/", Kickstarter[[#This Row],[Category and Sub-Category]])-1)</f>
        <v>food</v>
      </c>
      <c r="R2422" t="str">
        <f>RIGHT(Kickstarter[[#This Row],[Category and Sub-Category]], LEN(Kickstarter[[#This Row],[Category and Sub-Category]])-SEARCH("/",Kickstarter[[#This Row],[Category and Sub-Category]]))</f>
        <v>food trucks</v>
      </c>
      <c r="S2422" s="10">
        <f>(Kickstarter[[#This Row],[launched_at]]/86400) + 25569 + (-6/24)</f>
        <v>41892.778877314813</v>
      </c>
      <c r="T2422" s="10">
        <f>(Kickstarter[[#This Row],[deadline]]/86400) + 25569 + (-6/24)</f>
        <v>41952.820543981477</v>
      </c>
      <c r="U2422" s="6">
        <f>YEAR(Kickstarter[[#This Row],[Date Created Conversion]])</f>
        <v>2014</v>
      </c>
      <c r="V2422" s="6" t="str">
        <f>TEXT(Kickstarter[[#This Row],[Date Created Conversion]], "mmm")</f>
        <v>Sep</v>
      </c>
      <c r="W2422" s="6">
        <f>DATEDIF(Kickstarter[[#This Row],[Date Created Conversion]],Kickstarter[[#This Row],[Date Ended Conversion]],"m")</f>
        <v>1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Kickstarter[[#This Row],[pledged]]/Kickstarter[[#This Row],[goal]]</f>
        <v>1.6666666666666666E-4</v>
      </c>
      <c r="P2423" s="13">
        <f>IF(Kickstarter[[#This Row],[backers_count]], Kickstarter[[#This Row],[pledged]]/Kickstarter[[#This Row],[backers_count]], 0)</f>
        <v>1</v>
      </c>
      <c r="Q2423" t="str">
        <f>LEFT(Kickstarter[[#This Row],[Category and Sub-Category]], SEARCH("/", Kickstarter[[#This Row],[Category and Sub-Category]])-1)</f>
        <v>food</v>
      </c>
      <c r="R2423" t="str">
        <f>RIGHT(Kickstarter[[#This Row],[Category and Sub-Category]], LEN(Kickstarter[[#This Row],[Category and Sub-Category]])-SEARCH("/",Kickstarter[[#This Row],[Category and Sub-Category]]))</f>
        <v>food trucks</v>
      </c>
      <c r="S2423" s="10">
        <f>(Kickstarter[[#This Row],[launched_at]]/86400) + 25569 + (-6/24)</f>
        <v>42026.437453703707</v>
      </c>
      <c r="T2423" s="10">
        <f>(Kickstarter[[#This Row],[deadline]]/86400) + 25569 + (-6/24)</f>
        <v>42056.437453703707</v>
      </c>
      <c r="U2423" s="6">
        <f>YEAR(Kickstarter[[#This Row],[Date Created Conversion]])</f>
        <v>2015</v>
      </c>
      <c r="V2423" s="6" t="str">
        <f>TEXT(Kickstarter[[#This Row],[Date Created Conversion]], "mmm")</f>
        <v>Jan</v>
      </c>
      <c r="W2423" s="6">
        <f>DATEDIF(Kickstarter[[#This Row],[Date Created Conversion]],Kickstarter[[#This Row],[Date Ended Conversion]],"m")</f>
        <v>0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Kickstarter[[#This Row],[pledged]]/Kickstarter[[#This Row],[goal]]</f>
        <v>2E-3</v>
      </c>
      <c r="P2424" s="13">
        <f>IF(Kickstarter[[#This Row],[backers_count]], Kickstarter[[#This Row],[pledged]]/Kickstarter[[#This Row],[backers_count]], 0)</f>
        <v>1</v>
      </c>
      <c r="Q2424" t="str">
        <f>LEFT(Kickstarter[[#This Row],[Category and Sub-Category]], SEARCH("/", Kickstarter[[#This Row],[Category and Sub-Category]])-1)</f>
        <v>food</v>
      </c>
      <c r="R2424" t="str">
        <f>RIGHT(Kickstarter[[#This Row],[Category and Sub-Category]], LEN(Kickstarter[[#This Row],[Category and Sub-Category]])-SEARCH("/",Kickstarter[[#This Row],[Category and Sub-Category]]))</f>
        <v>food trucks</v>
      </c>
      <c r="S2424" s="10">
        <f>(Kickstarter[[#This Row],[launched_at]]/86400) + 25569 + (-6/24)</f>
        <v>42044.474953703699</v>
      </c>
      <c r="T2424" s="10">
        <f>(Kickstarter[[#This Row],[deadline]]/86400) + 25569 + (-6/24)</f>
        <v>42074.433287037042</v>
      </c>
      <c r="U2424" s="6">
        <f>YEAR(Kickstarter[[#This Row],[Date Created Conversion]])</f>
        <v>2015</v>
      </c>
      <c r="V2424" s="6" t="str">
        <f>TEXT(Kickstarter[[#This Row],[Date Created Conversion]], "mmm")</f>
        <v>Feb</v>
      </c>
      <c r="W2424" s="6">
        <f>DATEDIF(Kickstarter[[#This Row],[Date Created Conversion]],Kickstarter[[#This Row],[Date Ended Conversion]],"m")</f>
        <v>1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Kickstarter[[#This Row],[pledged]]/Kickstarter[[#This Row],[goal]]</f>
        <v>1.3333333333333334E-4</v>
      </c>
      <c r="P2425" s="13">
        <f>IF(Kickstarter[[#This Row],[backers_count]], Kickstarter[[#This Row],[pledged]]/Kickstarter[[#This Row],[backers_count]], 0)</f>
        <v>8</v>
      </c>
      <c r="Q2425" t="str">
        <f>LEFT(Kickstarter[[#This Row],[Category and Sub-Category]], SEARCH("/", Kickstarter[[#This Row],[Category and Sub-Category]])-1)</f>
        <v>food</v>
      </c>
      <c r="R2425" t="str">
        <f>RIGHT(Kickstarter[[#This Row],[Category and Sub-Category]], LEN(Kickstarter[[#This Row],[Category and Sub-Category]])-SEARCH("/",Kickstarter[[#This Row],[Category and Sub-Category]]))</f>
        <v>food trucks</v>
      </c>
      <c r="S2425" s="10">
        <f>(Kickstarter[[#This Row],[launched_at]]/86400) + 25569 + (-6/24)</f>
        <v>41974.454745370371</v>
      </c>
      <c r="T2425" s="10">
        <f>(Kickstarter[[#This Row],[deadline]]/86400) + 25569 + (-6/24)</f>
        <v>42004.454745370371</v>
      </c>
      <c r="U2425" s="6">
        <f>YEAR(Kickstarter[[#This Row],[Date Created Conversion]])</f>
        <v>2014</v>
      </c>
      <c r="V2425" s="6" t="str">
        <f>TEXT(Kickstarter[[#This Row],[Date Created Conversion]], "mmm")</f>
        <v>Dec</v>
      </c>
      <c r="W2425" s="6">
        <f>DATEDIF(Kickstarter[[#This Row],[Date Created Conversion]],Kickstarter[[#This Row],[Date Ended Conversion]],"m")</f>
        <v>0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Kickstarter[[#This Row],[pledged]]/Kickstarter[[#This Row],[goal]]</f>
        <v>1.24E-2</v>
      </c>
      <c r="P2426" s="13">
        <f>IF(Kickstarter[[#This Row],[backers_count]], Kickstarter[[#This Row],[pledged]]/Kickstarter[[#This Row],[backers_count]], 0)</f>
        <v>34.444444444444443</v>
      </c>
      <c r="Q2426" t="str">
        <f>LEFT(Kickstarter[[#This Row],[Category and Sub-Category]], SEARCH("/", Kickstarter[[#This Row],[Category and Sub-Category]])-1)</f>
        <v>food</v>
      </c>
      <c r="R2426" t="str">
        <f>RIGHT(Kickstarter[[#This Row],[Category and Sub-Category]], LEN(Kickstarter[[#This Row],[Category and Sub-Category]])-SEARCH("/",Kickstarter[[#This Row],[Category and Sub-Category]]))</f>
        <v>food trucks</v>
      </c>
      <c r="S2426" s="10">
        <f>(Kickstarter[[#This Row],[launched_at]]/86400) + 25569 + (-6/24)</f>
        <v>41909.642453703702</v>
      </c>
      <c r="T2426" s="10">
        <f>(Kickstarter[[#This Row],[deadline]]/86400) + 25569 + (-6/24)</f>
        <v>41939.642453703702</v>
      </c>
      <c r="U2426" s="6">
        <f>YEAR(Kickstarter[[#This Row],[Date Created Conversion]])</f>
        <v>2014</v>
      </c>
      <c r="V2426" s="6" t="str">
        <f>TEXT(Kickstarter[[#This Row],[Date Created Conversion]], "mmm")</f>
        <v>Sep</v>
      </c>
      <c r="W2426" s="6">
        <f>DATEDIF(Kickstarter[[#This Row],[Date Created Conversion]],Kickstarter[[#This Row],[Date Ended Conversion]],"m")</f>
        <v>1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Kickstarter[[#This Row],[pledged]]/Kickstarter[[#This Row],[goal]]</f>
        <v>2.8571428571428574E-4</v>
      </c>
      <c r="P2427" s="13">
        <f>IF(Kickstarter[[#This Row],[backers_count]], Kickstarter[[#This Row],[pledged]]/Kickstarter[[#This Row],[backers_count]], 0)</f>
        <v>1</v>
      </c>
      <c r="Q2427" t="str">
        <f>LEFT(Kickstarter[[#This Row],[Category and Sub-Category]], SEARCH("/", Kickstarter[[#This Row],[Category and Sub-Category]])-1)</f>
        <v>food</v>
      </c>
      <c r="R2427" t="str">
        <f>RIGHT(Kickstarter[[#This Row],[Category and Sub-Category]], LEN(Kickstarter[[#This Row],[Category and Sub-Category]])-SEARCH("/",Kickstarter[[#This Row],[Category and Sub-Category]]))</f>
        <v>food trucks</v>
      </c>
      <c r="S2427" s="10">
        <f>(Kickstarter[[#This Row],[launched_at]]/86400) + 25569 + (-6/24)</f>
        <v>42502.663761574076</v>
      </c>
      <c r="T2427" s="10">
        <f>(Kickstarter[[#This Row],[deadline]]/86400) + 25569 + (-6/24)</f>
        <v>42517.669444444444</v>
      </c>
      <c r="U2427" s="6">
        <f>YEAR(Kickstarter[[#This Row],[Date Created Conversion]])</f>
        <v>2016</v>
      </c>
      <c r="V2427" s="6" t="str">
        <f>TEXT(Kickstarter[[#This Row],[Date Created Conversion]], "mmm")</f>
        <v>May</v>
      </c>
      <c r="W2427" s="6">
        <f>DATEDIF(Kickstarter[[#This Row],[Date Created Conversion]],Kickstarter[[#This Row],[Date Ended Conversion]],"m")</f>
        <v>0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Kickstarter[[#This Row],[pledged]]/Kickstarter[[#This Row],[goal]]</f>
        <v>0</v>
      </c>
      <c r="P2428" s="13">
        <f>IF(Kickstarter[[#This Row],[backers_count]], Kickstarter[[#This Row],[pledged]]/Kickstarter[[#This Row],[backers_count]], 0)</f>
        <v>0</v>
      </c>
      <c r="Q2428" t="str">
        <f>LEFT(Kickstarter[[#This Row],[Category and Sub-Category]], SEARCH("/", Kickstarter[[#This Row],[Category and Sub-Category]])-1)</f>
        <v>food</v>
      </c>
      <c r="R2428" t="str">
        <f>RIGHT(Kickstarter[[#This Row],[Category and Sub-Category]], LEN(Kickstarter[[#This Row],[Category and Sub-Category]])-SEARCH("/",Kickstarter[[#This Row],[Category and Sub-Category]]))</f>
        <v>food trucks</v>
      </c>
      <c r="S2428" s="10">
        <f>(Kickstarter[[#This Row],[launched_at]]/86400) + 25569 + (-6/24)</f>
        <v>42163.920046296298</v>
      </c>
      <c r="T2428" s="10">
        <f>(Kickstarter[[#This Row],[deadline]]/86400) + 25569 + (-6/24)</f>
        <v>42223.920046296298</v>
      </c>
      <c r="U2428" s="6">
        <f>YEAR(Kickstarter[[#This Row],[Date Created Conversion]])</f>
        <v>2015</v>
      </c>
      <c r="V2428" s="6" t="str">
        <f>TEXT(Kickstarter[[#This Row],[Date Created Conversion]], "mmm")</f>
        <v>Jun</v>
      </c>
      <c r="W2428" s="6">
        <f>DATEDIF(Kickstarter[[#This Row],[Date Created Conversion]],Kickstarter[[#This Row],[Date Ended Conversion]],"m")</f>
        <v>1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Kickstarter[[#This Row],[pledged]]/Kickstarter[[#This Row],[goal]]</f>
        <v>2.0000000000000002E-5</v>
      </c>
      <c r="P2429" s="13">
        <f>IF(Kickstarter[[#This Row],[backers_count]], Kickstarter[[#This Row],[pledged]]/Kickstarter[[#This Row],[backers_count]], 0)</f>
        <v>1</v>
      </c>
      <c r="Q2429" t="str">
        <f>LEFT(Kickstarter[[#This Row],[Category and Sub-Category]], SEARCH("/", Kickstarter[[#This Row],[Category and Sub-Category]])-1)</f>
        <v>food</v>
      </c>
      <c r="R2429" t="str">
        <f>RIGHT(Kickstarter[[#This Row],[Category and Sub-Category]], LEN(Kickstarter[[#This Row],[Category and Sub-Category]])-SEARCH("/",Kickstarter[[#This Row],[Category and Sub-Category]]))</f>
        <v>food trucks</v>
      </c>
      <c r="S2429" s="10">
        <f>(Kickstarter[[#This Row],[launched_at]]/86400) + 25569 + (-6/24)</f>
        <v>42412.068668981483</v>
      </c>
      <c r="T2429" s="10">
        <f>(Kickstarter[[#This Row],[deadline]]/86400) + 25569 + (-6/24)</f>
        <v>42452.027002314819</v>
      </c>
      <c r="U2429" s="6">
        <f>YEAR(Kickstarter[[#This Row],[Date Created Conversion]])</f>
        <v>2016</v>
      </c>
      <c r="V2429" s="6" t="str">
        <f>TEXT(Kickstarter[[#This Row],[Date Created Conversion]], "mmm")</f>
        <v>Feb</v>
      </c>
      <c r="W2429" s="6">
        <f>DATEDIF(Kickstarter[[#This Row],[Date Created Conversion]],Kickstarter[[#This Row],[Date Ended Conversion]],"m")</f>
        <v>1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Kickstarter[[#This Row],[pledged]]/Kickstarter[[#This Row],[goal]]</f>
        <v>2.8571428571428571E-5</v>
      </c>
      <c r="P2430" s="13">
        <f>IF(Kickstarter[[#This Row],[backers_count]], Kickstarter[[#This Row],[pledged]]/Kickstarter[[#This Row],[backers_count]], 0)</f>
        <v>1</v>
      </c>
      <c r="Q2430" t="str">
        <f>LEFT(Kickstarter[[#This Row],[Category and Sub-Category]], SEARCH("/", Kickstarter[[#This Row],[Category and Sub-Category]])-1)</f>
        <v>food</v>
      </c>
      <c r="R2430" t="str">
        <f>RIGHT(Kickstarter[[#This Row],[Category and Sub-Category]], LEN(Kickstarter[[#This Row],[Category and Sub-Category]])-SEARCH("/",Kickstarter[[#This Row],[Category and Sub-Category]]))</f>
        <v>food trucks</v>
      </c>
      <c r="S2430" s="10">
        <f>(Kickstarter[[#This Row],[launched_at]]/86400) + 25569 + (-6/24)</f>
        <v>42045.534155092595</v>
      </c>
      <c r="T2430" s="10">
        <f>(Kickstarter[[#This Row],[deadline]]/86400) + 25569 + (-6/24)</f>
        <v>42075.492488425924</v>
      </c>
      <c r="U2430" s="6">
        <f>YEAR(Kickstarter[[#This Row],[Date Created Conversion]])</f>
        <v>2015</v>
      </c>
      <c r="V2430" s="6" t="str">
        <f>TEXT(Kickstarter[[#This Row],[Date Created Conversion]], "mmm")</f>
        <v>Feb</v>
      </c>
      <c r="W2430" s="6">
        <f>DATEDIF(Kickstarter[[#This Row],[Date Created Conversion]],Kickstarter[[#This Row],[Date Ended Conversion]],"m")</f>
        <v>1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Kickstarter[[#This Row],[pledged]]/Kickstarter[[#This Row],[goal]]</f>
        <v>1.4321428571428572E-2</v>
      </c>
      <c r="P2431" s="13">
        <f>IF(Kickstarter[[#This Row],[backers_count]], Kickstarter[[#This Row],[pledged]]/Kickstarter[[#This Row],[backers_count]], 0)</f>
        <v>501.25</v>
      </c>
      <c r="Q2431" t="str">
        <f>LEFT(Kickstarter[[#This Row],[Category and Sub-Category]], SEARCH("/", Kickstarter[[#This Row],[Category and Sub-Category]])-1)</f>
        <v>food</v>
      </c>
      <c r="R2431" t="str">
        <f>RIGHT(Kickstarter[[#This Row],[Category and Sub-Category]], LEN(Kickstarter[[#This Row],[Category and Sub-Category]])-SEARCH("/",Kickstarter[[#This Row],[Category and Sub-Category]]))</f>
        <v>food trucks</v>
      </c>
      <c r="S2431" s="10">
        <f>(Kickstarter[[#This Row],[launched_at]]/86400) + 25569 + (-6/24)</f>
        <v>42734.629236111112</v>
      </c>
      <c r="T2431" s="10">
        <f>(Kickstarter[[#This Row],[deadline]]/86400) + 25569 + (-6/24)</f>
        <v>42771.447222222225</v>
      </c>
      <c r="U2431" s="6">
        <f>YEAR(Kickstarter[[#This Row],[Date Created Conversion]])</f>
        <v>2016</v>
      </c>
      <c r="V2431" s="6" t="str">
        <f>TEXT(Kickstarter[[#This Row],[Date Created Conversion]], "mmm")</f>
        <v>Dec</v>
      </c>
      <c r="W2431" s="6">
        <f>DATEDIF(Kickstarter[[#This Row],[Date Created Conversion]],Kickstarter[[#This Row],[Date Ended Conversion]],"m")</f>
        <v>1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Kickstarter[[#This Row],[pledged]]/Kickstarter[[#This Row],[goal]]</f>
        <v>7.0000000000000001E-3</v>
      </c>
      <c r="P2432" s="13">
        <f>IF(Kickstarter[[#This Row],[backers_count]], Kickstarter[[#This Row],[pledged]]/Kickstarter[[#This Row],[backers_count]], 0)</f>
        <v>10.5</v>
      </c>
      <c r="Q2432" t="str">
        <f>LEFT(Kickstarter[[#This Row],[Category and Sub-Category]], SEARCH("/", Kickstarter[[#This Row],[Category and Sub-Category]])-1)</f>
        <v>food</v>
      </c>
      <c r="R2432" t="str">
        <f>RIGHT(Kickstarter[[#This Row],[Category and Sub-Category]], LEN(Kickstarter[[#This Row],[Category and Sub-Category]])-SEARCH("/",Kickstarter[[#This Row],[Category and Sub-Category]]))</f>
        <v>food trucks</v>
      </c>
      <c r="S2432" s="10">
        <f>(Kickstarter[[#This Row],[launched_at]]/86400) + 25569 + (-6/24)</f>
        <v>42381.880833333329</v>
      </c>
      <c r="T2432" s="10">
        <f>(Kickstarter[[#This Row],[deadline]]/86400) + 25569 + (-6/24)</f>
        <v>42411.880833333329</v>
      </c>
      <c r="U2432" s="6">
        <f>YEAR(Kickstarter[[#This Row],[Date Created Conversion]])</f>
        <v>2016</v>
      </c>
      <c r="V2432" s="6" t="str">
        <f>TEXT(Kickstarter[[#This Row],[Date Created Conversion]], "mmm")</f>
        <v>Jan</v>
      </c>
      <c r="W2432" s="6">
        <f>DATEDIF(Kickstarter[[#This Row],[Date Created Conversion]],Kickstarter[[#This Row],[Date Ended Conversion]],"m")</f>
        <v>0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Kickstarter[[#This Row],[pledged]]/Kickstarter[[#This Row],[goal]]</f>
        <v>2.0000000000000002E-5</v>
      </c>
      <c r="P2433" s="13">
        <f>IF(Kickstarter[[#This Row],[backers_count]], Kickstarter[[#This Row],[pledged]]/Kickstarter[[#This Row],[backers_count]], 0)</f>
        <v>1</v>
      </c>
      <c r="Q2433" t="str">
        <f>LEFT(Kickstarter[[#This Row],[Category and Sub-Category]], SEARCH("/", Kickstarter[[#This Row],[Category and Sub-Category]])-1)</f>
        <v>food</v>
      </c>
      <c r="R2433" t="str">
        <f>RIGHT(Kickstarter[[#This Row],[Category and Sub-Category]], LEN(Kickstarter[[#This Row],[Category and Sub-Category]])-SEARCH("/",Kickstarter[[#This Row],[Category and Sub-Category]]))</f>
        <v>food trucks</v>
      </c>
      <c r="S2433" s="10">
        <f>(Kickstarter[[#This Row],[launched_at]]/86400) + 25569 + (-6/24)</f>
        <v>42488.849687499998</v>
      </c>
      <c r="T2433" s="10">
        <f>(Kickstarter[[#This Row],[deadline]]/86400) + 25569 + (-6/24)</f>
        <v>42548.849687499998</v>
      </c>
      <c r="U2433" s="6">
        <f>YEAR(Kickstarter[[#This Row],[Date Created Conversion]])</f>
        <v>2016</v>
      </c>
      <c r="V2433" s="6" t="str">
        <f>TEXT(Kickstarter[[#This Row],[Date Created Conversion]], "mmm")</f>
        <v>Apr</v>
      </c>
      <c r="W2433" s="6">
        <f>DATEDIF(Kickstarter[[#This Row],[Date Created Conversion]],Kickstarter[[#This Row],[Date Ended Conversion]],"m")</f>
        <v>1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Kickstarter[[#This Row],[pledged]]/Kickstarter[[#This Row],[goal]]</f>
        <v>1.4285714285714287E-4</v>
      </c>
      <c r="P2434" s="13">
        <f>IF(Kickstarter[[#This Row],[backers_count]], Kickstarter[[#This Row],[pledged]]/Kickstarter[[#This Row],[backers_count]], 0)</f>
        <v>1</v>
      </c>
      <c r="Q2434" t="str">
        <f>LEFT(Kickstarter[[#This Row],[Category and Sub-Category]], SEARCH("/", Kickstarter[[#This Row],[Category and Sub-Category]])-1)</f>
        <v>food</v>
      </c>
      <c r="R2434" t="str">
        <f>RIGHT(Kickstarter[[#This Row],[Category and Sub-Category]], LEN(Kickstarter[[#This Row],[Category and Sub-Category]])-SEARCH("/",Kickstarter[[#This Row],[Category and Sub-Category]]))</f>
        <v>food trucks</v>
      </c>
      <c r="S2434" s="10">
        <f>(Kickstarter[[#This Row],[launched_at]]/86400) + 25569 + (-6/24)</f>
        <v>42040.968715277777</v>
      </c>
      <c r="T2434" s="10">
        <f>(Kickstarter[[#This Row],[deadline]]/86400) + 25569 + (-6/24)</f>
        <v>42070.968715277777</v>
      </c>
      <c r="U2434" s="6">
        <f>YEAR(Kickstarter[[#This Row],[Date Created Conversion]])</f>
        <v>2015</v>
      </c>
      <c r="V2434" s="6" t="str">
        <f>TEXT(Kickstarter[[#This Row],[Date Created Conversion]], "mmm")</f>
        <v>Feb</v>
      </c>
      <c r="W2434" s="6">
        <f>DATEDIF(Kickstarter[[#This Row],[Date Created Conversion]],Kickstarter[[#This Row],[Date Ended Conversion]],"m")</f>
        <v>1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Kickstarter[[#This Row],[pledged]]/Kickstarter[[#This Row],[goal]]</f>
        <v>0</v>
      </c>
      <c r="P2435" s="13">
        <f>IF(Kickstarter[[#This Row],[backers_count]], Kickstarter[[#This Row],[pledged]]/Kickstarter[[#This Row],[backers_count]], 0)</f>
        <v>0</v>
      </c>
      <c r="Q2435" t="str">
        <f>LEFT(Kickstarter[[#This Row],[Category and Sub-Category]], SEARCH("/", Kickstarter[[#This Row],[Category and Sub-Category]])-1)</f>
        <v>food</v>
      </c>
      <c r="R2435" t="str">
        <f>RIGHT(Kickstarter[[#This Row],[Category and Sub-Category]], LEN(Kickstarter[[#This Row],[Category and Sub-Category]])-SEARCH("/",Kickstarter[[#This Row],[Category and Sub-Category]]))</f>
        <v>food trucks</v>
      </c>
      <c r="S2435" s="10">
        <f>(Kickstarter[[#This Row],[launched_at]]/86400) + 25569 + (-6/24)</f>
        <v>42397.64980324074</v>
      </c>
      <c r="T2435" s="10">
        <f>(Kickstarter[[#This Row],[deadline]]/86400) + 25569 + (-6/24)</f>
        <v>42427.64980324074</v>
      </c>
      <c r="U2435" s="6">
        <f>YEAR(Kickstarter[[#This Row],[Date Created Conversion]])</f>
        <v>2016</v>
      </c>
      <c r="V2435" s="6" t="str">
        <f>TEXT(Kickstarter[[#This Row],[Date Created Conversion]], "mmm")</f>
        <v>Jan</v>
      </c>
      <c r="W2435" s="6">
        <f>DATEDIF(Kickstarter[[#This Row],[Date Created Conversion]],Kickstarter[[#This Row],[Date Ended Conversion]],"m")</f>
        <v>0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Kickstarter[[#This Row],[pledged]]/Kickstarter[[#This Row],[goal]]</f>
        <v>1.2999999999999999E-3</v>
      </c>
      <c r="P2436" s="13">
        <f>IF(Kickstarter[[#This Row],[backers_count]], Kickstarter[[#This Row],[pledged]]/Kickstarter[[#This Row],[backers_count]], 0)</f>
        <v>13</v>
      </c>
      <c r="Q2436" t="str">
        <f>LEFT(Kickstarter[[#This Row],[Category and Sub-Category]], SEARCH("/", Kickstarter[[#This Row],[Category and Sub-Category]])-1)</f>
        <v>food</v>
      </c>
      <c r="R2436" t="str">
        <f>RIGHT(Kickstarter[[#This Row],[Category and Sub-Category]], LEN(Kickstarter[[#This Row],[Category and Sub-Category]])-SEARCH("/",Kickstarter[[#This Row],[Category and Sub-Category]]))</f>
        <v>food trucks</v>
      </c>
      <c r="S2436" s="10">
        <f>(Kickstarter[[#This Row],[launched_at]]/86400) + 25569 + (-6/24)</f>
        <v>42179.936041666668</v>
      </c>
      <c r="T2436" s="10">
        <f>(Kickstarter[[#This Row],[deadline]]/86400) + 25569 + (-6/24)</f>
        <v>42219.936041666668</v>
      </c>
      <c r="U2436" s="6">
        <f>YEAR(Kickstarter[[#This Row],[Date Created Conversion]])</f>
        <v>2015</v>
      </c>
      <c r="V2436" s="6" t="str">
        <f>TEXT(Kickstarter[[#This Row],[Date Created Conversion]], "mmm")</f>
        <v>Jun</v>
      </c>
      <c r="W2436" s="6">
        <f>DATEDIF(Kickstarter[[#This Row],[Date Created Conversion]],Kickstarter[[#This Row],[Date Ended Conversion]],"m")</f>
        <v>1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Kickstarter[[#This Row],[pledged]]/Kickstarter[[#This Row],[goal]]</f>
        <v>4.8960000000000002E-3</v>
      </c>
      <c r="P2437" s="13">
        <f>IF(Kickstarter[[#This Row],[backers_count]], Kickstarter[[#This Row],[pledged]]/Kickstarter[[#This Row],[backers_count]], 0)</f>
        <v>306</v>
      </c>
      <c r="Q2437" t="str">
        <f>LEFT(Kickstarter[[#This Row],[Category and Sub-Category]], SEARCH("/", Kickstarter[[#This Row],[Category and Sub-Category]])-1)</f>
        <v>food</v>
      </c>
      <c r="R2437" t="str">
        <f>RIGHT(Kickstarter[[#This Row],[Category and Sub-Category]], LEN(Kickstarter[[#This Row],[Category and Sub-Category]])-SEARCH("/",Kickstarter[[#This Row],[Category and Sub-Category]]))</f>
        <v>food trucks</v>
      </c>
      <c r="S2437" s="10">
        <f>(Kickstarter[[#This Row],[launched_at]]/86400) + 25569 + (-6/24)</f>
        <v>42252.027615740742</v>
      </c>
      <c r="T2437" s="10">
        <f>(Kickstarter[[#This Row],[deadline]]/86400) + 25569 + (-6/24)</f>
        <v>42282.027615740742</v>
      </c>
      <c r="U2437" s="6">
        <f>YEAR(Kickstarter[[#This Row],[Date Created Conversion]])</f>
        <v>2015</v>
      </c>
      <c r="V2437" s="6" t="str">
        <f>TEXT(Kickstarter[[#This Row],[Date Created Conversion]], "mmm")</f>
        <v>Sep</v>
      </c>
      <c r="W2437" s="6">
        <f>DATEDIF(Kickstarter[[#This Row],[Date Created Conversion]],Kickstarter[[#This Row],[Date Ended Conversion]],"m")</f>
        <v>1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Kickstarter[[#This Row],[pledged]]/Kickstarter[[#This Row],[goal]]</f>
        <v>3.8461538461538462E-4</v>
      </c>
      <c r="P2438" s="13">
        <f>IF(Kickstarter[[#This Row],[backers_count]], Kickstarter[[#This Row],[pledged]]/Kickstarter[[#This Row],[backers_count]], 0)</f>
        <v>22.5</v>
      </c>
      <c r="Q2438" t="str">
        <f>LEFT(Kickstarter[[#This Row],[Category and Sub-Category]], SEARCH("/", Kickstarter[[#This Row],[Category and Sub-Category]])-1)</f>
        <v>food</v>
      </c>
      <c r="R2438" t="str">
        <f>RIGHT(Kickstarter[[#This Row],[Category and Sub-Category]], LEN(Kickstarter[[#This Row],[Category and Sub-Category]])-SEARCH("/",Kickstarter[[#This Row],[Category and Sub-Category]]))</f>
        <v>food trucks</v>
      </c>
      <c r="S2438" s="10">
        <f>(Kickstarter[[#This Row],[launched_at]]/86400) + 25569 + (-6/24)</f>
        <v>42338.365393518514</v>
      </c>
      <c r="T2438" s="10">
        <f>(Kickstarter[[#This Row],[deadline]]/86400) + 25569 + (-6/24)</f>
        <v>42398.365393518514</v>
      </c>
      <c r="U2438" s="6">
        <f>YEAR(Kickstarter[[#This Row],[Date Created Conversion]])</f>
        <v>2015</v>
      </c>
      <c r="V2438" s="6" t="str">
        <f>TEXT(Kickstarter[[#This Row],[Date Created Conversion]], "mmm")</f>
        <v>Nov</v>
      </c>
      <c r="W2438" s="6">
        <f>DATEDIF(Kickstarter[[#This Row],[Date Created Conversion]],Kickstarter[[#This Row],[Date Ended Conversion]],"m")</f>
        <v>1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Kickstarter[[#This Row],[pledged]]/Kickstarter[[#This Row],[goal]]</f>
        <v>0</v>
      </c>
      <c r="P2439" s="13">
        <f>IF(Kickstarter[[#This Row],[backers_count]], Kickstarter[[#This Row],[pledged]]/Kickstarter[[#This Row],[backers_count]], 0)</f>
        <v>0</v>
      </c>
      <c r="Q2439" t="str">
        <f>LEFT(Kickstarter[[#This Row],[Category and Sub-Category]], SEARCH("/", Kickstarter[[#This Row],[Category and Sub-Category]])-1)</f>
        <v>food</v>
      </c>
      <c r="R2439" t="str">
        <f>RIGHT(Kickstarter[[#This Row],[Category and Sub-Category]], LEN(Kickstarter[[#This Row],[Category and Sub-Category]])-SEARCH("/",Kickstarter[[#This Row],[Category and Sub-Category]]))</f>
        <v>food trucks</v>
      </c>
      <c r="S2439" s="10">
        <f>(Kickstarter[[#This Row],[launched_at]]/86400) + 25569 + (-6/24)</f>
        <v>42031.715138888889</v>
      </c>
      <c r="T2439" s="10">
        <f>(Kickstarter[[#This Row],[deadline]]/86400) + 25569 + (-6/24)</f>
        <v>42080.5</v>
      </c>
      <c r="U2439" s="6">
        <f>YEAR(Kickstarter[[#This Row],[Date Created Conversion]])</f>
        <v>2015</v>
      </c>
      <c r="V2439" s="6" t="str">
        <f>TEXT(Kickstarter[[#This Row],[Date Created Conversion]], "mmm")</f>
        <v>Jan</v>
      </c>
      <c r="W2439" s="6">
        <f>DATEDIF(Kickstarter[[#This Row],[Date Created Conversion]],Kickstarter[[#This Row],[Date Ended Conversion]],"m")</f>
        <v>1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Kickstarter[[#This Row],[pledged]]/Kickstarter[[#This Row],[goal]]</f>
        <v>3.3333333333333335E-3</v>
      </c>
      <c r="P2440" s="13">
        <f>IF(Kickstarter[[#This Row],[backers_count]], Kickstarter[[#This Row],[pledged]]/Kickstarter[[#This Row],[backers_count]], 0)</f>
        <v>50</v>
      </c>
      <c r="Q2440" t="str">
        <f>LEFT(Kickstarter[[#This Row],[Category and Sub-Category]], SEARCH("/", Kickstarter[[#This Row],[Category and Sub-Category]])-1)</f>
        <v>food</v>
      </c>
      <c r="R2440" t="str">
        <f>RIGHT(Kickstarter[[#This Row],[Category and Sub-Category]], LEN(Kickstarter[[#This Row],[Category and Sub-Category]])-SEARCH("/",Kickstarter[[#This Row],[Category and Sub-Category]]))</f>
        <v>food trucks</v>
      </c>
      <c r="S2440" s="10">
        <f>(Kickstarter[[#This Row],[launched_at]]/86400) + 25569 + (-6/24)</f>
        <v>42285.66506944444</v>
      </c>
      <c r="T2440" s="10">
        <f>(Kickstarter[[#This Row],[deadline]]/86400) + 25569 + (-6/24)</f>
        <v>42345.706736111111</v>
      </c>
      <c r="U2440" s="6">
        <f>YEAR(Kickstarter[[#This Row],[Date Created Conversion]])</f>
        <v>2015</v>
      </c>
      <c r="V2440" s="6" t="str">
        <f>TEXT(Kickstarter[[#This Row],[Date Created Conversion]], "mmm")</f>
        <v>Oct</v>
      </c>
      <c r="W2440" s="6">
        <f>DATEDIF(Kickstarter[[#This Row],[Date Created Conversion]],Kickstarter[[#This Row],[Date Ended Conversion]],"m")</f>
        <v>1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Kickstarter[[#This Row],[pledged]]/Kickstarter[[#This Row],[goal]]</f>
        <v>0</v>
      </c>
      <c r="P2441" s="13">
        <f>IF(Kickstarter[[#This Row],[backers_count]], Kickstarter[[#This Row],[pledged]]/Kickstarter[[#This Row],[backers_count]], 0)</f>
        <v>0</v>
      </c>
      <c r="Q2441" t="str">
        <f>LEFT(Kickstarter[[#This Row],[Category and Sub-Category]], SEARCH("/", Kickstarter[[#This Row],[Category and Sub-Category]])-1)</f>
        <v>food</v>
      </c>
      <c r="R2441" t="str">
        <f>RIGHT(Kickstarter[[#This Row],[Category and Sub-Category]], LEN(Kickstarter[[#This Row],[Category and Sub-Category]])-SEARCH("/",Kickstarter[[#This Row],[Category and Sub-Category]]))</f>
        <v>food trucks</v>
      </c>
      <c r="S2441" s="10">
        <f>(Kickstarter[[#This Row],[launched_at]]/86400) + 25569 + (-6/24)</f>
        <v>42265.568622685183</v>
      </c>
      <c r="T2441" s="10">
        <f>(Kickstarter[[#This Row],[deadline]]/86400) + 25569 + (-6/24)</f>
        <v>42295.568622685183</v>
      </c>
      <c r="U2441" s="6">
        <f>YEAR(Kickstarter[[#This Row],[Date Created Conversion]])</f>
        <v>2015</v>
      </c>
      <c r="V2441" s="6" t="str">
        <f>TEXT(Kickstarter[[#This Row],[Date Created Conversion]], "mmm")</f>
        <v>Sep</v>
      </c>
      <c r="W2441" s="6">
        <f>DATEDIF(Kickstarter[[#This Row],[Date Created Conversion]],Kickstarter[[#This Row],[Date Ended Conversion]],"m")</f>
        <v>1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Kickstarter[[#This Row],[pledged]]/Kickstarter[[#This Row],[goal]]</f>
        <v>2E-3</v>
      </c>
      <c r="P2442" s="13">
        <f>IF(Kickstarter[[#This Row],[backers_count]], Kickstarter[[#This Row],[pledged]]/Kickstarter[[#This Row],[backers_count]], 0)</f>
        <v>5</v>
      </c>
      <c r="Q2442" t="str">
        <f>LEFT(Kickstarter[[#This Row],[Category and Sub-Category]], SEARCH("/", Kickstarter[[#This Row],[Category and Sub-Category]])-1)</f>
        <v>food</v>
      </c>
      <c r="R2442" t="str">
        <f>RIGHT(Kickstarter[[#This Row],[Category and Sub-Category]], LEN(Kickstarter[[#This Row],[Category and Sub-Category]])-SEARCH("/",Kickstarter[[#This Row],[Category and Sub-Category]]))</f>
        <v>food trucks</v>
      </c>
      <c r="S2442" s="10">
        <f>(Kickstarter[[#This Row],[launched_at]]/86400) + 25569 + (-6/24)</f>
        <v>42383.649456018524</v>
      </c>
      <c r="T2442" s="10">
        <f>(Kickstarter[[#This Row],[deadline]]/86400) + 25569 + (-6/24)</f>
        <v>42413.649456018524</v>
      </c>
      <c r="U2442" s="6">
        <f>YEAR(Kickstarter[[#This Row],[Date Created Conversion]])</f>
        <v>2016</v>
      </c>
      <c r="V2442" s="6" t="str">
        <f>TEXT(Kickstarter[[#This Row],[Date Created Conversion]], "mmm")</f>
        <v>Jan</v>
      </c>
      <c r="W2442" s="6">
        <f>DATEDIF(Kickstarter[[#This Row],[Date Created Conversion]],Kickstarter[[#This Row],[Date Ended Conversion]],"m")</f>
        <v>0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Kickstarter[[#This Row],[pledged]]/Kickstarter[[#This Row],[goal]]</f>
        <v>1.0788</v>
      </c>
      <c r="P2443" s="13">
        <f>IF(Kickstarter[[#This Row],[backers_count]], Kickstarter[[#This Row],[pledged]]/Kickstarter[[#This Row],[backers_count]], 0)</f>
        <v>74.22935779816514</v>
      </c>
      <c r="Q2443" t="str">
        <f>LEFT(Kickstarter[[#This Row],[Category and Sub-Category]], SEARCH("/", Kickstarter[[#This Row],[Category and Sub-Category]])-1)</f>
        <v>food</v>
      </c>
      <c r="R2443" t="str">
        <f>RIGHT(Kickstarter[[#This Row],[Category and Sub-Category]], LEN(Kickstarter[[#This Row],[Category and Sub-Category]])-SEARCH("/",Kickstarter[[#This Row],[Category and Sub-Category]]))</f>
        <v>small batch</v>
      </c>
      <c r="S2443" s="10">
        <f>(Kickstarter[[#This Row],[launched_at]]/86400) + 25569 + (-6/24)</f>
        <v>42186.875625000001</v>
      </c>
      <c r="T2443" s="10">
        <f>(Kickstarter[[#This Row],[deadline]]/86400) + 25569 + (-6/24)</f>
        <v>42207.957638888889</v>
      </c>
      <c r="U2443" s="6">
        <f>YEAR(Kickstarter[[#This Row],[Date Created Conversion]])</f>
        <v>2015</v>
      </c>
      <c r="V2443" s="6" t="str">
        <f>TEXT(Kickstarter[[#This Row],[Date Created Conversion]], "mmm")</f>
        <v>Jul</v>
      </c>
      <c r="W2443" s="6">
        <f>DATEDIF(Kickstarter[[#This Row],[Date Created Conversion]],Kickstarter[[#This Row],[Date Ended Conversion]],"m")</f>
        <v>0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Kickstarter[[#This Row],[pledged]]/Kickstarter[[#This Row],[goal]]</f>
        <v>1.2594166666666666</v>
      </c>
      <c r="P2444" s="13">
        <f>IF(Kickstarter[[#This Row],[backers_count]], Kickstarter[[#This Row],[pledged]]/Kickstarter[[#This Row],[backers_count]], 0)</f>
        <v>81.252688172043008</v>
      </c>
      <c r="Q2444" t="str">
        <f>LEFT(Kickstarter[[#This Row],[Category and Sub-Category]], SEARCH("/", Kickstarter[[#This Row],[Category and Sub-Category]])-1)</f>
        <v>food</v>
      </c>
      <c r="R2444" t="str">
        <f>RIGHT(Kickstarter[[#This Row],[Category and Sub-Category]], LEN(Kickstarter[[#This Row],[Category and Sub-Category]])-SEARCH("/",Kickstarter[[#This Row],[Category and Sub-Category]]))</f>
        <v>small batch</v>
      </c>
      <c r="S2444" s="10">
        <f>(Kickstarter[[#This Row],[launched_at]]/86400) + 25569 + (-6/24)</f>
        <v>42052.416990740741</v>
      </c>
      <c r="T2444" s="10">
        <f>(Kickstarter[[#This Row],[deadline]]/86400) + 25569 + (-6/24)</f>
        <v>42082.375324074077</v>
      </c>
      <c r="U2444" s="6">
        <f>YEAR(Kickstarter[[#This Row],[Date Created Conversion]])</f>
        <v>2015</v>
      </c>
      <c r="V2444" s="6" t="str">
        <f>TEXT(Kickstarter[[#This Row],[Date Created Conversion]], "mmm")</f>
        <v>Feb</v>
      </c>
      <c r="W2444" s="6">
        <f>DATEDIF(Kickstarter[[#This Row],[Date Created Conversion]],Kickstarter[[#This Row],[Date Ended Conversion]],"m")</f>
        <v>1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Kickstarter[[#This Row],[pledged]]/Kickstarter[[#This Row],[goal]]</f>
        <v>2.0251494999999999</v>
      </c>
      <c r="P2445" s="13">
        <f>IF(Kickstarter[[#This Row],[backers_count]], Kickstarter[[#This Row],[pledged]]/Kickstarter[[#This Row],[backers_count]], 0)</f>
        <v>130.23469453376205</v>
      </c>
      <c r="Q2445" t="str">
        <f>LEFT(Kickstarter[[#This Row],[Category and Sub-Category]], SEARCH("/", Kickstarter[[#This Row],[Category and Sub-Category]])-1)</f>
        <v>food</v>
      </c>
      <c r="R2445" t="str">
        <f>RIGHT(Kickstarter[[#This Row],[Category and Sub-Category]], LEN(Kickstarter[[#This Row],[Category and Sub-Category]])-SEARCH("/",Kickstarter[[#This Row],[Category and Sub-Category]]))</f>
        <v>small batch</v>
      </c>
      <c r="S2445" s="10">
        <f>(Kickstarter[[#This Row],[launched_at]]/86400) + 25569 + (-6/24)</f>
        <v>41836.375254629631</v>
      </c>
      <c r="T2445" s="10">
        <f>(Kickstarter[[#This Row],[deadline]]/86400) + 25569 + (-6/24)</f>
        <v>41866.375254629631</v>
      </c>
      <c r="U2445" s="6">
        <f>YEAR(Kickstarter[[#This Row],[Date Created Conversion]])</f>
        <v>2014</v>
      </c>
      <c r="V2445" s="6" t="str">
        <f>TEXT(Kickstarter[[#This Row],[Date Created Conversion]], "mmm")</f>
        <v>Jul</v>
      </c>
      <c r="W2445" s="6">
        <f>DATEDIF(Kickstarter[[#This Row],[Date Created Conversion]],Kickstarter[[#This Row],[Date Ended Conversion]],"m")</f>
        <v>0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Kickstarter[[#This Row],[pledged]]/Kickstarter[[#This Row],[goal]]</f>
        <v>1.0860000000000001</v>
      </c>
      <c r="P2446" s="13">
        <f>IF(Kickstarter[[#This Row],[backers_count]], Kickstarter[[#This Row],[pledged]]/Kickstarter[[#This Row],[backers_count]], 0)</f>
        <v>53.409836065573771</v>
      </c>
      <c r="Q2446" t="str">
        <f>LEFT(Kickstarter[[#This Row],[Category and Sub-Category]], SEARCH("/", Kickstarter[[#This Row],[Category and Sub-Category]])-1)</f>
        <v>food</v>
      </c>
      <c r="R2446" t="str">
        <f>RIGHT(Kickstarter[[#This Row],[Category and Sub-Category]], LEN(Kickstarter[[#This Row],[Category and Sub-Category]])-SEARCH("/",Kickstarter[[#This Row],[Category and Sub-Category]]))</f>
        <v>small batch</v>
      </c>
      <c r="S2446" s="10">
        <f>(Kickstarter[[#This Row],[launched_at]]/86400) + 25569 + (-6/24)</f>
        <v>42485.504525462966</v>
      </c>
      <c r="T2446" s="10">
        <f>(Kickstarter[[#This Row],[deadline]]/86400) + 25569 + (-6/24)</f>
        <v>42515.504525462966</v>
      </c>
      <c r="U2446" s="6">
        <f>YEAR(Kickstarter[[#This Row],[Date Created Conversion]])</f>
        <v>2016</v>
      </c>
      <c r="V2446" s="6" t="str">
        <f>TEXT(Kickstarter[[#This Row],[Date Created Conversion]], "mmm")</f>
        <v>Apr</v>
      </c>
      <c r="W2446" s="6">
        <f>DATEDIF(Kickstarter[[#This Row],[Date Created Conversion]],Kickstarter[[#This Row],[Date Ended Conversion]],"m")</f>
        <v>1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Kickstarter[[#This Row],[pledged]]/Kickstarter[[#This Row],[goal]]</f>
        <v>1.728</v>
      </c>
      <c r="P2447" s="13">
        <f>IF(Kickstarter[[#This Row],[backers_count]], Kickstarter[[#This Row],[pledged]]/Kickstarter[[#This Row],[backers_count]], 0)</f>
        <v>75.130434782608702</v>
      </c>
      <c r="Q2447" t="str">
        <f>LEFT(Kickstarter[[#This Row],[Category and Sub-Category]], SEARCH("/", Kickstarter[[#This Row],[Category and Sub-Category]])-1)</f>
        <v>food</v>
      </c>
      <c r="R2447" t="str">
        <f>RIGHT(Kickstarter[[#This Row],[Category and Sub-Category]], LEN(Kickstarter[[#This Row],[Category and Sub-Category]])-SEARCH("/",Kickstarter[[#This Row],[Category and Sub-Category]]))</f>
        <v>small batch</v>
      </c>
      <c r="S2447" s="10">
        <f>(Kickstarter[[#This Row],[launched_at]]/86400) + 25569 + (-6/24)</f>
        <v>42242.940057870372</v>
      </c>
      <c r="T2447" s="10">
        <f>(Kickstarter[[#This Row],[deadline]]/86400) + 25569 + (-6/24)</f>
        <v>42272.940057870372</v>
      </c>
      <c r="U2447" s="6">
        <f>YEAR(Kickstarter[[#This Row],[Date Created Conversion]])</f>
        <v>2015</v>
      </c>
      <c r="V2447" s="6" t="str">
        <f>TEXT(Kickstarter[[#This Row],[Date Created Conversion]], "mmm")</f>
        <v>Aug</v>
      </c>
      <c r="W2447" s="6">
        <f>DATEDIF(Kickstarter[[#This Row],[Date Created Conversion]],Kickstarter[[#This Row],[Date Ended Conversion]],"m")</f>
        <v>0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Kickstarter[[#This Row],[pledged]]/Kickstarter[[#This Row],[goal]]</f>
        <v>1.6798</v>
      </c>
      <c r="P2448" s="13">
        <f>IF(Kickstarter[[#This Row],[backers_count]], Kickstarter[[#This Row],[pledged]]/Kickstarter[[#This Row],[backers_count]], 0)</f>
        <v>75.666666666666671</v>
      </c>
      <c r="Q2448" t="str">
        <f>LEFT(Kickstarter[[#This Row],[Category and Sub-Category]], SEARCH("/", Kickstarter[[#This Row],[Category and Sub-Category]])-1)</f>
        <v>food</v>
      </c>
      <c r="R2448" t="str">
        <f>RIGHT(Kickstarter[[#This Row],[Category and Sub-Category]], LEN(Kickstarter[[#This Row],[Category and Sub-Category]])-SEARCH("/",Kickstarter[[#This Row],[Category and Sub-Category]]))</f>
        <v>small batch</v>
      </c>
      <c r="S2448" s="10">
        <f>(Kickstarter[[#This Row],[launched_at]]/86400) + 25569 + (-6/24)</f>
        <v>42670.352673611109</v>
      </c>
      <c r="T2448" s="10">
        <f>(Kickstarter[[#This Row],[deadline]]/86400) + 25569 + (-6/24)</f>
        <v>42700.39434027778</v>
      </c>
      <c r="U2448" s="6">
        <f>YEAR(Kickstarter[[#This Row],[Date Created Conversion]])</f>
        <v>2016</v>
      </c>
      <c r="V2448" s="6" t="str">
        <f>TEXT(Kickstarter[[#This Row],[Date Created Conversion]], "mmm")</f>
        <v>Oct</v>
      </c>
      <c r="W2448" s="6">
        <f>DATEDIF(Kickstarter[[#This Row],[Date Created Conversion]],Kickstarter[[#This Row],[Date Ended Conversion]],"m")</f>
        <v>0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Kickstarter[[#This Row],[pledged]]/Kickstarter[[#This Row],[goal]]</f>
        <v>4.2720000000000002</v>
      </c>
      <c r="P2449" s="13">
        <f>IF(Kickstarter[[#This Row],[backers_count]], Kickstarter[[#This Row],[pledged]]/Kickstarter[[#This Row],[backers_count]], 0)</f>
        <v>31.691394658753708</v>
      </c>
      <c r="Q2449" t="str">
        <f>LEFT(Kickstarter[[#This Row],[Category and Sub-Category]], SEARCH("/", Kickstarter[[#This Row],[Category and Sub-Category]])-1)</f>
        <v>food</v>
      </c>
      <c r="R2449" t="str">
        <f>RIGHT(Kickstarter[[#This Row],[Category and Sub-Category]], LEN(Kickstarter[[#This Row],[Category and Sub-Category]])-SEARCH("/",Kickstarter[[#This Row],[Category and Sub-Category]]))</f>
        <v>small batch</v>
      </c>
      <c r="S2449" s="10">
        <f>(Kickstarter[[#This Row],[launched_at]]/86400) + 25569 + (-6/24)</f>
        <v>42654.219826388886</v>
      </c>
      <c r="T2449" s="10">
        <f>(Kickstarter[[#This Row],[deadline]]/86400) + 25569 + (-6/24)</f>
        <v>42685.916666666672</v>
      </c>
      <c r="U2449" s="6">
        <f>YEAR(Kickstarter[[#This Row],[Date Created Conversion]])</f>
        <v>2016</v>
      </c>
      <c r="V2449" s="6" t="str">
        <f>TEXT(Kickstarter[[#This Row],[Date Created Conversion]], "mmm")</f>
        <v>Oct</v>
      </c>
      <c r="W2449" s="6">
        <f>DATEDIF(Kickstarter[[#This Row],[Date Created Conversion]],Kickstarter[[#This Row],[Date Ended Conversion]],"m")</f>
        <v>1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Kickstarter[[#This Row],[pledged]]/Kickstarter[[#This Row],[goal]]</f>
        <v>1.075</v>
      </c>
      <c r="P2450" s="13">
        <f>IF(Kickstarter[[#This Row],[backers_count]], Kickstarter[[#This Row],[pledged]]/Kickstarter[[#This Row],[backers_count]], 0)</f>
        <v>47.777777777777779</v>
      </c>
      <c r="Q2450" t="str">
        <f>LEFT(Kickstarter[[#This Row],[Category and Sub-Category]], SEARCH("/", Kickstarter[[#This Row],[Category and Sub-Category]])-1)</f>
        <v>food</v>
      </c>
      <c r="R2450" t="str">
        <f>RIGHT(Kickstarter[[#This Row],[Category and Sub-Category]], LEN(Kickstarter[[#This Row],[Category and Sub-Category]])-SEARCH("/",Kickstarter[[#This Row],[Category and Sub-Category]]))</f>
        <v>small batch</v>
      </c>
      <c r="S2450" s="10">
        <f>(Kickstarter[[#This Row],[launched_at]]/86400) + 25569 + (-6/24)</f>
        <v>42607.066122685181</v>
      </c>
      <c r="T2450" s="10">
        <f>(Kickstarter[[#This Row],[deadline]]/86400) + 25569 + (-6/24)</f>
        <v>42612.983333333337</v>
      </c>
      <c r="U2450" s="6">
        <f>YEAR(Kickstarter[[#This Row],[Date Created Conversion]])</f>
        <v>2016</v>
      </c>
      <c r="V2450" s="6" t="str">
        <f>TEXT(Kickstarter[[#This Row],[Date Created Conversion]], "mmm")</f>
        <v>Aug</v>
      </c>
      <c r="W2450" s="6">
        <f>DATEDIF(Kickstarter[[#This Row],[Date Created Conversion]],Kickstarter[[#This Row],[Date Ended Conversion]],"m")</f>
        <v>0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Kickstarter[[#This Row],[pledged]]/Kickstarter[[#This Row],[goal]]</f>
        <v>1.08</v>
      </c>
      <c r="P2451" s="13">
        <f>IF(Kickstarter[[#This Row],[backers_count]], Kickstarter[[#This Row],[pledged]]/Kickstarter[[#This Row],[backers_count]], 0)</f>
        <v>90</v>
      </c>
      <c r="Q2451" t="str">
        <f>LEFT(Kickstarter[[#This Row],[Category and Sub-Category]], SEARCH("/", Kickstarter[[#This Row],[Category and Sub-Category]])-1)</f>
        <v>food</v>
      </c>
      <c r="R2451" t="str">
        <f>RIGHT(Kickstarter[[#This Row],[Category and Sub-Category]], LEN(Kickstarter[[#This Row],[Category and Sub-Category]])-SEARCH("/",Kickstarter[[#This Row],[Category and Sub-Category]]))</f>
        <v>small batch</v>
      </c>
      <c r="S2451" s="10">
        <f>(Kickstarter[[#This Row],[launched_at]]/86400) + 25569 + (-6/24)</f>
        <v>41942.892534722225</v>
      </c>
      <c r="T2451" s="10">
        <f>(Kickstarter[[#This Row],[deadline]]/86400) + 25569 + (-6/24)</f>
        <v>41972.934201388889</v>
      </c>
      <c r="U2451" s="6">
        <f>YEAR(Kickstarter[[#This Row],[Date Created Conversion]])</f>
        <v>2014</v>
      </c>
      <c r="V2451" s="6" t="str">
        <f>TEXT(Kickstarter[[#This Row],[Date Created Conversion]], "mmm")</f>
        <v>Oct</v>
      </c>
      <c r="W2451" s="6">
        <f>DATEDIF(Kickstarter[[#This Row],[Date Created Conversion]],Kickstarter[[#This Row],[Date Ended Conversion]],"m")</f>
        <v>0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Kickstarter[[#This Row],[pledged]]/Kickstarter[[#This Row],[goal]]</f>
        <v>1.0153353333333335</v>
      </c>
      <c r="P2452" s="13">
        <f>IF(Kickstarter[[#This Row],[backers_count]], Kickstarter[[#This Row],[pledged]]/Kickstarter[[#This Row],[backers_count]], 0)</f>
        <v>149.31401960784314</v>
      </c>
      <c r="Q2452" t="str">
        <f>LEFT(Kickstarter[[#This Row],[Category and Sub-Category]], SEARCH("/", Kickstarter[[#This Row],[Category and Sub-Category]])-1)</f>
        <v>food</v>
      </c>
      <c r="R2452" t="str">
        <f>RIGHT(Kickstarter[[#This Row],[Category and Sub-Category]], LEN(Kickstarter[[#This Row],[Category and Sub-Category]])-SEARCH("/",Kickstarter[[#This Row],[Category and Sub-Category]]))</f>
        <v>small batch</v>
      </c>
      <c r="S2452" s="10">
        <f>(Kickstarter[[#This Row],[launched_at]]/86400) + 25569 + (-6/24)</f>
        <v>41901.82240740741</v>
      </c>
      <c r="T2452" s="10">
        <f>(Kickstarter[[#This Row],[deadline]]/86400) + 25569 + (-6/24)</f>
        <v>41939.882638888885</v>
      </c>
      <c r="U2452" s="6">
        <f>YEAR(Kickstarter[[#This Row],[Date Created Conversion]])</f>
        <v>2014</v>
      </c>
      <c r="V2452" s="6" t="str">
        <f>TEXT(Kickstarter[[#This Row],[Date Created Conversion]], "mmm")</f>
        <v>Sep</v>
      </c>
      <c r="W2452" s="6">
        <f>DATEDIF(Kickstarter[[#This Row],[Date Created Conversion]],Kickstarter[[#This Row],[Date Ended Conversion]],"m")</f>
        <v>1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Kickstarter[[#This Row],[pledged]]/Kickstarter[[#This Row],[goal]]</f>
        <v>1.1545000000000001</v>
      </c>
      <c r="P2453" s="13">
        <f>IF(Kickstarter[[#This Row],[backers_count]], Kickstarter[[#This Row],[pledged]]/Kickstarter[[#This Row],[backers_count]], 0)</f>
        <v>62.06989247311828</v>
      </c>
      <c r="Q2453" t="str">
        <f>LEFT(Kickstarter[[#This Row],[Category and Sub-Category]], SEARCH("/", Kickstarter[[#This Row],[Category and Sub-Category]])-1)</f>
        <v>food</v>
      </c>
      <c r="R2453" t="str">
        <f>RIGHT(Kickstarter[[#This Row],[Category and Sub-Category]], LEN(Kickstarter[[#This Row],[Category and Sub-Category]])-SEARCH("/",Kickstarter[[#This Row],[Category and Sub-Category]]))</f>
        <v>small batch</v>
      </c>
      <c r="S2453" s="10">
        <f>(Kickstarter[[#This Row],[launched_at]]/86400) + 25569 + (-6/24)</f>
        <v>42779.658449074079</v>
      </c>
      <c r="T2453" s="10">
        <f>(Kickstarter[[#This Row],[deadline]]/86400) + 25569 + (-6/24)</f>
        <v>42799.658449074079</v>
      </c>
      <c r="U2453" s="6">
        <f>YEAR(Kickstarter[[#This Row],[Date Created Conversion]])</f>
        <v>2017</v>
      </c>
      <c r="V2453" s="6" t="str">
        <f>TEXT(Kickstarter[[#This Row],[Date Created Conversion]], "mmm")</f>
        <v>Feb</v>
      </c>
      <c r="W2453" s="6">
        <f>DATEDIF(Kickstarter[[#This Row],[Date Created Conversion]],Kickstarter[[#This Row],[Date Ended Conversion]],"m")</f>
        <v>0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Kickstarter[[#This Row],[pledged]]/Kickstarter[[#This Row],[goal]]</f>
        <v>1.335</v>
      </c>
      <c r="P2454" s="13">
        <f>IF(Kickstarter[[#This Row],[backers_count]], Kickstarter[[#This Row],[pledged]]/Kickstarter[[#This Row],[backers_count]], 0)</f>
        <v>53.4</v>
      </c>
      <c r="Q2454" t="str">
        <f>LEFT(Kickstarter[[#This Row],[Category and Sub-Category]], SEARCH("/", Kickstarter[[#This Row],[Category and Sub-Category]])-1)</f>
        <v>food</v>
      </c>
      <c r="R2454" t="str">
        <f>RIGHT(Kickstarter[[#This Row],[Category and Sub-Category]], LEN(Kickstarter[[#This Row],[Category and Sub-Category]])-SEARCH("/",Kickstarter[[#This Row],[Category and Sub-Category]]))</f>
        <v>small batch</v>
      </c>
      <c r="S2454" s="10">
        <f>(Kickstarter[[#This Row],[launched_at]]/86400) + 25569 + (-6/24)</f>
        <v>42338.59375</v>
      </c>
      <c r="T2454" s="10">
        <f>(Kickstarter[[#This Row],[deadline]]/86400) + 25569 + (-6/24)</f>
        <v>42367.708333333328</v>
      </c>
      <c r="U2454" s="6">
        <f>YEAR(Kickstarter[[#This Row],[Date Created Conversion]])</f>
        <v>2015</v>
      </c>
      <c r="V2454" s="6" t="str">
        <f>TEXT(Kickstarter[[#This Row],[Date Created Conversion]], "mmm")</f>
        <v>Nov</v>
      </c>
      <c r="W2454" s="6">
        <f>DATEDIF(Kickstarter[[#This Row],[Date Created Conversion]],Kickstarter[[#This Row],[Date Ended Conversion]],"m")</f>
        <v>0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Kickstarter[[#This Row],[pledged]]/Kickstarter[[#This Row],[goal]]</f>
        <v>1.5469999999999999</v>
      </c>
      <c r="P2455" s="13">
        <f>IF(Kickstarter[[#This Row],[backers_count]], Kickstarter[[#This Row],[pledged]]/Kickstarter[[#This Row],[backers_count]], 0)</f>
        <v>69.268656716417908</v>
      </c>
      <c r="Q2455" t="str">
        <f>LEFT(Kickstarter[[#This Row],[Category and Sub-Category]], SEARCH("/", Kickstarter[[#This Row],[Category and Sub-Category]])-1)</f>
        <v>food</v>
      </c>
      <c r="R2455" t="str">
        <f>RIGHT(Kickstarter[[#This Row],[Category and Sub-Category]], LEN(Kickstarter[[#This Row],[Category and Sub-Category]])-SEARCH("/",Kickstarter[[#This Row],[Category and Sub-Category]]))</f>
        <v>small batch</v>
      </c>
      <c r="S2455" s="10">
        <f>(Kickstarter[[#This Row],[launched_at]]/86400) + 25569 + (-6/24)</f>
        <v>42738.442233796297</v>
      </c>
      <c r="T2455" s="10">
        <f>(Kickstarter[[#This Row],[deadline]]/86400) + 25569 + (-6/24)</f>
        <v>42768.442233796297</v>
      </c>
      <c r="U2455" s="6">
        <f>YEAR(Kickstarter[[#This Row],[Date Created Conversion]])</f>
        <v>2017</v>
      </c>
      <c r="V2455" s="6" t="str">
        <f>TEXT(Kickstarter[[#This Row],[Date Created Conversion]], "mmm")</f>
        <v>Jan</v>
      </c>
      <c r="W2455" s="6">
        <f>DATEDIF(Kickstarter[[#This Row],[Date Created Conversion]],Kickstarter[[#This Row],[Date Ended Conversion]],"m")</f>
        <v>0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Kickstarter[[#This Row],[pledged]]/Kickstarter[[#This Row],[goal]]</f>
        <v>1.0084571428571429</v>
      </c>
      <c r="P2456" s="13">
        <f>IF(Kickstarter[[#This Row],[backers_count]], Kickstarter[[#This Row],[pledged]]/Kickstarter[[#This Row],[backers_count]], 0)</f>
        <v>271.50769230769231</v>
      </c>
      <c r="Q2456" t="str">
        <f>LEFT(Kickstarter[[#This Row],[Category and Sub-Category]], SEARCH("/", Kickstarter[[#This Row],[Category and Sub-Category]])-1)</f>
        <v>food</v>
      </c>
      <c r="R2456" t="str">
        <f>RIGHT(Kickstarter[[#This Row],[Category and Sub-Category]], LEN(Kickstarter[[#This Row],[Category and Sub-Category]])-SEARCH("/",Kickstarter[[#This Row],[Category and Sub-Category]]))</f>
        <v>small batch</v>
      </c>
      <c r="S2456" s="10">
        <f>(Kickstarter[[#This Row],[launched_at]]/86400) + 25569 + (-6/24)</f>
        <v>42769.951481481483</v>
      </c>
      <c r="T2456" s="10">
        <f>(Kickstarter[[#This Row],[deadline]]/86400) + 25569 + (-6/24)</f>
        <v>42804.951481481483</v>
      </c>
      <c r="U2456" s="6">
        <f>YEAR(Kickstarter[[#This Row],[Date Created Conversion]])</f>
        <v>2017</v>
      </c>
      <c r="V2456" s="6" t="str">
        <f>TEXT(Kickstarter[[#This Row],[Date Created Conversion]], "mmm")</f>
        <v>Feb</v>
      </c>
      <c r="W2456" s="6">
        <f>DATEDIF(Kickstarter[[#This Row],[Date Created Conversion]],Kickstarter[[#This Row],[Date Ended Conversion]],"m")</f>
        <v>1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Kickstarter[[#This Row],[pledged]]/Kickstarter[[#This Row],[goal]]</f>
        <v>1.82</v>
      </c>
      <c r="P2457" s="13">
        <f>IF(Kickstarter[[#This Row],[backers_count]], Kickstarter[[#This Row],[pledged]]/Kickstarter[[#This Row],[backers_count]], 0)</f>
        <v>34.125</v>
      </c>
      <c r="Q2457" t="str">
        <f>LEFT(Kickstarter[[#This Row],[Category and Sub-Category]], SEARCH("/", Kickstarter[[#This Row],[Category and Sub-Category]])-1)</f>
        <v>food</v>
      </c>
      <c r="R2457" t="str">
        <f>RIGHT(Kickstarter[[#This Row],[Category and Sub-Category]], LEN(Kickstarter[[#This Row],[Category and Sub-Category]])-SEARCH("/",Kickstarter[[#This Row],[Category and Sub-Category]]))</f>
        <v>small batch</v>
      </c>
      <c r="S2457" s="10">
        <f>(Kickstarter[[#This Row],[launched_at]]/86400) + 25569 + (-6/24)</f>
        <v>42452.531828703708</v>
      </c>
      <c r="T2457" s="10">
        <f>(Kickstarter[[#This Row],[deadline]]/86400) + 25569 + (-6/24)</f>
        <v>42480.531828703708</v>
      </c>
      <c r="U2457" s="6">
        <f>YEAR(Kickstarter[[#This Row],[Date Created Conversion]])</f>
        <v>2016</v>
      </c>
      <c r="V2457" s="6" t="str">
        <f>TEXT(Kickstarter[[#This Row],[Date Created Conversion]], "mmm")</f>
        <v>Mar</v>
      </c>
      <c r="W2457" s="6">
        <f>DATEDIF(Kickstarter[[#This Row],[Date Created Conversion]],Kickstarter[[#This Row],[Date Ended Conversion]],"m")</f>
        <v>0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Kickstarter[[#This Row],[pledged]]/Kickstarter[[#This Row],[goal]]</f>
        <v>1.8086666666666666</v>
      </c>
      <c r="P2458" s="13">
        <f>IF(Kickstarter[[#This Row],[backers_count]], Kickstarter[[#This Row],[pledged]]/Kickstarter[[#This Row],[backers_count]], 0)</f>
        <v>40.492537313432834</v>
      </c>
      <c r="Q2458" t="str">
        <f>LEFT(Kickstarter[[#This Row],[Category and Sub-Category]], SEARCH("/", Kickstarter[[#This Row],[Category and Sub-Category]])-1)</f>
        <v>food</v>
      </c>
      <c r="R2458" t="str">
        <f>RIGHT(Kickstarter[[#This Row],[Category and Sub-Category]], LEN(Kickstarter[[#This Row],[Category and Sub-Category]])-SEARCH("/",Kickstarter[[#This Row],[Category and Sub-Category]]))</f>
        <v>small batch</v>
      </c>
      <c r="S2458" s="10">
        <f>(Kickstarter[[#This Row],[launched_at]]/86400) + 25569 + (-6/24)</f>
        <v>42761.711099537039</v>
      </c>
      <c r="T2458" s="10">
        <f>(Kickstarter[[#This Row],[deadline]]/86400) + 25569 + (-6/24)</f>
        <v>42791.711099537039</v>
      </c>
      <c r="U2458" s="6">
        <f>YEAR(Kickstarter[[#This Row],[Date Created Conversion]])</f>
        <v>2017</v>
      </c>
      <c r="V2458" s="6" t="str">
        <f>TEXT(Kickstarter[[#This Row],[Date Created Conversion]], "mmm")</f>
        <v>Jan</v>
      </c>
      <c r="W2458" s="6">
        <f>DATEDIF(Kickstarter[[#This Row],[Date Created Conversion]],Kickstarter[[#This Row],[Date Ended Conversion]],"m")</f>
        <v>0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Kickstarter[[#This Row],[pledged]]/Kickstarter[[#This Row],[goal]]</f>
        <v>1.0230434782608695</v>
      </c>
      <c r="P2459" s="13">
        <f>IF(Kickstarter[[#This Row],[backers_count]], Kickstarter[[#This Row],[pledged]]/Kickstarter[[#This Row],[backers_count]], 0)</f>
        <v>189.75806451612902</v>
      </c>
      <c r="Q2459" t="str">
        <f>LEFT(Kickstarter[[#This Row],[Category and Sub-Category]], SEARCH("/", Kickstarter[[#This Row],[Category and Sub-Category]])-1)</f>
        <v>food</v>
      </c>
      <c r="R2459" t="str">
        <f>RIGHT(Kickstarter[[#This Row],[Category and Sub-Category]], LEN(Kickstarter[[#This Row],[Category and Sub-Category]])-SEARCH("/",Kickstarter[[#This Row],[Category and Sub-Category]]))</f>
        <v>small batch</v>
      </c>
      <c r="S2459" s="10">
        <f>(Kickstarter[[#This Row],[launched_at]]/86400) + 25569 + (-6/24)</f>
        <v>42423.352500000001</v>
      </c>
      <c r="T2459" s="10">
        <f>(Kickstarter[[#This Row],[deadline]]/86400) + 25569 + (-6/24)</f>
        <v>42453.310833333337</v>
      </c>
      <c r="U2459" s="6">
        <f>YEAR(Kickstarter[[#This Row],[Date Created Conversion]])</f>
        <v>2016</v>
      </c>
      <c r="V2459" s="6" t="str">
        <f>TEXT(Kickstarter[[#This Row],[Date Created Conversion]], "mmm")</f>
        <v>Feb</v>
      </c>
      <c r="W2459" s="6">
        <f>DATEDIF(Kickstarter[[#This Row],[Date Created Conversion]],Kickstarter[[#This Row],[Date Ended Conversion]],"m")</f>
        <v>1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Kickstarter[[#This Row],[pledged]]/Kickstarter[[#This Row],[goal]]</f>
        <v>1.1017999999999999</v>
      </c>
      <c r="P2460" s="13">
        <f>IF(Kickstarter[[#This Row],[backers_count]], Kickstarter[[#This Row],[pledged]]/Kickstarter[[#This Row],[backers_count]], 0)</f>
        <v>68.862499999999997</v>
      </c>
      <c r="Q2460" t="str">
        <f>LEFT(Kickstarter[[#This Row],[Category and Sub-Category]], SEARCH("/", Kickstarter[[#This Row],[Category and Sub-Category]])-1)</f>
        <v>food</v>
      </c>
      <c r="R2460" t="str">
        <f>RIGHT(Kickstarter[[#This Row],[Category and Sub-Category]], LEN(Kickstarter[[#This Row],[Category and Sub-Category]])-SEARCH("/",Kickstarter[[#This Row],[Category and Sub-Category]]))</f>
        <v>small batch</v>
      </c>
      <c r="S2460" s="10">
        <f>(Kickstarter[[#This Row],[launched_at]]/86400) + 25569 + (-6/24)</f>
        <v>42495.621736111112</v>
      </c>
      <c r="T2460" s="10">
        <f>(Kickstarter[[#This Row],[deadline]]/86400) + 25569 + (-6/24)</f>
        <v>42530.541666666672</v>
      </c>
      <c r="U2460" s="6">
        <f>YEAR(Kickstarter[[#This Row],[Date Created Conversion]])</f>
        <v>2016</v>
      </c>
      <c r="V2460" s="6" t="str">
        <f>TEXT(Kickstarter[[#This Row],[Date Created Conversion]], "mmm")</f>
        <v>May</v>
      </c>
      <c r="W2460" s="6">
        <f>DATEDIF(Kickstarter[[#This Row],[Date Created Conversion]],Kickstarter[[#This Row],[Date Ended Conversion]],"m")</f>
        <v>1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Kickstarter[[#This Row],[pledged]]/Kickstarter[[#This Row],[goal]]</f>
        <v>1.0225</v>
      </c>
      <c r="P2461" s="13">
        <f>IF(Kickstarter[[#This Row],[backers_count]], Kickstarter[[#This Row],[pledged]]/Kickstarter[[#This Row],[backers_count]], 0)</f>
        <v>108.77659574468085</v>
      </c>
      <c r="Q2461" t="str">
        <f>LEFT(Kickstarter[[#This Row],[Category and Sub-Category]], SEARCH("/", Kickstarter[[#This Row],[Category and Sub-Category]])-1)</f>
        <v>food</v>
      </c>
      <c r="R2461" t="str">
        <f>RIGHT(Kickstarter[[#This Row],[Category and Sub-Category]], LEN(Kickstarter[[#This Row],[Category and Sub-Category]])-SEARCH("/",Kickstarter[[#This Row],[Category and Sub-Category]]))</f>
        <v>small batch</v>
      </c>
      <c r="S2461" s="10">
        <f>(Kickstarter[[#This Row],[launched_at]]/86400) + 25569 + (-6/24)</f>
        <v>42407.387557870374</v>
      </c>
      <c r="T2461" s="10">
        <f>(Kickstarter[[#This Row],[deadline]]/86400) + 25569 + (-6/24)</f>
        <v>42452.345891203702</v>
      </c>
      <c r="U2461" s="6">
        <f>YEAR(Kickstarter[[#This Row],[Date Created Conversion]])</f>
        <v>2016</v>
      </c>
      <c r="V2461" s="6" t="str">
        <f>TEXT(Kickstarter[[#This Row],[Date Created Conversion]], "mmm")</f>
        <v>Feb</v>
      </c>
      <c r="W2461" s="6">
        <f>DATEDIF(Kickstarter[[#This Row],[Date Created Conversion]],Kickstarter[[#This Row],[Date Ended Conversion]],"m")</f>
        <v>1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Kickstarter[[#This Row],[pledged]]/Kickstarter[[#This Row],[goal]]</f>
        <v>1.0078823529411765</v>
      </c>
      <c r="P2462" s="13">
        <f>IF(Kickstarter[[#This Row],[backers_count]], Kickstarter[[#This Row],[pledged]]/Kickstarter[[#This Row],[backers_count]], 0)</f>
        <v>125.98529411764706</v>
      </c>
      <c r="Q2462" t="str">
        <f>LEFT(Kickstarter[[#This Row],[Category and Sub-Category]], SEARCH("/", Kickstarter[[#This Row],[Category and Sub-Category]])-1)</f>
        <v>food</v>
      </c>
      <c r="R2462" t="str">
        <f>RIGHT(Kickstarter[[#This Row],[Category and Sub-Category]], LEN(Kickstarter[[#This Row],[Category and Sub-Category]])-SEARCH("/",Kickstarter[[#This Row],[Category and Sub-Category]]))</f>
        <v>small batch</v>
      </c>
      <c r="S2462" s="10">
        <f>(Kickstarter[[#This Row],[launched_at]]/86400) + 25569 + (-6/24)</f>
        <v>42703.937118055561</v>
      </c>
      <c r="T2462" s="10">
        <f>(Kickstarter[[#This Row],[deadline]]/86400) + 25569 + (-6/24)</f>
        <v>42737.928472222222</v>
      </c>
      <c r="U2462" s="6">
        <f>YEAR(Kickstarter[[#This Row],[Date Created Conversion]])</f>
        <v>2016</v>
      </c>
      <c r="V2462" s="6" t="str">
        <f>TEXT(Kickstarter[[#This Row],[Date Created Conversion]], "mmm")</f>
        <v>Nov</v>
      </c>
      <c r="W2462" s="6">
        <f>DATEDIF(Kickstarter[[#This Row],[Date Created Conversion]],Kickstarter[[#This Row],[Date Ended Conversion]],"m")</f>
        <v>1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Kickstarter[[#This Row],[pledged]]/Kickstarter[[#This Row],[goal]]</f>
        <v>1.038</v>
      </c>
      <c r="P2463" s="13">
        <f>IF(Kickstarter[[#This Row],[backers_count]], Kickstarter[[#This Row],[pledged]]/Kickstarter[[#This Row],[backers_count]], 0)</f>
        <v>90.523255813953483</v>
      </c>
      <c r="Q2463" t="str">
        <f>LEFT(Kickstarter[[#This Row],[Category and Sub-Category]], SEARCH("/", Kickstarter[[#This Row],[Category and Sub-Category]])-1)</f>
        <v>music</v>
      </c>
      <c r="R2463" t="str">
        <f>RIGHT(Kickstarter[[#This Row],[Category and Sub-Category]], LEN(Kickstarter[[#This Row],[Category and Sub-Category]])-SEARCH("/",Kickstarter[[#This Row],[Category and Sub-Category]]))</f>
        <v>indie rock</v>
      </c>
      <c r="S2463" s="10">
        <f>(Kickstarter[[#This Row],[launched_at]]/86400) + 25569 + (-6/24)</f>
        <v>40783.762696759259</v>
      </c>
      <c r="T2463" s="10">
        <f>(Kickstarter[[#This Row],[deadline]]/86400) + 25569 + (-6/24)</f>
        <v>40816.875</v>
      </c>
      <c r="U2463" s="6">
        <f>YEAR(Kickstarter[[#This Row],[Date Created Conversion]])</f>
        <v>2011</v>
      </c>
      <c r="V2463" s="6" t="str">
        <f>TEXT(Kickstarter[[#This Row],[Date Created Conversion]], "mmm")</f>
        <v>Aug</v>
      </c>
      <c r="W2463" s="6">
        <f>DATEDIF(Kickstarter[[#This Row],[Date Created Conversion]],Kickstarter[[#This Row],[Date Ended Conversion]],"m")</f>
        <v>1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Kickstarter[[#This Row],[pledged]]/Kickstarter[[#This Row],[goal]]</f>
        <v>1.1070833333333334</v>
      </c>
      <c r="P2464" s="13">
        <f>IF(Kickstarter[[#This Row],[backers_count]], Kickstarter[[#This Row],[pledged]]/Kickstarter[[#This Row],[backers_count]], 0)</f>
        <v>28.880434782608695</v>
      </c>
      <c r="Q2464" t="str">
        <f>LEFT(Kickstarter[[#This Row],[Category and Sub-Category]], SEARCH("/", Kickstarter[[#This Row],[Category and Sub-Category]])-1)</f>
        <v>music</v>
      </c>
      <c r="R2464" t="str">
        <f>RIGHT(Kickstarter[[#This Row],[Category and Sub-Category]], LEN(Kickstarter[[#This Row],[Category and Sub-Category]])-SEARCH("/",Kickstarter[[#This Row],[Category and Sub-Category]]))</f>
        <v>indie rock</v>
      </c>
      <c r="S2464" s="10">
        <f>(Kickstarter[[#This Row],[launched_at]]/86400) + 25569 + (-6/24)</f>
        <v>41088.936296296299</v>
      </c>
      <c r="T2464" s="10">
        <f>(Kickstarter[[#This Row],[deadline]]/86400) + 25569 + (-6/24)</f>
        <v>41108.936296296299</v>
      </c>
      <c r="U2464" s="6">
        <f>YEAR(Kickstarter[[#This Row],[Date Created Conversion]])</f>
        <v>2012</v>
      </c>
      <c r="V2464" s="6" t="str">
        <f>TEXT(Kickstarter[[#This Row],[Date Created Conversion]], "mmm")</f>
        <v>Jun</v>
      </c>
      <c r="W2464" s="6">
        <f>DATEDIF(Kickstarter[[#This Row],[Date Created Conversion]],Kickstarter[[#This Row],[Date Ended Conversion]],"m")</f>
        <v>0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Kickstarter[[#This Row],[pledged]]/Kickstarter[[#This Row],[goal]]</f>
        <v>1.1625000000000001</v>
      </c>
      <c r="P2465" s="13">
        <f>IF(Kickstarter[[#This Row],[backers_count]], Kickstarter[[#This Row],[pledged]]/Kickstarter[[#This Row],[backers_count]], 0)</f>
        <v>31</v>
      </c>
      <c r="Q2465" t="str">
        <f>LEFT(Kickstarter[[#This Row],[Category and Sub-Category]], SEARCH("/", Kickstarter[[#This Row],[Category and Sub-Category]])-1)</f>
        <v>music</v>
      </c>
      <c r="R2465" t="str">
        <f>RIGHT(Kickstarter[[#This Row],[Category and Sub-Category]], LEN(Kickstarter[[#This Row],[Category and Sub-Category]])-SEARCH("/",Kickstarter[[#This Row],[Category and Sub-Category]]))</f>
        <v>indie rock</v>
      </c>
      <c r="S2465" s="10">
        <f>(Kickstarter[[#This Row],[launched_at]]/86400) + 25569 + (-6/24)</f>
        <v>41340.861400462964</v>
      </c>
      <c r="T2465" s="10">
        <f>(Kickstarter[[#This Row],[deadline]]/86400) + 25569 + (-6/24)</f>
        <v>41380.541666666664</v>
      </c>
      <c r="U2465" s="6">
        <f>YEAR(Kickstarter[[#This Row],[Date Created Conversion]])</f>
        <v>2013</v>
      </c>
      <c r="V2465" s="6" t="str">
        <f>TEXT(Kickstarter[[#This Row],[Date Created Conversion]], "mmm")</f>
        <v>Mar</v>
      </c>
      <c r="W2465" s="6">
        <f>DATEDIF(Kickstarter[[#This Row],[Date Created Conversion]],Kickstarter[[#This Row],[Date Ended Conversion]],"m")</f>
        <v>1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Kickstarter[[#This Row],[pledged]]/Kickstarter[[#This Row],[goal]]</f>
        <v>1.111</v>
      </c>
      <c r="P2466" s="13">
        <f>IF(Kickstarter[[#This Row],[backers_count]], Kickstarter[[#This Row],[pledged]]/Kickstarter[[#This Row],[backers_count]], 0)</f>
        <v>51.674418604651166</v>
      </c>
      <c r="Q2466" t="str">
        <f>LEFT(Kickstarter[[#This Row],[Category and Sub-Category]], SEARCH("/", Kickstarter[[#This Row],[Category and Sub-Category]])-1)</f>
        <v>music</v>
      </c>
      <c r="R2466" t="str">
        <f>RIGHT(Kickstarter[[#This Row],[Category and Sub-Category]], LEN(Kickstarter[[#This Row],[Category and Sub-Category]])-SEARCH("/",Kickstarter[[#This Row],[Category and Sub-Category]]))</f>
        <v>indie rock</v>
      </c>
      <c r="S2466" s="10">
        <f>(Kickstarter[[#This Row],[launched_at]]/86400) + 25569 + (-6/24)</f>
        <v>42248.65042824074</v>
      </c>
      <c r="T2466" s="10">
        <f>(Kickstarter[[#This Row],[deadline]]/86400) + 25569 + (-6/24)</f>
        <v>42277.561805555553</v>
      </c>
      <c r="U2466" s="6">
        <f>YEAR(Kickstarter[[#This Row],[Date Created Conversion]])</f>
        <v>2015</v>
      </c>
      <c r="V2466" s="6" t="str">
        <f>TEXT(Kickstarter[[#This Row],[Date Created Conversion]], "mmm")</f>
        <v>Sep</v>
      </c>
      <c r="W2466" s="6">
        <f>DATEDIF(Kickstarter[[#This Row],[Date Created Conversion]],Kickstarter[[#This Row],[Date Ended Conversion]],"m")</f>
        <v>0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Kickstarter[[#This Row],[pledged]]/Kickstarter[[#This Row],[goal]]</f>
        <v>1.8014285714285714</v>
      </c>
      <c r="P2467" s="13">
        <f>IF(Kickstarter[[#This Row],[backers_count]], Kickstarter[[#This Row],[pledged]]/Kickstarter[[#This Row],[backers_count]], 0)</f>
        <v>26.270833333333332</v>
      </c>
      <c r="Q2467" t="str">
        <f>LEFT(Kickstarter[[#This Row],[Category and Sub-Category]], SEARCH("/", Kickstarter[[#This Row],[Category and Sub-Category]])-1)</f>
        <v>music</v>
      </c>
      <c r="R2467" t="str">
        <f>RIGHT(Kickstarter[[#This Row],[Category and Sub-Category]], LEN(Kickstarter[[#This Row],[Category and Sub-Category]])-SEARCH("/",Kickstarter[[#This Row],[Category and Sub-Category]]))</f>
        <v>indie rock</v>
      </c>
      <c r="S2467" s="10">
        <f>(Kickstarter[[#This Row],[launched_at]]/86400) + 25569 + (-6/24)</f>
        <v>41145.469305555554</v>
      </c>
      <c r="T2467" s="10">
        <f>(Kickstarter[[#This Row],[deadline]]/86400) + 25569 + (-6/24)</f>
        <v>41175.469305555554</v>
      </c>
      <c r="U2467" s="6">
        <f>YEAR(Kickstarter[[#This Row],[Date Created Conversion]])</f>
        <v>2012</v>
      </c>
      <c r="V2467" s="6" t="str">
        <f>TEXT(Kickstarter[[#This Row],[Date Created Conversion]], "mmm")</f>
        <v>Aug</v>
      </c>
      <c r="W2467" s="6">
        <f>DATEDIF(Kickstarter[[#This Row],[Date Created Conversion]],Kickstarter[[#This Row],[Date Ended Conversion]],"m")</f>
        <v>0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Kickstarter[[#This Row],[pledged]]/Kickstarter[[#This Row],[goal]]</f>
        <v>1</v>
      </c>
      <c r="P2468" s="13">
        <f>IF(Kickstarter[[#This Row],[backers_count]], Kickstarter[[#This Row],[pledged]]/Kickstarter[[#This Row],[backers_count]], 0)</f>
        <v>48.07692307692308</v>
      </c>
      <c r="Q2468" t="str">
        <f>LEFT(Kickstarter[[#This Row],[Category and Sub-Category]], SEARCH("/", Kickstarter[[#This Row],[Category and Sub-Category]])-1)</f>
        <v>music</v>
      </c>
      <c r="R2468" t="str">
        <f>RIGHT(Kickstarter[[#This Row],[Category and Sub-Category]], LEN(Kickstarter[[#This Row],[Category and Sub-Category]])-SEARCH("/",Kickstarter[[#This Row],[Category and Sub-Category]]))</f>
        <v>indie rock</v>
      </c>
      <c r="S2468" s="10">
        <f>(Kickstarter[[#This Row],[launched_at]]/86400) + 25569 + (-6/24)</f>
        <v>41372.852465277778</v>
      </c>
      <c r="T2468" s="10">
        <f>(Kickstarter[[#This Row],[deadline]]/86400) + 25569 + (-6/24)</f>
        <v>41402.852465277778</v>
      </c>
      <c r="U2468" s="6">
        <f>YEAR(Kickstarter[[#This Row],[Date Created Conversion]])</f>
        <v>2013</v>
      </c>
      <c r="V2468" s="6" t="str">
        <f>TEXT(Kickstarter[[#This Row],[Date Created Conversion]], "mmm")</f>
        <v>Apr</v>
      </c>
      <c r="W2468" s="6">
        <f>DATEDIF(Kickstarter[[#This Row],[Date Created Conversion]],Kickstarter[[#This Row],[Date Ended Conversion]],"m")</f>
        <v>1</v>
      </c>
    </row>
    <row r="2469" spans="1:23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Kickstarter[[#This Row],[pledged]]/Kickstarter[[#This Row],[goal]]</f>
        <v>1.1850000000000001</v>
      </c>
      <c r="P2469" s="13">
        <f>IF(Kickstarter[[#This Row],[backers_count]], Kickstarter[[#This Row],[pledged]]/Kickstarter[[#This Row],[backers_count]], 0)</f>
        <v>27.558139534883722</v>
      </c>
      <c r="Q2469" t="str">
        <f>LEFT(Kickstarter[[#This Row],[Category and Sub-Category]], SEARCH("/", Kickstarter[[#This Row],[Category and Sub-Category]])-1)</f>
        <v>music</v>
      </c>
      <c r="R2469" t="str">
        <f>RIGHT(Kickstarter[[#This Row],[Category and Sub-Category]], LEN(Kickstarter[[#This Row],[Category and Sub-Category]])-SEARCH("/",Kickstarter[[#This Row],[Category and Sub-Category]]))</f>
        <v>indie rock</v>
      </c>
      <c r="S2469" s="10">
        <f>(Kickstarter[[#This Row],[launched_at]]/86400) + 25569 + (-6/24)</f>
        <v>41025.624201388891</v>
      </c>
      <c r="T2469" s="10">
        <f>(Kickstarter[[#This Row],[deadline]]/86400) + 25569 + (-6/24)</f>
        <v>41039.458333333336</v>
      </c>
      <c r="U2469" s="6">
        <f>YEAR(Kickstarter[[#This Row],[Date Created Conversion]])</f>
        <v>2012</v>
      </c>
      <c r="V2469" s="6" t="str">
        <f>TEXT(Kickstarter[[#This Row],[Date Created Conversion]], "mmm")</f>
        <v>Apr</v>
      </c>
      <c r="W2469" s="6">
        <f>DATEDIF(Kickstarter[[#This Row],[Date Created Conversion]],Kickstarter[[#This Row],[Date Ended Conversion]],"m")</f>
        <v>0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Kickstarter[[#This Row],[pledged]]/Kickstarter[[#This Row],[goal]]</f>
        <v>1.0721700000000001</v>
      </c>
      <c r="P2470" s="13">
        <f>IF(Kickstarter[[#This Row],[backers_count]], Kickstarter[[#This Row],[pledged]]/Kickstarter[[#This Row],[backers_count]], 0)</f>
        <v>36.97137931034483</v>
      </c>
      <c r="Q2470" t="str">
        <f>LEFT(Kickstarter[[#This Row],[Category and Sub-Category]], SEARCH("/", Kickstarter[[#This Row],[Category and Sub-Category]])-1)</f>
        <v>music</v>
      </c>
      <c r="R2470" t="str">
        <f>RIGHT(Kickstarter[[#This Row],[Category and Sub-Category]], LEN(Kickstarter[[#This Row],[Category and Sub-Category]])-SEARCH("/",Kickstarter[[#This Row],[Category and Sub-Category]]))</f>
        <v>indie rock</v>
      </c>
      <c r="S2470" s="10">
        <f>(Kickstarter[[#This Row],[launched_at]]/86400) + 25569 + (-6/24)</f>
        <v>41173.904178240744</v>
      </c>
      <c r="T2470" s="10">
        <f>(Kickstarter[[#This Row],[deadline]]/86400) + 25569 + (-6/24)</f>
        <v>41209.958333333336</v>
      </c>
      <c r="U2470" s="6">
        <f>YEAR(Kickstarter[[#This Row],[Date Created Conversion]])</f>
        <v>2012</v>
      </c>
      <c r="V2470" s="6" t="str">
        <f>TEXT(Kickstarter[[#This Row],[Date Created Conversion]], "mmm")</f>
        <v>Sep</v>
      </c>
      <c r="W2470" s="6">
        <f>DATEDIF(Kickstarter[[#This Row],[Date Created Conversion]],Kickstarter[[#This Row],[Date Ended Conversion]],"m")</f>
        <v>1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Kickstarter[[#This Row],[pledged]]/Kickstarter[[#This Row],[goal]]</f>
        <v>1.1366666666666667</v>
      </c>
      <c r="P2471" s="13">
        <f>IF(Kickstarter[[#This Row],[backers_count]], Kickstarter[[#This Row],[pledged]]/Kickstarter[[#This Row],[backers_count]], 0)</f>
        <v>29.021276595744681</v>
      </c>
      <c r="Q2471" t="str">
        <f>LEFT(Kickstarter[[#This Row],[Category and Sub-Category]], SEARCH("/", Kickstarter[[#This Row],[Category and Sub-Category]])-1)</f>
        <v>music</v>
      </c>
      <c r="R2471" t="str">
        <f>RIGHT(Kickstarter[[#This Row],[Category and Sub-Category]], LEN(Kickstarter[[#This Row],[Category and Sub-Category]])-SEARCH("/",Kickstarter[[#This Row],[Category and Sub-Category]]))</f>
        <v>indie rock</v>
      </c>
      <c r="S2471" s="10">
        <f>(Kickstarter[[#This Row],[launched_at]]/86400) + 25569 + (-6/24)</f>
        <v>40557.179733796293</v>
      </c>
      <c r="T2471" s="10">
        <f>(Kickstarter[[#This Row],[deadline]]/86400) + 25569 + (-6/24)</f>
        <v>40582.179733796293</v>
      </c>
      <c r="U2471" s="6">
        <f>YEAR(Kickstarter[[#This Row],[Date Created Conversion]])</f>
        <v>2011</v>
      </c>
      <c r="V2471" s="6" t="str">
        <f>TEXT(Kickstarter[[#This Row],[Date Created Conversion]], "mmm")</f>
        <v>Jan</v>
      </c>
      <c r="W2471" s="6">
        <f>DATEDIF(Kickstarter[[#This Row],[Date Created Conversion]],Kickstarter[[#This Row],[Date Ended Conversion]],"m")</f>
        <v>0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Kickstarter[[#This Row],[pledged]]/Kickstarter[[#This Row],[goal]]</f>
        <v>1.0316400000000001</v>
      </c>
      <c r="P2472" s="13">
        <f>IF(Kickstarter[[#This Row],[backers_count]], Kickstarter[[#This Row],[pledged]]/Kickstarter[[#This Row],[backers_count]], 0)</f>
        <v>28.65666666666667</v>
      </c>
      <c r="Q2472" t="str">
        <f>LEFT(Kickstarter[[#This Row],[Category and Sub-Category]], SEARCH("/", Kickstarter[[#This Row],[Category and Sub-Category]])-1)</f>
        <v>music</v>
      </c>
      <c r="R2472" t="str">
        <f>RIGHT(Kickstarter[[#This Row],[Category and Sub-Category]], LEN(Kickstarter[[#This Row],[Category and Sub-Category]])-SEARCH("/",Kickstarter[[#This Row],[Category and Sub-Category]]))</f>
        <v>indie rock</v>
      </c>
      <c r="S2472" s="10">
        <f>(Kickstarter[[#This Row],[launched_at]]/86400) + 25569 + (-6/24)</f>
        <v>41022.82471064815</v>
      </c>
      <c r="T2472" s="10">
        <f>(Kickstarter[[#This Row],[deadline]]/86400) + 25569 + (-6/24)</f>
        <v>41052.82471064815</v>
      </c>
      <c r="U2472" s="6">
        <f>YEAR(Kickstarter[[#This Row],[Date Created Conversion]])</f>
        <v>2012</v>
      </c>
      <c r="V2472" s="6" t="str">
        <f>TEXT(Kickstarter[[#This Row],[Date Created Conversion]], "mmm")</f>
        <v>Apr</v>
      </c>
      <c r="W2472" s="6">
        <f>DATEDIF(Kickstarter[[#This Row],[Date Created Conversion]],Kickstarter[[#This Row],[Date Ended Conversion]],"m")</f>
        <v>1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Kickstarter[[#This Row],[pledged]]/Kickstarter[[#This Row],[goal]]</f>
        <v>1.28</v>
      </c>
      <c r="P2473" s="13">
        <f>IF(Kickstarter[[#This Row],[backers_count]], Kickstarter[[#This Row],[pledged]]/Kickstarter[[#This Row],[backers_count]], 0)</f>
        <v>37.647058823529413</v>
      </c>
      <c r="Q2473" t="str">
        <f>LEFT(Kickstarter[[#This Row],[Category and Sub-Category]], SEARCH("/", Kickstarter[[#This Row],[Category and Sub-Category]])-1)</f>
        <v>music</v>
      </c>
      <c r="R2473" t="str">
        <f>RIGHT(Kickstarter[[#This Row],[Category and Sub-Category]], LEN(Kickstarter[[#This Row],[Category and Sub-Category]])-SEARCH("/",Kickstarter[[#This Row],[Category and Sub-Category]]))</f>
        <v>indie rock</v>
      </c>
      <c r="S2473" s="10">
        <f>(Kickstarter[[#This Row],[launched_at]]/86400) + 25569 + (-6/24)</f>
        <v>40893.742962962962</v>
      </c>
      <c r="T2473" s="10">
        <f>(Kickstarter[[#This Row],[deadline]]/86400) + 25569 + (-6/24)</f>
        <v>40933.742962962962</v>
      </c>
      <c r="U2473" s="6">
        <f>YEAR(Kickstarter[[#This Row],[Date Created Conversion]])</f>
        <v>2011</v>
      </c>
      <c r="V2473" s="6" t="str">
        <f>TEXT(Kickstarter[[#This Row],[Date Created Conversion]], "mmm")</f>
        <v>Dec</v>
      </c>
      <c r="W2473" s="6">
        <f>DATEDIF(Kickstarter[[#This Row],[Date Created Conversion]],Kickstarter[[#This Row],[Date Ended Conversion]],"m")</f>
        <v>1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Kickstarter[[#This Row],[pledged]]/Kickstarter[[#This Row],[goal]]</f>
        <v>1.3576026666666667</v>
      </c>
      <c r="P2474" s="13">
        <f>IF(Kickstarter[[#This Row],[backers_count]], Kickstarter[[#This Row],[pledged]]/Kickstarter[[#This Row],[backers_count]], 0)</f>
        <v>97.904038461538462</v>
      </c>
      <c r="Q2474" t="str">
        <f>LEFT(Kickstarter[[#This Row],[Category and Sub-Category]], SEARCH("/", Kickstarter[[#This Row],[Category and Sub-Category]])-1)</f>
        <v>music</v>
      </c>
      <c r="R2474" t="str">
        <f>RIGHT(Kickstarter[[#This Row],[Category and Sub-Category]], LEN(Kickstarter[[#This Row],[Category and Sub-Category]])-SEARCH("/",Kickstarter[[#This Row],[Category and Sub-Category]]))</f>
        <v>indie rock</v>
      </c>
      <c r="S2474" s="10">
        <f>(Kickstarter[[#This Row],[launched_at]]/86400) + 25569 + (-6/24)</f>
        <v>40353.86550925926</v>
      </c>
      <c r="T2474" s="10">
        <f>(Kickstarter[[#This Row],[deadline]]/86400) + 25569 + (-6/24)</f>
        <v>40424.793749999997</v>
      </c>
      <c r="U2474" s="6">
        <f>YEAR(Kickstarter[[#This Row],[Date Created Conversion]])</f>
        <v>2010</v>
      </c>
      <c r="V2474" s="6" t="str">
        <f>TEXT(Kickstarter[[#This Row],[Date Created Conversion]], "mmm")</f>
        <v>Jun</v>
      </c>
      <c r="W2474" s="6">
        <f>DATEDIF(Kickstarter[[#This Row],[Date Created Conversion]],Kickstarter[[#This Row],[Date Ended Conversion]],"m")</f>
        <v>2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Kickstarter[[#This Row],[pledged]]/Kickstarter[[#This Row],[goal]]</f>
        <v>1</v>
      </c>
      <c r="P2475" s="13">
        <f>IF(Kickstarter[[#This Row],[backers_count]], Kickstarter[[#This Row],[pledged]]/Kickstarter[[#This Row],[backers_count]], 0)</f>
        <v>42.553191489361701</v>
      </c>
      <c r="Q2475" t="str">
        <f>LEFT(Kickstarter[[#This Row],[Category and Sub-Category]], SEARCH("/", Kickstarter[[#This Row],[Category and Sub-Category]])-1)</f>
        <v>music</v>
      </c>
      <c r="R2475" t="str">
        <f>RIGHT(Kickstarter[[#This Row],[Category and Sub-Category]], LEN(Kickstarter[[#This Row],[Category and Sub-Category]])-SEARCH("/",Kickstarter[[#This Row],[Category and Sub-Category]]))</f>
        <v>indie rock</v>
      </c>
      <c r="S2475" s="10">
        <f>(Kickstarter[[#This Row],[launched_at]]/86400) + 25569 + (-6/24)</f>
        <v>41193.498483796298</v>
      </c>
      <c r="T2475" s="10">
        <f>(Kickstarter[[#This Row],[deadline]]/86400) + 25569 + (-6/24)</f>
        <v>41223.540150462963</v>
      </c>
      <c r="U2475" s="6">
        <f>YEAR(Kickstarter[[#This Row],[Date Created Conversion]])</f>
        <v>2012</v>
      </c>
      <c r="V2475" s="6" t="str">
        <f>TEXT(Kickstarter[[#This Row],[Date Created Conversion]], "mmm")</f>
        <v>Oct</v>
      </c>
      <c r="W2475" s="6">
        <f>DATEDIF(Kickstarter[[#This Row],[Date Created Conversion]],Kickstarter[[#This Row],[Date Ended Conversion]],"m")</f>
        <v>0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Kickstarter[[#This Row],[pledged]]/Kickstarter[[#This Row],[goal]]</f>
        <v>1.0000360000000001</v>
      </c>
      <c r="P2476" s="13">
        <f>IF(Kickstarter[[#This Row],[backers_count]], Kickstarter[[#This Row],[pledged]]/Kickstarter[[#This Row],[backers_count]], 0)</f>
        <v>131.58368421052631</v>
      </c>
      <c r="Q2476" t="str">
        <f>LEFT(Kickstarter[[#This Row],[Category and Sub-Category]], SEARCH("/", Kickstarter[[#This Row],[Category and Sub-Category]])-1)</f>
        <v>music</v>
      </c>
      <c r="R2476" t="str">
        <f>RIGHT(Kickstarter[[#This Row],[Category and Sub-Category]], LEN(Kickstarter[[#This Row],[Category and Sub-Category]])-SEARCH("/",Kickstarter[[#This Row],[Category and Sub-Category]]))</f>
        <v>indie rock</v>
      </c>
      <c r="S2476" s="10">
        <f>(Kickstarter[[#This Row],[launched_at]]/86400) + 25569 + (-6/24)</f>
        <v>40416.761296296296</v>
      </c>
      <c r="T2476" s="10">
        <f>(Kickstarter[[#This Row],[deadline]]/86400) + 25569 + (-6/24)</f>
        <v>40461.761296296296</v>
      </c>
      <c r="U2476" s="6">
        <f>YEAR(Kickstarter[[#This Row],[Date Created Conversion]])</f>
        <v>2010</v>
      </c>
      <c r="V2476" s="6" t="str">
        <f>TEXT(Kickstarter[[#This Row],[Date Created Conversion]], "mmm")</f>
        <v>Aug</v>
      </c>
      <c r="W2476" s="6">
        <f>DATEDIF(Kickstarter[[#This Row],[Date Created Conversion]],Kickstarter[[#This Row],[Date Ended Conversion]],"m")</f>
        <v>1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Kickstarter[[#This Row],[pledged]]/Kickstarter[[#This Row],[goal]]</f>
        <v>1.0471999999999999</v>
      </c>
      <c r="P2477" s="13">
        <f>IF(Kickstarter[[#This Row],[backers_count]], Kickstarter[[#This Row],[pledged]]/Kickstarter[[#This Row],[backers_count]], 0)</f>
        <v>32.320987654320987</v>
      </c>
      <c r="Q2477" t="str">
        <f>LEFT(Kickstarter[[#This Row],[Category and Sub-Category]], SEARCH("/", Kickstarter[[#This Row],[Category and Sub-Category]])-1)</f>
        <v>music</v>
      </c>
      <c r="R2477" t="str">
        <f>RIGHT(Kickstarter[[#This Row],[Category and Sub-Category]], LEN(Kickstarter[[#This Row],[Category and Sub-Category]])-SEARCH("/",Kickstarter[[#This Row],[Category and Sub-Category]]))</f>
        <v>indie rock</v>
      </c>
      <c r="S2477" s="10">
        <f>(Kickstarter[[#This Row],[launched_at]]/86400) + 25569 + (-6/24)</f>
        <v>40310.037673611107</v>
      </c>
      <c r="T2477" s="10">
        <f>(Kickstarter[[#This Row],[deadline]]/86400) + 25569 + (-6/24)</f>
        <v>40369.666666666664</v>
      </c>
      <c r="U2477" s="6">
        <f>YEAR(Kickstarter[[#This Row],[Date Created Conversion]])</f>
        <v>2010</v>
      </c>
      <c r="V2477" s="6" t="str">
        <f>TEXT(Kickstarter[[#This Row],[Date Created Conversion]], "mmm")</f>
        <v>May</v>
      </c>
      <c r="W2477" s="6">
        <f>DATEDIF(Kickstarter[[#This Row],[Date Created Conversion]],Kickstarter[[#This Row],[Date Ended Conversion]],"m")</f>
        <v>1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Kickstarter[[#This Row],[pledged]]/Kickstarter[[#This Row],[goal]]</f>
        <v>1.050225</v>
      </c>
      <c r="P2478" s="13">
        <f>IF(Kickstarter[[#This Row],[backers_count]], Kickstarter[[#This Row],[pledged]]/Kickstarter[[#This Row],[backers_count]], 0)</f>
        <v>61.103999999999999</v>
      </c>
      <c r="Q2478" t="str">
        <f>LEFT(Kickstarter[[#This Row],[Category and Sub-Category]], SEARCH("/", Kickstarter[[#This Row],[Category and Sub-Category]])-1)</f>
        <v>music</v>
      </c>
      <c r="R2478" t="str">
        <f>RIGHT(Kickstarter[[#This Row],[Category and Sub-Category]], LEN(Kickstarter[[#This Row],[Category and Sub-Category]])-SEARCH("/",Kickstarter[[#This Row],[Category and Sub-Category]]))</f>
        <v>indie rock</v>
      </c>
      <c r="S2478" s="10">
        <f>(Kickstarter[[#This Row],[launched_at]]/86400) + 25569 + (-6/24)</f>
        <v>41913.078356481477</v>
      </c>
      <c r="T2478" s="10">
        <f>(Kickstarter[[#This Row],[deadline]]/86400) + 25569 + (-6/24)</f>
        <v>41946.120023148149</v>
      </c>
      <c r="U2478" s="6">
        <f>YEAR(Kickstarter[[#This Row],[Date Created Conversion]])</f>
        <v>2014</v>
      </c>
      <c r="V2478" s="6" t="str">
        <f>TEXT(Kickstarter[[#This Row],[Date Created Conversion]], "mmm")</f>
        <v>Oct</v>
      </c>
      <c r="W2478" s="6">
        <f>DATEDIF(Kickstarter[[#This Row],[Date Created Conversion]],Kickstarter[[#This Row],[Date Ended Conversion]],"m")</f>
        <v>1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Kickstarter[[#This Row],[pledged]]/Kickstarter[[#This Row],[goal]]</f>
        <v>1.7133333333333334</v>
      </c>
      <c r="P2479" s="13">
        <f>IF(Kickstarter[[#This Row],[backers_count]], Kickstarter[[#This Row],[pledged]]/Kickstarter[[#This Row],[backers_count]], 0)</f>
        <v>31.341463414634145</v>
      </c>
      <c r="Q2479" t="str">
        <f>LEFT(Kickstarter[[#This Row],[Category and Sub-Category]], SEARCH("/", Kickstarter[[#This Row],[Category and Sub-Category]])-1)</f>
        <v>music</v>
      </c>
      <c r="R2479" t="str">
        <f>RIGHT(Kickstarter[[#This Row],[Category and Sub-Category]], LEN(Kickstarter[[#This Row],[Category and Sub-Category]])-SEARCH("/",Kickstarter[[#This Row],[Category and Sub-Category]]))</f>
        <v>indie rock</v>
      </c>
      <c r="S2479" s="10">
        <f>(Kickstarter[[#This Row],[launched_at]]/86400) + 25569 + (-6/24)</f>
        <v>41088.441493055558</v>
      </c>
      <c r="T2479" s="10">
        <f>(Kickstarter[[#This Row],[deadline]]/86400) + 25569 + (-6/24)</f>
        <v>41133.441493055558</v>
      </c>
      <c r="U2479" s="6">
        <f>YEAR(Kickstarter[[#This Row],[Date Created Conversion]])</f>
        <v>2012</v>
      </c>
      <c r="V2479" s="6" t="str">
        <f>TEXT(Kickstarter[[#This Row],[Date Created Conversion]], "mmm")</f>
        <v>Jun</v>
      </c>
      <c r="W2479" s="6">
        <f>DATEDIF(Kickstarter[[#This Row],[Date Created Conversion]],Kickstarter[[#This Row],[Date Ended Conversion]],"m")</f>
        <v>1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Kickstarter[[#This Row],[pledged]]/Kickstarter[[#This Row],[goal]]</f>
        <v>1.2749999999999999</v>
      </c>
      <c r="P2480" s="13">
        <f>IF(Kickstarter[[#This Row],[backers_count]], Kickstarter[[#This Row],[pledged]]/Kickstarter[[#This Row],[backers_count]], 0)</f>
        <v>129.1139240506329</v>
      </c>
      <c r="Q2480" t="str">
        <f>LEFT(Kickstarter[[#This Row],[Category and Sub-Category]], SEARCH("/", Kickstarter[[#This Row],[Category and Sub-Category]])-1)</f>
        <v>music</v>
      </c>
      <c r="R2480" t="str">
        <f>RIGHT(Kickstarter[[#This Row],[Category and Sub-Category]], LEN(Kickstarter[[#This Row],[Category and Sub-Category]])-SEARCH("/",Kickstarter[[#This Row],[Category and Sub-Category]]))</f>
        <v>indie rock</v>
      </c>
      <c r="S2480" s="10">
        <f>(Kickstarter[[#This Row],[launched_at]]/86400) + 25569 + (-6/24)</f>
        <v>41257.700381944444</v>
      </c>
      <c r="T2480" s="10">
        <f>(Kickstarter[[#This Row],[deadline]]/86400) + 25569 + (-6/24)</f>
        <v>41287.700381944444</v>
      </c>
      <c r="U2480" s="6">
        <f>YEAR(Kickstarter[[#This Row],[Date Created Conversion]])</f>
        <v>2012</v>
      </c>
      <c r="V2480" s="6" t="str">
        <f>TEXT(Kickstarter[[#This Row],[Date Created Conversion]], "mmm")</f>
        <v>Dec</v>
      </c>
      <c r="W2480" s="6">
        <f>DATEDIF(Kickstarter[[#This Row],[Date Created Conversion]],Kickstarter[[#This Row],[Date Ended Conversion]],"m")</f>
        <v>0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Kickstarter[[#This Row],[pledged]]/Kickstarter[[#This Row],[goal]]</f>
        <v>1.3344333333333334</v>
      </c>
      <c r="P2481" s="13">
        <f>IF(Kickstarter[[#This Row],[backers_count]], Kickstarter[[#This Row],[pledged]]/Kickstarter[[#This Row],[backers_count]], 0)</f>
        <v>25.020624999999999</v>
      </c>
      <c r="Q2481" t="str">
        <f>LEFT(Kickstarter[[#This Row],[Category and Sub-Category]], SEARCH("/", Kickstarter[[#This Row],[Category and Sub-Category]])-1)</f>
        <v>music</v>
      </c>
      <c r="R2481" t="str">
        <f>RIGHT(Kickstarter[[#This Row],[Category and Sub-Category]], LEN(Kickstarter[[#This Row],[Category and Sub-Category]])-SEARCH("/",Kickstarter[[#This Row],[Category and Sub-Category]]))</f>
        <v>indie rock</v>
      </c>
      <c r="S2481" s="10">
        <f>(Kickstarter[[#This Row],[launched_at]]/86400) + 25569 + (-6/24)</f>
        <v>41107.476782407408</v>
      </c>
      <c r="T2481" s="10">
        <f>(Kickstarter[[#This Row],[deadline]]/86400) + 25569 + (-6/24)</f>
        <v>41117.833333333336</v>
      </c>
      <c r="U2481" s="6">
        <f>YEAR(Kickstarter[[#This Row],[Date Created Conversion]])</f>
        <v>2012</v>
      </c>
      <c r="V2481" s="6" t="str">
        <f>TEXT(Kickstarter[[#This Row],[Date Created Conversion]], "mmm")</f>
        <v>Jul</v>
      </c>
      <c r="W2481" s="6">
        <f>DATEDIF(Kickstarter[[#This Row],[Date Created Conversion]],Kickstarter[[#This Row],[Date Ended Conversion]],"m")</f>
        <v>0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Kickstarter[[#This Row],[pledged]]/Kickstarter[[#This Row],[goal]]</f>
        <v>1</v>
      </c>
      <c r="P2482" s="13">
        <f>IF(Kickstarter[[#This Row],[backers_count]], Kickstarter[[#This Row],[pledged]]/Kickstarter[[#This Row],[backers_count]], 0)</f>
        <v>250</v>
      </c>
      <c r="Q2482" t="str">
        <f>LEFT(Kickstarter[[#This Row],[Category and Sub-Category]], SEARCH("/", Kickstarter[[#This Row],[Category and Sub-Category]])-1)</f>
        <v>music</v>
      </c>
      <c r="R2482" t="str">
        <f>RIGHT(Kickstarter[[#This Row],[Category and Sub-Category]], LEN(Kickstarter[[#This Row],[Category and Sub-Category]])-SEARCH("/",Kickstarter[[#This Row],[Category and Sub-Category]]))</f>
        <v>indie rock</v>
      </c>
      <c r="S2482" s="10">
        <f>(Kickstarter[[#This Row],[launched_at]]/86400) + 25569 + (-6/24)</f>
        <v>42227.686157407406</v>
      </c>
      <c r="T2482" s="10">
        <f>(Kickstarter[[#This Row],[deadline]]/86400) + 25569 + (-6/24)</f>
        <v>42287.686157407406</v>
      </c>
      <c r="U2482" s="6">
        <f>YEAR(Kickstarter[[#This Row],[Date Created Conversion]])</f>
        <v>2015</v>
      </c>
      <c r="V2482" s="6" t="str">
        <f>TEXT(Kickstarter[[#This Row],[Date Created Conversion]], "mmm")</f>
        <v>Aug</v>
      </c>
      <c r="W2482" s="6">
        <f>DATEDIF(Kickstarter[[#This Row],[Date Created Conversion]],Kickstarter[[#This Row],[Date Ended Conversion]],"m")</f>
        <v>1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Kickstarter[[#This Row],[pledged]]/Kickstarter[[#This Row],[goal]]</f>
        <v>1.1291099999999998</v>
      </c>
      <c r="P2483" s="13">
        <f>IF(Kickstarter[[#This Row],[backers_count]], Kickstarter[[#This Row],[pledged]]/Kickstarter[[#This Row],[backers_count]], 0)</f>
        <v>47.541473684210523</v>
      </c>
      <c r="Q2483" t="str">
        <f>LEFT(Kickstarter[[#This Row],[Category and Sub-Category]], SEARCH("/", Kickstarter[[#This Row],[Category and Sub-Category]])-1)</f>
        <v>music</v>
      </c>
      <c r="R2483" t="str">
        <f>RIGHT(Kickstarter[[#This Row],[Category and Sub-Category]], LEN(Kickstarter[[#This Row],[Category and Sub-Category]])-SEARCH("/",Kickstarter[[#This Row],[Category and Sub-Category]]))</f>
        <v>indie rock</v>
      </c>
      <c r="S2483" s="10">
        <f>(Kickstarter[[#This Row],[launched_at]]/86400) + 25569 + (-6/24)</f>
        <v>40999.395925925928</v>
      </c>
      <c r="T2483" s="10">
        <f>(Kickstarter[[#This Row],[deadline]]/86400) + 25569 + (-6/24)</f>
        <v>41029.395925925928</v>
      </c>
      <c r="U2483" s="6">
        <f>YEAR(Kickstarter[[#This Row],[Date Created Conversion]])</f>
        <v>2012</v>
      </c>
      <c r="V2483" s="6" t="str">
        <f>TEXT(Kickstarter[[#This Row],[Date Created Conversion]], "mmm")</f>
        <v>Mar</v>
      </c>
      <c r="W2483" s="6">
        <f>DATEDIF(Kickstarter[[#This Row],[Date Created Conversion]],Kickstarter[[#This Row],[Date Ended Conversion]],"m")</f>
        <v>0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Kickstarter[[#This Row],[pledged]]/Kickstarter[[#This Row],[goal]]</f>
        <v>1.0009999999999999</v>
      </c>
      <c r="P2484" s="13">
        <f>IF(Kickstarter[[#This Row],[backers_count]], Kickstarter[[#This Row],[pledged]]/Kickstarter[[#This Row],[backers_count]], 0)</f>
        <v>40.04</v>
      </c>
      <c r="Q2484" t="str">
        <f>LEFT(Kickstarter[[#This Row],[Category and Sub-Category]], SEARCH("/", Kickstarter[[#This Row],[Category and Sub-Category]])-1)</f>
        <v>music</v>
      </c>
      <c r="R2484" t="str">
        <f>RIGHT(Kickstarter[[#This Row],[Category and Sub-Category]], LEN(Kickstarter[[#This Row],[Category and Sub-Category]])-SEARCH("/",Kickstarter[[#This Row],[Category and Sub-Category]]))</f>
        <v>indie rock</v>
      </c>
      <c r="S2484" s="10">
        <f>(Kickstarter[[#This Row],[launched_at]]/86400) + 25569 + (-6/24)</f>
        <v>40711.532210648147</v>
      </c>
      <c r="T2484" s="10">
        <f>(Kickstarter[[#This Row],[deadline]]/86400) + 25569 + (-6/24)</f>
        <v>40756.532210648147</v>
      </c>
      <c r="U2484" s="6">
        <f>YEAR(Kickstarter[[#This Row],[Date Created Conversion]])</f>
        <v>2011</v>
      </c>
      <c r="V2484" s="6" t="str">
        <f>TEXT(Kickstarter[[#This Row],[Date Created Conversion]], "mmm")</f>
        <v>Jun</v>
      </c>
      <c r="W2484" s="6">
        <f>DATEDIF(Kickstarter[[#This Row],[Date Created Conversion]],Kickstarter[[#This Row],[Date Ended Conversion]],"m")</f>
        <v>1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Kickstarter[[#This Row],[pledged]]/Kickstarter[[#This Row],[goal]]</f>
        <v>1.1372727272727272</v>
      </c>
      <c r="P2485" s="13">
        <f>IF(Kickstarter[[#This Row],[backers_count]], Kickstarter[[#This Row],[pledged]]/Kickstarter[[#This Row],[backers_count]], 0)</f>
        <v>65.84210526315789</v>
      </c>
      <c r="Q2485" t="str">
        <f>LEFT(Kickstarter[[#This Row],[Category and Sub-Category]], SEARCH("/", Kickstarter[[#This Row],[Category and Sub-Category]])-1)</f>
        <v>music</v>
      </c>
      <c r="R2485" t="str">
        <f>RIGHT(Kickstarter[[#This Row],[Category and Sub-Category]], LEN(Kickstarter[[#This Row],[Category and Sub-Category]])-SEARCH("/",Kickstarter[[#This Row],[Category and Sub-Category]]))</f>
        <v>indie rock</v>
      </c>
      <c r="S2485" s="10">
        <f>(Kickstarter[[#This Row],[launched_at]]/86400) + 25569 + (-6/24)</f>
        <v>40970.500034722223</v>
      </c>
      <c r="T2485" s="10">
        <f>(Kickstarter[[#This Row],[deadline]]/86400) + 25569 + (-6/24)</f>
        <v>41030.458368055552</v>
      </c>
      <c r="U2485" s="6">
        <f>YEAR(Kickstarter[[#This Row],[Date Created Conversion]])</f>
        <v>2012</v>
      </c>
      <c r="V2485" s="6" t="str">
        <f>TEXT(Kickstarter[[#This Row],[Date Created Conversion]], "mmm")</f>
        <v>Mar</v>
      </c>
      <c r="W2485" s="6">
        <f>DATEDIF(Kickstarter[[#This Row],[Date Created Conversion]],Kickstarter[[#This Row],[Date Ended Conversion]],"m")</f>
        <v>1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Kickstarter[[#This Row],[pledged]]/Kickstarter[[#This Row],[goal]]</f>
        <v>1.1931742857142855</v>
      </c>
      <c r="P2486" s="13">
        <f>IF(Kickstarter[[#This Row],[backers_count]], Kickstarter[[#This Row],[pledged]]/Kickstarter[[#This Row],[backers_count]], 0)</f>
        <v>46.401222222222216</v>
      </c>
      <c r="Q2486" t="str">
        <f>LEFT(Kickstarter[[#This Row],[Category and Sub-Category]], SEARCH("/", Kickstarter[[#This Row],[Category and Sub-Category]])-1)</f>
        <v>music</v>
      </c>
      <c r="R2486" t="str">
        <f>RIGHT(Kickstarter[[#This Row],[Category and Sub-Category]], LEN(Kickstarter[[#This Row],[Category and Sub-Category]])-SEARCH("/",Kickstarter[[#This Row],[Category and Sub-Category]]))</f>
        <v>indie rock</v>
      </c>
      <c r="S2486" s="10">
        <f>(Kickstarter[[#This Row],[launched_at]]/86400) + 25569 + (-6/24)</f>
        <v>40771.666701388887</v>
      </c>
      <c r="T2486" s="10">
        <f>(Kickstarter[[#This Row],[deadline]]/86400) + 25569 + (-6/24)</f>
        <v>40801.666701388887</v>
      </c>
      <c r="U2486" s="6">
        <f>YEAR(Kickstarter[[#This Row],[Date Created Conversion]])</f>
        <v>2011</v>
      </c>
      <c r="V2486" s="6" t="str">
        <f>TEXT(Kickstarter[[#This Row],[Date Created Conversion]], "mmm")</f>
        <v>Aug</v>
      </c>
      <c r="W2486" s="6">
        <f>DATEDIF(Kickstarter[[#This Row],[Date Created Conversion]],Kickstarter[[#This Row],[Date Ended Conversion]],"m")</f>
        <v>0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Kickstarter[[#This Row],[pledged]]/Kickstarter[[#This Row],[goal]]</f>
        <v>1.0325</v>
      </c>
      <c r="P2487" s="13">
        <f>IF(Kickstarter[[#This Row],[backers_count]], Kickstarter[[#This Row],[pledged]]/Kickstarter[[#This Row],[backers_count]], 0)</f>
        <v>50.365853658536587</v>
      </c>
      <c r="Q2487" t="str">
        <f>LEFT(Kickstarter[[#This Row],[Category and Sub-Category]], SEARCH("/", Kickstarter[[#This Row],[Category and Sub-Category]])-1)</f>
        <v>music</v>
      </c>
      <c r="R2487" t="str">
        <f>RIGHT(Kickstarter[[#This Row],[Category and Sub-Category]], LEN(Kickstarter[[#This Row],[Category and Sub-Category]])-SEARCH("/",Kickstarter[[#This Row],[Category and Sub-Category]]))</f>
        <v>indie rock</v>
      </c>
      <c r="S2487" s="10">
        <f>(Kickstarter[[#This Row],[launched_at]]/86400) + 25569 + (-6/24)</f>
        <v>40793.748599537037</v>
      </c>
      <c r="T2487" s="10">
        <f>(Kickstarter[[#This Row],[deadline]]/86400) + 25569 + (-6/24)</f>
        <v>40828.748599537037</v>
      </c>
      <c r="U2487" s="6">
        <f>YEAR(Kickstarter[[#This Row],[Date Created Conversion]])</f>
        <v>2011</v>
      </c>
      <c r="V2487" s="6" t="str">
        <f>TEXT(Kickstarter[[#This Row],[Date Created Conversion]], "mmm")</f>
        <v>Sep</v>
      </c>
      <c r="W2487" s="6">
        <f>DATEDIF(Kickstarter[[#This Row],[Date Created Conversion]],Kickstarter[[#This Row],[Date Ended Conversion]],"m")</f>
        <v>1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Kickstarter[[#This Row],[pledged]]/Kickstarter[[#This Row],[goal]]</f>
        <v>2.6566666666666667</v>
      </c>
      <c r="P2488" s="13">
        <f>IF(Kickstarter[[#This Row],[backers_count]], Kickstarter[[#This Row],[pledged]]/Kickstarter[[#This Row],[backers_count]], 0)</f>
        <v>26.566666666666666</v>
      </c>
      <c r="Q2488" t="str">
        <f>LEFT(Kickstarter[[#This Row],[Category and Sub-Category]], SEARCH("/", Kickstarter[[#This Row],[Category and Sub-Category]])-1)</f>
        <v>music</v>
      </c>
      <c r="R2488" t="str">
        <f>RIGHT(Kickstarter[[#This Row],[Category and Sub-Category]], LEN(Kickstarter[[#This Row],[Category and Sub-Category]])-SEARCH("/",Kickstarter[[#This Row],[Category and Sub-Category]]))</f>
        <v>indie rock</v>
      </c>
      <c r="S2488" s="10">
        <f>(Kickstarter[[#This Row],[launched_at]]/86400) + 25569 + (-6/24)</f>
        <v>40991.458055555559</v>
      </c>
      <c r="T2488" s="10">
        <f>(Kickstarter[[#This Row],[deadline]]/86400) + 25569 + (-6/24)</f>
        <v>41021.458055555559</v>
      </c>
      <c r="U2488" s="6">
        <f>YEAR(Kickstarter[[#This Row],[Date Created Conversion]])</f>
        <v>2012</v>
      </c>
      <c r="V2488" s="6" t="str">
        <f>TEXT(Kickstarter[[#This Row],[Date Created Conversion]], "mmm")</f>
        <v>Mar</v>
      </c>
      <c r="W2488" s="6">
        <f>DATEDIF(Kickstarter[[#This Row],[Date Created Conversion]],Kickstarter[[#This Row],[Date Ended Conversion]],"m")</f>
        <v>0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Kickstarter[[#This Row],[pledged]]/Kickstarter[[#This Row],[goal]]</f>
        <v>1.0005066666666667</v>
      </c>
      <c r="P2489" s="13">
        <f>IF(Kickstarter[[#This Row],[backers_count]], Kickstarter[[#This Row],[pledged]]/Kickstarter[[#This Row],[backers_count]], 0)</f>
        <v>39.493684210526318</v>
      </c>
      <c r="Q2489" t="str">
        <f>LEFT(Kickstarter[[#This Row],[Category and Sub-Category]], SEARCH("/", Kickstarter[[#This Row],[Category and Sub-Category]])-1)</f>
        <v>music</v>
      </c>
      <c r="R2489" t="str">
        <f>RIGHT(Kickstarter[[#This Row],[Category and Sub-Category]], LEN(Kickstarter[[#This Row],[Category and Sub-Category]])-SEARCH("/",Kickstarter[[#This Row],[Category and Sub-Category]]))</f>
        <v>indie rock</v>
      </c>
      <c r="S2489" s="10">
        <f>(Kickstarter[[#This Row],[launched_at]]/86400) + 25569 + (-6/24)</f>
        <v>41025.833298611113</v>
      </c>
      <c r="T2489" s="10">
        <f>(Kickstarter[[#This Row],[deadline]]/86400) + 25569 + (-6/24)</f>
        <v>41055.833298611113</v>
      </c>
      <c r="U2489" s="6">
        <f>YEAR(Kickstarter[[#This Row],[Date Created Conversion]])</f>
        <v>2012</v>
      </c>
      <c r="V2489" s="6" t="str">
        <f>TEXT(Kickstarter[[#This Row],[Date Created Conversion]], "mmm")</f>
        <v>Apr</v>
      </c>
      <c r="W2489" s="6">
        <f>DATEDIF(Kickstarter[[#This Row],[Date Created Conversion]],Kickstarter[[#This Row],[Date Ended Conversion]],"m")</f>
        <v>1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Kickstarter[[#This Row],[pledged]]/Kickstarter[[#This Row],[goal]]</f>
        <v>1.0669999999999999</v>
      </c>
      <c r="P2490" s="13">
        <f>IF(Kickstarter[[#This Row],[backers_count]], Kickstarter[[#This Row],[pledged]]/Kickstarter[[#This Row],[backers_count]], 0)</f>
        <v>49.246153846153845</v>
      </c>
      <c r="Q2490" t="str">
        <f>LEFT(Kickstarter[[#This Row],[Category and Sub-Category]], SEARCH("/", Kickstarter[[#This Row],[Category and Sub-Category]])-1)</f>
        <v>music</v>
      </c>
      <c r="R2490" t="str">
        <f>RIGHT(Kickstarter[[#This Row],[Category and Sub-Category]], LEN(Kickstarter[[#This Row],[Category and Sub-Category]])-SEARCH("/",Kickstarter[[#This Row],[Category and Sub-Category]]))</f>
        <v>indie rock</v>
      </c>
      <c r="S2490" s="10">
        <f>(Kickstarter[[#This Row],[launched_at]]/86400) + 25569 + (-6/24)</f>
        <v>40833.383194444446</v>
      </c>
      <c r="T2490" s="10">
        <f>(Kickstarter[[#This Row],[deadline]]/86400) + 25569 + (-6/24)</f>
        <v>40863.424861111111</v>
      </c>
      <c r="U2490" s="6">
        <f>YEAR(Kickstarter[[#This Row],[Date Created Conversion]])</f>
        <v>2011</v>
      </c>
      <c r="V2490" s="6" t="str">
        <f>TEXT(Kickstarter[[#This Row],[Date Created Conversion]], "mmm")</f>
        <v>Oct</v>
      </c>
      <c r="W2490" s="6">
        <f>DATEDIF(Kickstarter[[#This Row],[Date Created Conversion]],Kickstarter[[#This Row],[Date Ended Conversion]],"m")</f>
        <v>0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Kickstarter[[#This Row],[pledged]]/Kickstarter[[#This Row],[goal]]</f>
        <v>1.3367142857142857</v>
      </c>
      <c r="P2491" s="13">
        <f>IF(Kickstarter[[#This Row],[backers_count]], Kickstarter[[#This Row],[pledged]]/Kickstarter[[#This Row],[backers_count]], 0)</f>
        <v>62.38</v>
      </c>
      <c r="Q2491" t="str">
        <f>LEFT(Kickstarter[[#This Row],[Category and Sub-Category]], SEARCH("/", Kickstarter[[#This Row],[Category and Sub-Category]])-1)</f>
        <v>music</v>
      </c>
      <c r="R2491" t="str">
        <f>RIGHT(Kickstarter[[#This Row],[Category and Sub-Category]], LEN(Kickstarter[[#This Row],[Category and Sub-Category]])-SEARCH("/",Kickstarter[[#This Row],[Category and Sub-Category]]))</f>
        <v>indie rock</v>
      </c>
      <c r="S2491" s="10">
        <f>(Kickstarter[[#This Row],[launched_at]]/86400) + 25569 + (-6/24)</f>
        <v>41373.440266203703</v>
      </c>
      <c r="T2491" s="10">
        <f>(Kickstarter[[#This Row],[deadline]]/86400) + 25569 + (-6/24)</f>
        <v>41403.440266203703</v>
      </c>
      <c r="U2491" s="6">
        <f>YEAR(Kickstarter[[#This Row],[Date Created Conversion]])</f>
        <v>2013</v>
      </c>
      <c r="V2491" s="6" t="str">
        <f>TEXT(Kickstarter[[#This Row],[Date Created Conversion]], "mmm")</f>
        <v>Apr</v>
      </c>
      <c r="W2491" s="6">
        <f>DATEDIF(Kickstarter[[#This Row],[Date Created Conversion]],Kickstarter[[#This Row],[Date Ended Conversion]],"m")</f>
        <v>1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Kickstarter[[#This Row],[pledged]]/Kickstarter[[#This Row],[goal]]</f>
        <v>1.214</v>
      </c>
      <c r="P2492" s="13">
        <f>IF(Kickstarter[[#This Row],[backers_count]], Kickstarter[[#This Row],[pledged]]/Kickstarter[[#This Row],[backers_count]], 0)</f>
        <v>37.9375</v>
      </c>
      <c r="Q2492" t="str">
        <f>LEFT(Kickstarter[[#This Row],[Category and Sub-Category]], SEARCH("/", Kickstarter[[#This Row],[Category and Sub-Category]])-1)</f>
        <v>music</v>
      </c>
      <c r="R2492" t="str">
        <f>RIGHT(Kickstarter[[#This Row],[Category and Sub-Category]], LEN(Kickstarter[[#This Row],[Category and Sub-Category]])-SEARCH("/",Kickstarter[[#This Row],[Category and Sub-Category]]))</f>
        <v>indie rock</v>
      </c>
      <c r="S2492" s="10">
        <f>(Kickstarter[[#This Row],[launched_at]]/86400) + 25569 + (-6/24)</f>
        <v>41022.977731481486</v>
      </c>
      <c r="T2492" s="10">
        <f>(Kickstarter[[#This Row],[deadline]]/86400) + 25569 + (-6/24)</f>
        <v>41082.977731481486</v>
      </c>
      <c r="U2492" s="6">
        <f>YEAR(Kickstarter[[#This Row],[Date Created Conversion]])</f>
        <v>2012</v>
      </c>
      <c r="V2492" s="6" t="str">
        <f>TEXT(Kickstarter[[#This Row],[Date Created Conversion]], "mmm")</f>
        <v>Apr</v>
      </c>
      <c r="W2492" s="6">
        <f>DATEDIF(Kickstarter[[#This Row],[Date Created Conversion]],Kickstarter[[#This Row],[Date Ended Conversion]],"m")</f>
        <v>1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Kickstarter[[#This Row],[pledged]]/Kickstarter[[#This Row],[goal]]</f>
        <v>1.032</v>
      </c>
      <c r="P2493" s="13">
        <f>IF(Kickstarter[[#This Row],[backers_count]], Kickstarter[[#This Row],[pledged]]/Kickstarter[[#This Row],[backers_count]], 0)</f>
        <v>51.6</v>
      </c>
      <c r="Q2493" t="str">
        <f>LEFT(Kickstarter[[#This Row],[Category and Sub-Category]], SEARCH("/", Kickstarter[[#This Row],[Category and Sub-Category]])-1)</f>
        <v>music</v>
      </c>
      <c r="R2493" t="str">
        <f>RIGHT(Kickstarter[[#This Row],[Category and Sub-Category]], LEN(Kickstarter[[#This Row],[Category and Sub-Category]])-SEARCH("/",Kickstarter[[#This Row],[Category and Sub-Category]]))</f>
        <v>indie rock</v>
      </c>
      <c r="S2493" s="10">
        <f>(Kickstarter[[#This Row],[launched_at]]/86400) + 25569 + (-6/24)</f>
        <v>40542.589282407411</v>
      </c>
      <c r="T2493" s="10">
        <f>(Kickstarter[[#This Row],[deadline]]/86400) + 25569 + (-6/24)</f>
        <v>40558.827083333337</v>
      </c>
      <c r="U2493" s="6">
        <f>YEAR(Kickstarter[[#This Row],[Date Created Conversion]])</f>
        <v>2010</v>
      </c>
      <c r="V2493" s="6" t="str">
        <f>TEXT(Kickstarter[[#This Row],[Date Created Conversion]], "mmm")</f>
        <v>Dec</v>
      </c>
      <c r="W2493" s="6">
        <f>DATEDIF(Kickstarter[[#This Row],[Date Created Conversion]],Kickstarter[[#This Row],[Date Ended Conversion]],"m")</f>
        <v>0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Kickstarter[[#This Row],[pledged]]/Kickstarter[[#This Row],[goal]]</f>
        <v>1.25</v>
      </c>
      <c r="P2494" s="13">
        <f>IF(Kickstarter[[#This Row],[backers_count]], Kickstarter[[#This Row],[pledged]]/Kickstarter[[#This Row],[backers_count]], 0)</f>
        <v>27.777777777777779</v>
      </c>
      <c r="Q2494" t="str">
        <f>LEFT(Kickstarter[[#This Row],[Category and Sub-Category]], SEARCH("/", Kickstarter[[#This Row],[Category and Sub-Category]])-1)</f>
        <v>music</v>
      </c>
      <c r="R2494" t="str">
        <f>RIGHT(Kickstarter[[#This Row],[Category and Sub-Category]], LEN(Kickstarter[[#This Row],[Category and Sub-Category]])-SEARCH("/",Kickstarter[[#This Row],[Category and Sub-Category]]))</f>
        <v>indie rock</v>
      </c>
      <c r="S2494" s="10">
        <f>(Kickstarter[[#This Row],[launched_at]]/86400) + 25569 + (-6/24)</f>
        <v>41024.735972222225</v>
      </c>
      <c r="T2494" s="10">
        <f>(Kickstarter[[#This Row],[deadline]]/86400) + 25569 + (-6/24)</f>
        <v>41076.165972222225</v>
      </c>
      <c r="U2494" s="6">
        <f>YEAR(Kickstarter[[#This Row],[Date Created Conversion]])</f>
        <v>2012</v>
      </c>
      <c r="V2494" s="6" t="str">
        <f>TEXT(Kickstarter[[#This Row],[Date Created Conversion]], "mmm")</f>
        <v>Apr</v>
      </c>
      <c r="W2494" s="6">
        <f>DATEDIF(Kickstarter[[#This Row],[Date Created Conversion]],Kickstarter[[#This Row],[Date Ended Conversion]],"m")</f>
        <v>1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Kickstarter[[#This Row],[pledged]]/Kickstarter[[#This Row],[goal]]</f>
        <v>1.2869999999999999</v>
      </c>
      <c r="P2495" s="13">
        <f>IF(Kickstarter[[#This Row],[backers_count]], Kickstarter[[#This Row],[pledged]]/Kickstarter[[#This Row],[backers_count]], 0)</f>
        <v>99.382239382239376</v>
      </c>
      <c r="Q2495" t="str">
        <f>LEFT(Kickstarter[[#This Row],[Category and Sub-Category]], SEARCH("/", Kickstarter[[#This Row],[Category and Sub-Category]])-1)</f>
        <v>music</v>
      </c>
      <c r="R2495" t="str">
        <f>RIGHT(Kickstarter[[#This Row],[Category and Sub-Category]], LEN(Kickstarter[[#This Row],[Category and Sub-Category]])-SEARCH("/",Kickstarter[[#This Row],[Category and Sub-Category]]))</f>
        <v>indie rock</v>
      </c>
      <c r="S2495" s="10">
        <f>(Kickstarter[[#This Row],[launched_at]]/86400) + 25569 + (-6/24)</f>
        <v>41347.918287037035</v>
      </c>
      <c r="T2495" s="10">
        <f>(Kickstarter[[#This Row],[deadline]]/86400) + 25569 + (-6/24)</f>
        <v>41392.918287037035</v>
      </c>
      <c r="U2495" s="6">
        <f>YEAR(Kickstarter[[#This Row],[Date Created Conversion]])</f>
        <v>2013</v>
      </c>
      <c r="V2495" s="6" t="str">
        <f>TEXT(Kickstarter[[#This Row],[Date Created Conversion]], "mmm")</f>
        <v>Mar</v>
      </c>
      <c r="W2495" s="6">
        <f>DATEDIF(Kickstarter[[#This Row],[Date Created Conversion]],Kickstarter[[#This Row],[Date Ended Conversion]],"m")</f>
        <v>1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Kickstarter[[#This Row],[pledged]]/Kickstarter[[#This Row],[goal]]</f>
        <v>1.0100533333333332</v>
      </c>
      <c r="P2496" s="13">
        <f>IF(Kickstarter[[#This Row],[backers_count]], Kickstarter[[#This Row],[pledged]]/Kickstarter[[#This Row],[backers_count]], 0)</f>
        <v>38.848205128205123</v>
      </c>
      <c r="Q2496" t="str">
        <f>LEFT(Kickstarter[[#This Row],[Category and Sub-Category]], SEARCH("/", Kickstarter[[#This Row],[Category and Sub-Category]])-1)</f>
        <v>music</v>
      </c>
      <c r="R2496" t="str">
        <f>RIGHT(Kickstarter[[#This Row],[Category and Sub-Category]], LEN(Kickstarter[[#This Row],[Category and Sub-Category]])-SEARCH("/",Kickstarter[[#This Row],[Category and Sub-Category]]))</f>
        <v>indie rock</v>
      </c>
      <c r="S2496" s="10">
        <f>(Kickstarter[[#This Row],[launched_at]]/86400) + 25569 + (-6/24)</f>
        <v>41022.395185185189</v>
      </c>
      <c r="T2496" s="10">
        <f>(Kickstarter[[#This Row],[deadline]]/86400) + 25569 + (-6/24)</f>
        <v>41052.395185185189</v>
      </c>
      <c r="U2496" s="6">
        <f>YEAR(Kickstarter[[#This Row],[Date Created Conversion]])</f>
        <v>2012</v>
      </c>
      <c r="V2496" s="6" t="str">
        <f>TEXT(Kickstarter[[#This Row],[Date Created Conversion]], "mmm")</f>
        <v>Apr</v>
      </c>
      <c r="W2496" s="6">
        <f>DATEDIF(Kickstarter[[#This Row],[Date Created Conversion]],Kickstarter[[#This Row],[Date Ended Conversion]],"m")</f>
        <v>1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Kickstarter[[#This Row],[pledged]]/Kickstarter[[#This Row],[goal]]</f>
        <v>1.2753666666666665</v>
      </c>
      <c r="P2497" s="13">
        <f>IF(Kickstarter[[#This Row],[backers_count]], Kickstarter[[#This Row],[pledged]]/Kickstarter[[#This Row],[backers_count]], 0)</f>
        <v>45.548809523809524</v>
      </c>
      <c r="Q2497" t="str">
        <f>LEFT(Kickstarter[[#This Row],[Category and Sub-Category]], SEARCH("/", Kickstarter[[#This Row],[Category and Sub-Category]])-1)</f>
        <v>music</v>
      </c>
      <c r="R2497" t="str">
        <f>RIGHT(Kickstarter[[#This Row],[Category and Sub-Category]], LEN(Kickstarter[[#This Row],[Category and Sub-Category]])-SEARCH("/",Kickstarter[[#This Row],[Category and Sub-Category]]))</f>
        <v>indie rock</v>
      </c>
      <c r="S2497" s="10">
        <f>(Kickstarter[[#This Row],[launched_at]]/86400) + 25569 + (-6/24)</f>
        <v>41036.696469907409</v>
      </c>
      <c r="T2497" s="10">
        <f>(Kickstarter[[#This Row],[deadline]]/86400) + 25569 + (-6/24)</f>
        <v>41066.696469907409</v>
      </c>
      <c r="U2497" s="6">
        <f>YEAR(Kickstarter[[#This Row],[Date Created Conversion]])</f>
        <v>2012</v>
      </c>
      <c r="V2497" s="6" t="str">
        <f>TEXT(Kickstarter[[#This Row],[Date Created Conversion]], "mmm")</f>
        <v>May</v>
      </c>
      <c r="W2497" s="6">
        <f>DATEDIF(Kickstarter[[#This Row],[Date Created Conversion]],Kickstarter[[#This Row],[Date Ended Conversion]],"m")</f>
        <v>0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Kickstarter[[#This Row],[pledged]]/Kickstarter[[#This Row],[goal]]</f>
        <v>1</v>
      </c>
      <c r="P2498" s="13">
        <f>IF(Kickstarter[[#This Row],[backers_count]], Kickstarter[[#This Row],[pledged]]/Kickstarter[[#This Row],[backers_count]], 0)</f>
        <v>600</v>
      </c>
      <c r="Q2498" t="str">
        <f>LEFT(Kickstarter[[#This Row],[Category and Sub-Category]], SEARCH("/", Kickstarter[[#This Row],[Category and Sub-Category]])-1)</f>
        <v>music</v>
      </c>
      <c r="R2498" t="str">
        <f>RIGHT(Kickstarter[[#This Row],[Category and Sub-Category]], LEN(Kickstarter[[#This Row],[Category and Sub-Category]])-SEARCH("/",Kickstarter[[#This Row],[Category and Sub-Category]]))</f>
        <v>indie rock</v>
      </c>
      <c r="S2498" s="10">
        <f>(Kickstarter[[#This Row],[launched_at]]/86400) + 25569 + (-6/24)</f>
        <v>41327.746435185181</v>
      </c>
      <c r="T2498" s="10">
        <f>(Kickstarter[[#This Row],[deadline]]/86400) + 25569 + (-6/24)</f>
        <v>41362.704768518517</v>
      </c>
      <c r="U2498" s="6">
        <f>YEAR(Kickstarter[[#This Row],[Date Created Conversion]])</f>
        <v>2013</v>
      </c>
      <c r="V2498" s="6" t="str">
        <f>TEXT(Kickstarter[[#This Row],[Date Created Conversion]], "mmm")</f>
        <v>Feb</v>
      </c>
      <c r="W2498" s="6">
        <f>DATEDIF(Kickstarter[[#This Row],[Date Created Conversion]],Kickstarter[[#This Row],[Date Ended Conversion]],"m")</f>
        <v>1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Kickstarter[[#This Row],[pledged]]/Kickstarter[[#This Row],[goal]]</f>
        <v>1.127715</v>
      </c>
      <c r="P2499" s="13">
        <f>IF(Kickstarter[[#This Row],[backers_count]], Kickstarter[[#This Row],[pledged]]/Kickstarter[[#This Row],[backers_count]], 0)</f>
        <v>80.551071428571419</v>
      </c>
      <c r="Q2499" t="str">
        <f>LEFT(Kickstarter[[#This Row],[Category and Sub-Category]], SEARCH("/", Kickstarter[[#This Row],[Category and Sub-Category]])-1)</f>
        <v>music</v>
      </c>
      <c r="R2499" t="str">
        <f>RIGHT(Kickstarter[[#This Row],[Category and Sub-Category]], LEN(Kickstarter[[#This Row],[Category and Sub-Category]])-SEARCH("/",Kickstarter[[#This Row],[Category and Sub-Category]]))</f>
        <v>indie rock</v>
      </c>
      <c r="S2499" s="10">
        <f>(Kickstarter[[#This Row],[launched_at]]/86400) + 25569 + (-6/24)</f>
        <v>40730.628912037035</v>
      </c>
      <c r="T2499" s="10">
        <f>(Kickstarter[[#This Row],[deadline]]/86400) + 25569 + (-6/24)</f>
        <v>40760.628912037035</v>
      </c>
      <c r="U2499" s="6">
        <f>YEAR(Kickstarter[[#This Row],[Date Created Conversion]])</f>
        <v>2011</v>
      </c>
      <c r="V2499" s="6" t="str">
        <f>TEXT(Kickstarter[[#This Row],[Date Created Conversion]], "mmm")</f>
        <v>Jul</v>
      </c>
      <c r="W2499" s="6">
        <f>DATEDIF(Kickstarter[[#This Row],[Date Created Conversion]],Kickstarter[[#This Row],[Date Ended Conversion]],"m")</f>
        <v>0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Kickstarter[[#This Row],[pledged]]/Kickstarter[[#This Row],[goal]]</f>
        <v>1.056</v>
      </c>
      <c r="P2500" s="13">
        <f>IF(Kickstarter[[#This Row],[backers_count]], Kickstarter[[#This Row],[pledged]]/Kickstarter[[#This Row],[backers_count]], 0)</f>
        <v>52.8</v>
      </c>
      <c r="Q2500" t="str">
        <f>LEFT(Kickstarter[[#This Row],[Category and Sub-Category]], SEARCH("/", Kickstarter[[#This Row],[Category and Sub-Category]])-1)</f>
        <v>music</v>
      </c>
      <c r="R2500" t="str">
        <f>RIGHT(Kickstarter[[#This Row],[Category and Sub-Category]], LEN(Kickstarter[[#This Row],[Category and Sub-Category]])-SEARCH("/",Kickstarter[[#This Row],[Category and Sub-Category]]))</f>
        <v>indie rock</v>
      </c>
      <c r="S2500" s="10">
        <f>(Kickstarter[[#This Row],[launched_at]]/86400) + 25569 + (-6/24)</f>
        <v>42017.717442129629</v>
      </c>
      <c r="T2500" s="10">
        <f>(Kickstarter[[#This Row],[deadline]]/86400) + 25569 + (-6/24)</f>
        <v>42031.717442129629</v>
      </c>
      <c r="U2500" s="6">
        <f>YEAR(Kickstarter[[#This Row],[Date Created Conversion]])</f>
        <v>2015</v>
      </c>
      <c r="V2500" s="6" t="str">
        <f>TEXT(Kickstarter[[#This Row],[Date Created Conversion]], "mmm")</f>
        <v>Jan</v>
      </c>
      <c r="W2500" s="6">
        <f>DATEDIF(Kickstarter[[#This Row],[Date Created Conversion]],Kickstarter[[#This Row],[Date Ended Conversion]],"m")</f>
        <v>0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Kickstarter[[#This Row],[pledged]]/Kickstarter[[#This Row],[goal]]</f>
        <v>2.0262500000000001</v>
      </c>
      <c r="P2501" s="13">
        <f>IF(Kickstarter[[#This Row],[backers_count]], Kickstarter[[#This Row],[pledged]]/Kickstarter[[#This Row],[backers_count]], 0)</f>
        <v>47.676470588235297</v>
      </c>
      <c r="Q2501" t="str">
        <f>LEFT(Kickstarter[[#This Row],[Category and Sub-Category]], SEARCH("/", Kickstarter[[#This Row],[Category and Sub-Category]])-1)</f>
        <v>music</v>
      </c>
      <c r="R2501" t="str">
        <f>RIGHT(Kickstarter[[#This Row],[Category and Sub-Category]], LEN(Kickstarter[[#This Row],[Category and Sub-Category]])-SEARCH("/",Kickstarter[[#This Row],[Category and Sub-Category]]))</f>
        <v>indie rock</v>
      </c>
      <c r="S2501" s="10">
        <f>(Kickstarter[[#This Row],[launched_at]]/86400) + 25569 + (-6/24)</f>
        <v>41226.398576388892</v>
      </c>
      <c r="T2501" s="10">
        <f>(Kickstarter[[#This Row],[deadline]]/86400) + 25569 + (-6/24)</f>
        <v>41274.5</v>
      </c>
      <c r="U2501" s="6">
        <f>YEAR(Kickstarter[[#This Row],[Date Created Conversion]])</f>
        <v>2012</v>
      </c>
      <c r="V2501" s="6" t="str">
        <f>TEXT(Kickstarter[[#This Row],[Date Created Conversion]], "mmm")</f>
        <v>Nov</v>
      </c>
      <c r="W2501" s="6">
        <f>DATEDIF(Kickstarter[[#This Row],[Date Created Conversion]],Kickstarter[[#This Row],[Date Ended Conversion]],"m")</f>
        <v>1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Kickstarter[[#This Row],[pledged]]/Kickstarter[[#This Row],[goal]]</f>
        <v>1.1333333333333333</v>
      </c>
      <c r="P2502" s="13">
        <f>IF(Kickstarter[[#This Row],[backers_count]], Kickstarter[[#This Row],[pledged]]/Kickstarter[[#This Row],[backers_count]], 0)</f>
        <v>23.448275862068964</v>
      </c>
      <c r="Q2502" t="str">
        <f>LEFT(Kickstarter[[#This Row],[Category and Sub-Category]], SEARCH("/", Kickstarter[[#This Row],[Category and Sub-Category]])-1)</f>
        <v>music</v>
      </c>
      <c r="R2502" t="str">
        <f>RIGHT(Kickstarter[[#This Row],[Category and Sub-Category]], LEN(Kickstarter[[#This Row],[Category and Sub-Category]])-SEARCH("/",Kickstarter[[#This Row],[Category and Sub-Category]]))</f>
        <v>indie rock</v>
      </c>
      <c r="S2502" s="10">
        <f>(Kickstarter[[#This Row],[launched_at]]/86400) + 25569 + (-6/24)</f>
        <v>41053.522858796292</v>
      </c>
      <c r="T2502" s="10">
        <f>(Kickstarter[[#This Row],[deadline]]/86400) + 25569 + (-6/24)</f>
        <v>41083.522858796292</v>
      </c>
      <c r="U2502" s="6">
        <f>YEAR(Kickstarter[[#This Row],[Date Created Conversion]])</f>
        <v>2012</v>
      </c>
      <c r="V2502" s="6" t="str">
        <f>TEXT(Kickstarter[[#This Row],[Date Created Conversion]], "mmm")</f>
        <v>May</v>
      </c>
      <c r="W2502" s="6">
        <f>DATEDIF(Kickstarter[[#This Row],[Date Created Conversion]],Kickstarter[[#This Row],[Date Ended Conversion]],"m")</f>
        <v>0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Kickstarter[[#This Row],[pledged]]/Kickstarter[[#This Row],[goal]]</f>
        <v>2.5545454545454545E-2</v>
      </c>
      <c r="P2503" s="13">
        <f>IF(Kickstarter[[#This Row],[backers_count]], Kickstarter[[#This Row],[pledged]]/Kickstarter[[#This Row],[backers_count]], 0)</f>
        <v>40.142857142857146</v>
      </c>
      <c r="Q2503" t="str">
        <f>LEFT(Kickstarter[[#This Row],[Category and Sub-Category]], SEARCH("/", Kickstarter[[#This Row],[Category and Sub-Category]])-1)</f>
        <v>food</v>
      </c>
      <c r="R2503" t="str">
        <f>RIGHT(Kickstarter[[#This Row],[Category and Sub-Category]], LEN(Kickstarter[[#This Row],[Category and Sub-Category]])-SEARCH("/",Kickstarter[[#This Row],[Category and Sub-Category]]))</f>
        <v>restaurants</v>
      </c>
      <c r="S2503" s="10">
        <f>(Kickstarter[[#This Row],[launched_at]]/86400) + 25569 + (-6/24)</f>
        <v>42244.526666666672</v>
      </c>
      <c r="T2503" s="10">
        <f>(Kickstarter[[#This Row],[deadline]]/86400) + 25569 + (-6/24)</f>
        <v>42274.526666666672</v>
      </c>
      <c r="U2503" s="6">
        <f>YEAR(Kickstarter[[#This Row],[Date Created Conversion]])</f>
        <v>2015</v>
      </c>
      <c r="V2503" s="6" t="str">
        <f>TEXT(Kickstarter[[#This Row],[Date Created Conversion]], "mmm")</f>
        <v>Aug</v>
      </c>
      <c r="W2503" s="6">
        <f>DATEDIF(Kickstarter[[#This Row],[Date Created Conversion]],Kickstarter[[#This Row],[Date Ended Conversion]],"m")</f>
        <v>0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Kickstarter[[#This Row],[pledged]]/Kickstarter[[#This Row],[goal]]</f>
        <v>7.8181818181818181E-4</v>
      </c>
      <c r="P2504" s="13">
        <f>IF(Kickstarter[[#This Row],[backers_count]], Kickstarter[[#This Row],[pledged]]/Kickstarter[[#This Row],[backers_count]], 0)</f>
        <v>17.2</v>
      </c>
      <c r="Q2504" t="str">
        <f>LEFT(Kickstarter[[#This Row],[Category and Sub-Category]], SEARCH("/", Kickstarter[[#This Row],[Category and Sub-Category]])-1)</f>
        <v>food</v>
      </c>
      <c r="R2504" t="str">
        <f>RIGHT(Kickstarter[[#This Row],[Category and Sub-Category]], LEN(Kickstarter[[#This Row],[Category and Sub-Category]])-SEARCH("/",Kickstarter[[#This Row],[Category and Sub-Category]]))</f>
        <v>restaurants</v>
      </c>
      <c r="S2504" s="10">
        <f>(Kickstarter[[#This Row],[launched_at]]/86400) + 25569 + (-6/24)</f>
        <v>41858.575439814813</v>
      </c>
      <c r="T2504" s="10">
        <f>(Kickstarter[[#This Row],[deadline]]/86400) + 25569 + (-6/24)</f>
        <v>41903.575439814813</v>
      </c>
      <c r="U2504" s="6">
        <f>YEAR(Kickstarter[[#This Row],[Date Created Conversion]])</f>
        <v>2014</v>
      </c>
      <c r="V2504" s="6" t="str">
        <f>TEXT(Kickstarter[[#This Row],[Date Created Conversion]], "mmm")</f>
        <v>Aug</v>
      </c>
      <c r="W2504" s="6">
        <f>DATEDIF(Kickstarter[[#This Row],[Date Created Conversion]],Kickstarter[[#This Row],[Date Ended Conversion]],"m")</f>
        <v>1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Kickstarter[[#This Row],[pledged]]/Kickstarter[[#This Row],[goal]]</f>
        <v>0</v>
      </c>
      <c r="P2505" s="13">
        <f>IF(Kickstarter[[#This Row],[backers_count]], Kickstarter[[#This Row],[pledged]]/Kickstarter[[#This Row],[backers_count]], 0)</f>
        <v>0</v>
      </c>
      <c r="Q2505" t="str">
        <f>LEFT(Kickstarter[[#This Row],[Category and Sub-Category]], SEARCH("/", Kickstarter[[#This Row],[Category and Sub-Category]])-1)</f>
        <v>food</v>
      </c>
      <c r="R2505" t="str">
        <f>RIGHT(Kickstarter[[#This Row],[Category and Sub-Category]], LEN(Kickstarter[[#This Row],[Category and Sub-Category]])-SEARCH("/",Kickstarter[[#This Row],[Category and Sub-Category]]))</f>
        <v>restaurants</v>
      </c>
      <c r="S2505" s="10">
        <f>(Kickstarter[[#This Row],[launched_at]]/86400) + 25569 + (-6/24)</f>
        <v>42498.649398148147</v>
      </c>
      <c r="T2505" s="10">
        <f>(Kickstarter[[#This Row],[deadline]]/86400) + 25569 + (-6/24)</f>
        <v>42528.629166666666</v>
      </c>
      <c r="U2505" s="6">
        <f>YEAR(Kickstarter[[#This Row],[Date Created Conversion]])</f>
        <v>2016</v>
      </c>
      <c r="V2505" s="6" t="str">
        <f>TEXT(Kickstarter[[#This Row],[Date Created Conversion]], "mmm")</f>
        <v>May</v>
      </c>
      <c r="W2505" s="6">
        <f>DATEDIF(Kickstarter[[#This Row],[Date Created Conversion]],Kickstarter[[#This Row],[Date Ended Conversion]],"m")</f>
        <v>0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Kickstarter[[#This Row],[pledged]]/Kickstarter[[#This Row],[goal]]</f>
        <v>0</v>
      </c>
      <c r="P2506" s="13">
        <f>IF(Kickstarter[[#This Row],[backers_count]], Kickstarter[[#This Row],[pledged]]/Kickstarter[[#This Row],[backers_count]], 0)</f>
        <v>0</v>
      </c>
      <c r="Q2506" t="str">
        <f>LEFT(Kickstarter[[#This Row],[Category and Sub-Category]], SEARCH("/", Kickstarter[[#This Row],[Category and Sub-Category]])-1)</f>
        <v>food</v>
      </c>
      <c r="R2506" t="str">
        <f>RIGHT(Kickstarter[[#This Row],[Category and Sub-Category]], LEN(Kickstarter[[#This Row],[Category and Sub-Category]])-SEARCH("/",Kickstarter[[#This Row],[Category and Sub-Category]]))</f>
        <v>restaurants</v>
      </c>
      <c r="S2506" s="10">
        <f>(Kickstarter[[#This Row],[launched_at]]/86400) + 25569 + (-6/24)</f>
        <v>41927.765439814815</v>
      </c>
      <c r="T2506" s="10">
        <f>(Kickstarter[[#This Row],[deadline]]/86400) + 25569 + (-6/24)</f>
        <v>41957.807106481487</v>
      </c>
      <c r="U2506" s="6">
        <f>YEAR(Kickstarter[[#This Row],[Date Created Conversion]])</f>
        <v>2014</v>
      </c>
      <c r="V2506" s="6" t="str">
        <f>TEXT(Kickstarter[[#This Row],[Date Created Conversion]], "mmm")</f>
        <v>Oct</v>
      </c>
      <c r="W2506" s="6">
        <f>DATEDIF(Kickstarter[[#This Row],[Date Created Conversion]],Kickstarter[[#This Row],[Date Ended Conversion]],"m")</f>
        <v>0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Kickstarter[[#This Row],[pledged]]/Kickstarter[[#This Row],[goal]]</f>
        <v>0</v>
      </c>
      <c r="P2507" s="13">
        <f>IF(Kickstarter[[#This Row],[backers_count]], Kickstarter[[#This Row],[pledged]]/Kickstarter[[#This Row],[backers_count]], 0)</f>
        <v>0</v>
      </c>
      <c r="Q2507" t="str">
        <f>LEFT(Kickstarter[[#This Row],[Category and Sub-Category]], SEARCH("/", Kickstarter[[#This Row],[Category and Sub-Category]])-1)</f>
        <v>food</v>
      </c>
      <c r="R2507" t="str">
        <f>RIGHT(Kickstarter[[#This Row],[Category and Sub-Category]], LEN(Kickstarter[[#This Row],[Category and Sub-Category]])-SEARCH("/",Kickstarter[[#This Row],[Category and Sub-Category]]))</f>
        <v>restaurants</v>
      </c>
      <c r="S2507" s="10">
        <f>(Kickstarter[[#This Row],[launched_at]]/86400) + 25569 + (-6/24)</f>
        <v>42046.80574074074</v>
      </c>
      <c r="T2507" s="10">
        <f>(Kickstarter[[#This Row],[deadline]]/86400) + 25569 + (-6/24)</f>
        <v>42076.764074074075</v>
      </c>
      <c r="U2507" s="6">
        <f>YEAR(Kickstarter[[#This Row],[Date Created Conversion]])</f>
        <v>2015</v>
      </c>
      <c r="V2507" s="6" t="str">
        <f>TEXT(Kickstarter[[#This Row],[Date Created Conversion]], "mmm")</f>
        <v>Feb</v>
      </c>
      <c r="W2507" s="6">
        <f>DATEDIF(Kickstarter[[#This Row],[Date Created Conversion]],Kickstarter[[#This Row],[Date Ended Conversion]],"m")</f>
        <v>1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Kickstarter[[#This Row],[pledged]]/Kickstarter[[#This Row],[goal]]</f>
        <v>6.0000000000000001E-3</v>
      </c>
      <c r="P2508" s="13">
        <f>IF(Kickstarter[[#This Row],[backers_count]], Kickstarter[[#This Row],[pledged]]/Kickstarter[[#This Row],[backers_count]], 0)</f>
        <v>15</v>
      </c>
      <c r="Q2508" t="str">
        <f>LEFT(Kickstarter[[#This Row],[Category and Sub-Category]], SEARCH("/", Kickstarter[[#This Row],[Category and Sub-Category]])-1)</f>
        <v>food</v>
      </c>
      <c r="R2508" t="str">
        <f>RIGHT(Kickstarter[[#This Row],[Category and Sub-Category]], LEN(Kickstarter[[#This Row],[Category and Sub-Category]])-SEARCH("/",Kickstarter[[#This Row],[Category and Sub-Category]]))</f>
        <v>restaurants</v>
      </c>
      <c r="S2508" s="10">
        <f>(Kickstarter[[#This Row],[launched_at]]/86400) + 25569 + (-6/24)</f>
        <v>42258.047094907408</v>
      </c>
      <c r="T2508" s="10">
        <f>(Kickstarter[[#This Row],[deadline]]/86400) + 25569 + (-6/24)</f>
        <v>42280.625</v>
      </c>
      <c r="U2508" s="6">
        <f>YEAR(Kickstarter[[#This Row],[Date Created Conversion]])</f>
        <v>2015</v>
      </c>
      <c r="V2508" s="6" t="str">
        <f>TEXT(Kickstarter[[#This Row],[Date Created Conversion]], "mmm")</f>
        <v>Sep</v>
      </c>
      <c r="W2508" s="6">
        <f>DATEDIF(Kickstarter[[#This Row],[Date Created Conversion]],Kickstarter[[#This Row],[Date Ended Conversion]],"m")</f>
        <v>0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Kickstarter[[#This Row],[pledged]]/Kickstarter[[#This Row],[goal]]</f>
        <v>0</v>
      </c>
      <c r="P2509" s="13">
        <f>IF(Kickstarter[[#This Row],[backers_count]], Kickstarter[[#This Row],[pledged]]/Kickstarter[[#This Row],[backers_count]], 0)</f>
        <v>0</v>
      </c>
      <c r="Q2509" t="str">
        <f>LEFT(Kickstarter[[#This Row],[Category and Sub-Category]], SEARCH("/", Kickstarter[[#This Row],[Category and Sub-Category]])-1)</f>
        <v>food</v>
      </c>
      <c r="R2509" t="str">
        <f>RIGHT(Kickstarter[[#This Row],[Category and Sub-Category]], LEN(Kickstarter[[#This Row],[Category and Sub-Category]])-SEARCH("/",Kickstarter[[#This Row],[Category and Sub-Category]]))</f>
        <v>restaurants</v>
      </c>
      <c r="S2509" s="10">
        <f>(Kickstarter[[#This Row],[launched_at]]/86400) + 25569 + (-6/24)</f>
        <v>42104.822962962964</v>
      </c>
      <c r="T2509" s="10">
        <f>(Kickstarter[[#This Row],[deadline]]/86400) + 25569 + (-6/24)</f>
        <v>42134.822962962964</v>
      </c>
      <c r="U2509" s="6">
        <f>YEAR(Kickstarter[[#This Row],[Date Created Conversion]])</f>
        <v>2015</v>
      </c>
      <c r="V2509" s="6" t="str">
        <f>TEXT(Kickstarter[[#This Row],[Date Created Conversion]], "mmm")</f>
        <v>Apr</v>
      </c>
      <c r="W2509" s="6">
        <f>DATEDIF(Kickstarter[[#This Row],[Date Created Conversion]],Kickstarter[[#This Row],[Date Ended Conversion]],"m")</f>
        <v>1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Kickstarter[[#This Row],[pledged]]/Kickstarter[[#This Row],[goal]]</f>
        <v>0</v>
      </c>
      <c r="P2510" s="13">
        <f>IF(Kickstarter[[#This Row],[backers_count]], Kickstarter[[#This Row],[pledged]]/Kickstarter[[#This Row],[backers_count]], 0)</f>
        <v>0</v>
      </c>
      <c r="Q2510" t="str">
        <f>LEFT(Kickstarter[[#This Row],[Category and Sub-Category]], SEARCH("/", Kickstarter[[#This Row],[Category and Sub-Category]])-1)</f>
        <v>food</v>
      </c>
      <c r="R2510" t="str">
        <f>RIGHT(Kickstarter[[#This Row],[Category and Sub-Category]], LEN(Kickstarter[[#This Row],[Category and Sub-Category]])-SEARCH("/",Kickstarter[[#This Row],[Category and Sub-Category]]))</f>
        <v>restaurants</v>
      </c>
      <c r="S2510" s="10">
        <f>(Kickstarter[[#This Row],[launched_at]]/86400) + 25569 + (-6/24)</f>
        <v>41835.701782407406</v>
      </c>
      <c r="T2510" s="10">
        <f>(Kickstarter[[#This Row],[deadline]]/86400) + 25569 + (-6/24)</f>
        <v>41865.701782407406</v>
      </c>
      <c r="U2510" s="6">
        <f>YEAR(Kickstarter[[#This Row],[Date Created Conversion]])</f>
        <v>2014</v>
      </c>
      <c r="V2510" s="6" t="str">
        <f>TEXT(Kickstarter[[#This Row],[Date Created Conversion]], "mmm")</f>
        <v>Jul</v>
      </c>
      <c r="W2510" s="6">
        <f>DATEDIF(Kickstarter[[#This Row],[Date Created Conversion]],Kickstarter[[#This Row],[Date Ended Conversion]],"m")</f>
        <v>0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Kickstarter[[#This Row],[pledged]]/Kickstarter[[#This Row],[goal]]</f>
        <v>1.0526315789473684E-2</v>
      </c>
      <c r="P2511" s="13">
        <f>IF(Kickstarter[[#This Row],[backers_count]], Kickstarter[[#This Row],[pledged]]/Kickstarter[[#This Row],[backers_count]], 0)</f>
        <v>35.714285714285715</v>
      </c>
      <c r="Q2511" t="str">
        <f>LEFT(Kickstarter[[#This Row],[Category and Sub-Category]], SEARCH("/", Kickstarter[[#This Row],[Category and Sub-Category]])-1)</f>
        <v>food</v>
      </c>
      <c r="R2511" t="str">
        <f>RIGHT(Kickstarter[[#This Row],[Category and Sub-Category]], LEN(Kickstarter[[#This Row],[Category and Sub-Category]])-SEARCH("/",Kickstarter[[#This Row],[Category and Sub-Category]]))</f>
        <v>restaurants</v>
      </c>
      <c r="S2511" s="10">
        <f>(Kickstarter[[#This Row],[launched_at]]/86400) + 25569 + (-6/24)</f>
        <v>42058.559594907405</v>
      </c>
      <c r="T2511" s="10">
        <f>(Kickstarter[[#This Row],[deadline]]/86400) + 25569 + (-6/24)</f>
        <v>42114.517928240741</v>
      </c>
      <c r="U2511" s="6">
        <f>YEAR(Kickstarter[[#This Row],[Date Created Conversion]])</f>
        <v>2015</v>
      </c>
      <c r="V2511" s="6" t="str">
        <f>TEXT(Kickstarter[[#This Row],[Date Created Conversion]], "mmm")</f>
        <v>Feb</v>
      </c>
      <c r="W2511" s="6">
        <f>DATEDIF(Kickstarter[[#This Row],[Date Created Conversion]],Kickstarter[[#This Row],[Date Ended Conversion]],"m")</f>
        <v>1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Kickstarter[[#This Row],[pledged]]/Kickstarter[[#This Row],[goal]]</f>
        <v>1.5E-3</v>
      </c>
      <c r="P2512" s="13">
        <f>IF(Kickstarter[[#This Row],[backers_count]], Kickstarter[[#This Row],[pledged]]/Kickstarter[[#This Row],[backers_count]], 0)</f>
        <v>37.5</v>
      </c>
      <c r="Q2512" t="str">
        <f>LEFT(Kickstarter[[#This Row],[Category and Sub-Category]], SEARCH("/", Kickstarter[[#This Row],[Category and Sub-Category]])-1)</f>
        <v>food</v>
      </c>
      <c r="R2512" t="str">
        <f>RIGHT(Kickstarter[[#This Row],[Category and Sub-Category]], LEN(Kickstarter[[#This Row],[Category and Sub-Category]])-SEARCH("/",Kickstarter[[#This Row],[Category and Sub-Category]]))</f>
        <v>restaurants</v>
      </c>
      <c r="S2512" s="10">
        <f>(Kickstarter[[#This Row],[launched_at]]/86400) + 25569 + (-6/24)</f>
        <v>42078.747361111113</v>
      </c>
      <c r="T2512" s="10">
        <f>(Kickstarter[[#This Row],[deadline]]/86400) + 25569 + (-6/24)</f>
        <v>42138.747361111113</v>
      </c>
      <c r="U2512" s="6">
        <f>YEAR(Kickstarter[[#This Row],[Date Created Conversion]])</f>
        <v>2015</v>
      </c>
      <c r="V2512" s="6" t="str">
        <f>TEXT(Kickstarter[[#This Row],[Date Created Conversion]], "mmm")</f>
        <v>Mar</v>
      </c>
      <c r="W2512" s="6">
        <f>DATEDIF(Kickstarter[[#This Row],[Date Created Conversion]],Kickstarter[[#This Row],[Date Ended Conversion]],"m")</f>
        <v>1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Kickstarter[[#This Row],[pledged]]/Kickstarter[[#This Row],[goal]]</f>
        <v>0</v>
      </c>
      <c r="P2513" s="13">
        <f>IF(Kickstarter[[#This Row],[backers_count]], Kickstarter[[#This Row],[pledged]]/Kickstarter[[#This Row],[backers_count]], 0)</f>
        <v>0</v>
      </c>
      <c r="Q2513" t="str">
        <f>LEFT(Kickstarter[[#This Row],[Category and Sub-Category]], SEARCH("/", Kickstarter[[#This Row],[Category and Sub-Category]])-1)</f>
        <v>food</v>
      </c>
      <c r="R2513" t="str">
        <f>RIGHT(Kickstarter[[#This Row],[Category and Sub-Category]], LEN(Kickstarter[[#This Row],[Category and Sub-Category]])-SEARCH("/",Kickstarter[[#This Row],[Category and Sub-Category]]))</f>
        <v>restaurants</v>
      </c>
      <c r="S2513" s="10">
        <f>(Kickstarter[[#This Row],[launched_at]]/86400) + 25569 + (-6/24)</f>
        <v>42371.196909722217</v>
      </c>
      <c r="T2513" s="10">
        <f>(Kickstarter[[#This Row],[deadline]]/86400) + 25569 + (-6/24)</f>
        <v>42401.196909722217</v>
      </c>
      <c r="U2513" s="6">
        <f>YEAR(Kickstarter[[#This Row],[Date Created Conversion]])</f>
        <v>2016</v>
      </c>
      <c r="V2513" s="6" t="str">
        <f>TEXT(Kickstarter[[#This Row],[Date Created Conversion]], "mmm")</f>
        <v>Jan</v>
      </c>
      <c r="W2513" s="6">
        <f>DATEDIF(Kickstarter[[#This Row],[Date Created Conversion]],Kickstarter[[#This Row],[Date Ended Conversion]],"m")</f>
        <v>0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Kickstarter[[#This Row],[pledged]]/Kickstarter[[#This Row],[goal]]</f>
        <v>0</v>
      </c>
      <c r="P2514" s="13">
        <f>IF(Kickstarter[[#This Row],[backers_count]], Kickstarter[[#This Row],[pledged]]/Kickstarter[[#This Row],[backers_count]], 0)</f>
        <v>0</v>
      </c>
      <c r="Q2514" t="str">
        <f>LEFT(Kickstarter[[#This Row],[Category and Sub-Category]], SEARCH("/", Kickstarter[[#This Row],[Category and Sub-Category]])-1)</f>
        <v>food</v>
      </c>
      <c r="R2514" t="str">
        <f>RIGHT(Kickstarter[[#This Row],[Category and Sub-Category]], LEN(Kickstarter[[#This Row],[Category and Sub-Category]])-SEARCH("/",Kickstarter[[#This Row],[Category and Sub-Category]]))</f>
        <v>restaurants</v>
      </c>
      <c r="S2514" s="10">
        <f>(Kickstarter[[#This Row],[launched_at]]/86400) + 25569 + (-6/24)</f>
        <v>41971.626863425925</v>
      </c>
      <c r="T2514" s="10">
        <f>(Kickstarter[[#This Row],[deadline]]/86400) + 25569 + (-6/24)</f>
        <v>41986.626863425925</v>
      </c>
      <c r="U2514" s="6">
        <f>YEAR(Kickstarter[[#This Row],[Date Created Conversion]])</f>
        <v>2014</v>
      </c>
      <c r="V2514" s="6" t="str">
        <f>TEXT(Kickstarter[[#This Row],[Date Created Conversion]], "mmm")</f>
        <v>Nov</v>
      </c>
      <c r="W2514" s="6">
        <f>DATEDIF(Kickstarter[[#This Row],[Date Created Conversion]],Kickstarter[[#This Row],[Date Ended Conversion]],"m")</f>
        <v>0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Kickstarter[[#This Row],[pledged]]/Kickstarter[[#This Row],[goal]]</f>
        <v>0</v>
      </c>
      <c r="P2515" s="13">
        <f>IF(Kickstarter[[#This Row],[backers_count]], Kickstarter[[#This Row],[pledged]]/Kickstarter[[#This Row],[backers_count]], 0)</f>
        <v>0</v>
      </c>
      <c r="Q2515" t="str">
        <f>LEFT(Kickstarter[[#This Row],[Category and Sub-Category]], SEARCH("/", Kickstarter[[#This Row],[Category and Sub-Category]])-1)</f>
        <v>food</v>
      </c>
      <c r="R2515" t="str">
        <f>RIGHT(Kickstarter[[#This Row],[Category and Sub-Category]], LEN(Kickstarter[[#This Row],[Category and Sub-Category]])-SEARCH("/",Kickstarter[[#This Row],[Category and Sub-Category]]))</f>
        <v>restaurants</v>
      </c>
      <c r="S2515" s="10">
        <f>(Kickstarter[[#This Row],[launched_at]]/86400) + 25569 + (-6/24)</f>
        <v>42731.75681712963</v>
      </c>
      <c r="T2515" s="10">
        <f>(Kickstarter[[#This Row],[deadline]]/86400) + 25569 + (-6/24)</f>
        <v>42791.75681712963</v>
      </c>
      <c r="U2515" s="6">
        <f>YEAR(Kickstarter[[#This Row],[Date Created Conversion]])</f>
        <v>2016</v>
      </c>
      <c r="V2515" s="6" t="str">
        <f>TEXT(Kickstarter[[#This Row],[Date Created Conversion]], "mmm")</f>
        <v>Dec</v>
      </c>
      <c r="W2515" s="6">
        <f>DATEDIF(Kickstarter[[#This Row],[Date Created Conversion]],Kickstarter[[#This Row],[Date Ended Conversion]],"m")</f>
        <v>1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Kickstarter[[#This Row],[pledged]]/Kickstarter[[#This Row],[goal]]</f>
        <v>1.7500000000000002E-2</v>
      </c>
      <c r="P2516" s="13">
        <f>IF(Kickstarter[[#This Row],[backers_count]], Kickstarter[[#This Row],[pledged]]/Kickstarter[[#This Row],[backers_count]], 0)</f>
        <v>52.5</v>
      </c>
      <c r="Q2516" t="str">
        <f>LEFT(Kickstarter[[#This Row],[Category and Sub-Category]], SEARCH("/", Kickstarter[[#This Row],[Category and Sub-Category]])-1)</f>
        <v>food</v>
      </c>
      <c r="R2516" t="str">
        <f>RIGHT(Kickstarter[[#This Row],[Category and Sub-Category]], LEN(Kickstarter[[#This Row],[Category and Sub-Category]])-SEARCH("/",Kickstarter[[#This Row],[Category and Sub-Category]]))</f>
        <v>restaurants</v>
      </c>
      <c r="S2516" s="10">
        <f>(Kickstarter[[#This Row],[launched_at]]/86400) + 25569 + (-6/24)</f>
        <v>41854.139780092592</v>
      </c>
      <c r="T2516" s="10">
        <f>(Kickstarter[[#This Row],[deadline]]/86400) + 25569 + (-6/24)</f>
        <v>41871.139780092592</v>
      </c>
      <c r="U2516" s="6">
        <f>YEAR(Kickstarter[[#This Row],[Date Created Conversion]])</f>
        <v>2014</v>
      </c>
      <c r="V2516" s="6" t="str">
        <f>TEXT(Kickstarter[[#This Row],[Date Created Conversion]], "mmm")</f>
        <v>Aug</v>
      </c>
      <c r="W2516" s="6">
        <f>DATEDIF(Kickstarter[[#This Row],[Date Created Conversion]],Kickstarter[[#This Row],[Date Ended Conversion]],"m")</f>
        <v>0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Kickstarter[[#This Row],[pledged]]/Kickstarter[[#This Row],[goal]]</f>
        <v>0.186</v>
      </c>
      <c r="P2517" s="13">
        <f>IF(Kickstarter[[#This Row],[backers_count]], Kickstarter[[#This Row],[pledged]]/Kickstarter[[#This Row],[backers_count]], 0)</f>
        <v>77.5</v>
      </c>
      <c r="Q2517" t="str">
        <f>LEFT(Kickstarter[[#This Row],[Category and Sub-Category]], SEARCH("/", Kickstarter[[#This Row],[Category and Sub-Category]])-1)</f>
        <v>food</v>
      </c>
      <c r="R2517" t="str">
        <f>RIGHT(Kickstarter[[#This Row],[Category and Sub-Category]], LEN(Kickstarter[[#This Row],[Category and Sub-Category]])-SEARCH("/",Kickstarter[[#This Row],[Category and Sub-Category]]))</f>
        <v>restaurants</v>
      </c>
      <c r="S2517" s="10">
        <f>(Kickstarter[[#This Row],[launched_at]]/86400) + 25569 + (-6/24)</f>
        <v>42027.589733796296</v>
      </c>
      <c r="T2517" s="10">
        <f>(Kickstarter[[#This Row],[deadline]]/86400) + 25569 + (-6/24)</f>
        <v>42057.589733796296</v>
      </c>
      <c r="U2517" s="6">
        <f>YEAR(Kickstarter[[#This Row],[Date Created Conversion]])</f>
        <v>2015</v>
      </c>
      <c r="V2517" s="6" t="str">
        <f>TEXT(Kickstarter[[#This Row],[Date Created Conversion]], "mmm")</f>
        <v>Jan</v>
      </c>
      <c r="W2517" s="6">
        <f>DATEDIF(Kickstarter[[#This Row],[Date Created Conversion]],Kickstarter[[#This Row],[Date Ended Conversion]],"m")</f>
        <v>0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Kickstarter[[#This Row],[pledged]]/Kickstarter[[#This Row],[goal]]</f>
        <v>0</v>
      </c>
      <c r="P2518" s="13">
        <f>IF(Kickstarter[[#This Row],[backers_count]], Kickstarter[[#This Row],[pledged]]/Kickstarter[[#This Row],[backers_count]], 0)</f>
        <v>0</v>
      </c>
      <c r="Q2518" t="str">
        <f>LEFT(Kickstarter[[#This Row],[Category and Sub-Category]], SEARCH("/", Kickstarter[[#This Row],[Category and Sub-Category]])-1)</f>
        <v>food</v>
      </c>
      <c r="R2518" t="str">
        <f>RIGHT(Kickstarter[[#This Row],[Category and Sub-Category]], LEN(Kickstarter[[#This Row],[Category and Sub-Category]])-SEARCH("/",Kickstarter[[#This Row],[Category and Sub-Category]]))</f>
        <v>restaurants</v>
      </c>
      <c r="S2518" s="10">
        <f>(Kickstarter[[#This Row],[launched_at]]/86400) + 25569 + (-6/24)</f>
        <v>41942.403379629628</v>
      </c>
      <c r="T2518" s="10">
        <f>(Kickstarter[[#This Row],[deadline]]/86400) + 25569 + (-6/24)</f>
        <v>41972.4450462963</v>
      </c>
      <c r="U2518" s="6">
        <f>YEAR(Kickstarter[[#This Row],[Date Created Conversion]])</f>
        <v>2014</v>
      </c>
      <c r="V2518" s="6" t="str">
        <f>TEXT(Kickstarter[[#This Row],[Date Created Conversion]], "mmm")</f>
        <v>Oct</v>
      </c>
      <c r="W2518" s="6">
        <f>DATEDIF(Kickstarter[[#This Row],[Date Created Conversion]],Kickstarter[[#This Row],[Date Ended Conversion]],"m")</f>
        <v>0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Kickstarter[[#This Row],[pledged]]/Kickstarter[[#This Row],[goal]]</f>
        <v>9.8166666666666666E-2</v>
      </c>
      <c r="P2519" s="13">
        <f>IF(Kickstarter[[#This Row],[backers_count]], Kickstarter[[#This Row],[pledged]]/Kickstarter[[#This Row],[backers_count]], 0)</f>
        <v>53.545454545454547</v>
      </c>
      <c r="Q2519" t="str">
        <f>LEFT(Kickstarter[[#This Row],[Category and Sub-Category]], SEARCH("/", Kickstarter[[#This Row],[Category and Sub-Category]])-1)</f>
        <v>food</v>
      </c>
      <c r="R2519" t="str">
        <f>RIGHT(Kickstarter[[#This Row],[Category and Sub-Category]], LEN(Kickstarter[[#This Row],[Category and Sub-Category]])-SEARCH("/",Kickstarter[[#This Row],[Category and Sub-Category]]))</f>
        <v>restaurants</v>
      </c>
      <c r="S2519" s="10">
        <f>(Kickstarter[[#This Row],[launched_at]]/86400) + 25569 + (-6/24)</f>
        <v>42052.552430555559</v>
      </c>
      <c r="T2519" s="10">
        <f>(Kickstarter[[#This Row],[deadline]]/86400) + 25569 + (-6/24)</f>
        <v>42082.510763888888</v>
      </c>
      <c r="U2519" s="6">
        <f>YEAR(Kickstarter[[#This Row],[Date Created Conversion]])</f>
        <v>2015</v>
      </c>
      <c r="V2519" s="6" t="str">
        <f>TEXT(Kickstarter[[#This Row],[Date Created Conversion]], "mmm")</f>
        <v>Feb</v>
      </c>
      <c r="W2519" s="6">
        <f>DATEDIF(Kickstarter[[#This Row],[Date Created Conversion]],Kickstarter[[#This Row],[Date Ended Conversion]],"m")</f>
        <v>1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Kickstarter[[#This Row],[pledged]]/Kickstarter[[#This Row],[goal]]</f>
        <v>0</v>
      </c>
      <c r="P2520" s="13">
        <f>IF(Kickstarter[[#This Row],[backers_count]], Kickstarter[[#This Row],[pledged]]/Kickstarter[[#This Row],[backers_count]], 0)</f>
        <v>0</v>
      </c>
      <c r="Q2520" t="str">
        <f>LEFT(Kickstarter[[#This Row],[Category and Sub-Category]], SEARCH("/", Kickstarter[[#This Row],[Category and Sub-Category]])-1)</f>
        <v>food</v>
      </c>
      <c r="R2520" t="str">
        <f>RIGHT(Kickstarter[[#This Row],[Category and Sub-Category]], LEN(Kickstarter[[#This Row],[Category and Sub-Category]])-SEARCH("/",Kickstarter[[#This Row],[Category and Sub-Category]]))</f>
        <v>restaurants</v>
      </c>
      <c r="S2520" s="10">
        <f>(Kickstarter[[#This Row],[launched_at]]/86400) + 25569 + (-6/24)</f>
        <v>41926.430879629632</v>
      </c>
      <c r="T2520" s="10">
        <f>(Kickstarter[[#This Row],[deadline]]/86400) + 25569 + (-6/24)</f>
        <v>41956.472546296296</v>
      </c>
      <c r="U2520" s="6">
        <f>YEAR(Kickstarter[[#This Row],[Date Created Conversion]])</f>
        <v>2014</v>
      </c>
      <c r="V2520" s="6" t="str">
        <f>TEXT(Kickstarter[[#This Row],[Date Created Conversion]], "mmm")</f>
        <v>Oct</v>
      </c>
      <c r="W2520" s="6">
        <f>DATEDIF(Kickstarter[[#This Row],[Date Created Conversion]],Kickstarter[[#This Row],[Date Ended Conversion]],"m")</f>
        <v>0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Kickstarter[[#This Row],[pledged]]/Kickstarter[[#This Row],[goal]]</f>
        <v>4.3333333333333331E-4</v>
      </c>
      <c r="P2521" s="13">
        <f>IF(Kickstarter[[#This Row],[backers_count]], Kickstarter[[#This Row],[pledged]]/Kickstarter[[#This Row],[backers_count]], 0)</f>
        <v>16.25</v>
      </c>
      <c r="Q2521" t="str">
        <f>LEFT(Kickstarter[[#This Row],[Category and Sub-Category]], SEARCH("/", Kickstarter[[#This Row],[Category and Sub-Category]])-1)</f>
        <v>food</v>
      </c>
      <c r="R2521" t="str">
        <f>RIGHT(Kickstarter[[#This Row],[Category and Sub-Category]], LEN(Kickstarter[[#This Row],[Category and Sub-Category]])-SEARCH("/",Kickstarter[[#This Row],[Category and Sub-Category]]))</f>
        <v>restaurants</v>
      </c>
      <c r="S2521" s="10">
        <f>(Kickstarter[[#This Row],[launched_at]]/86400) + 25569 + (-6/24)</f>
        <v>41808.905138888891</v>
      </c>
      <c r="T2521" s="10">
        <f>(Kickstarter[[#This Row],[deadline]]/86400) + 25569 + (-6/24)</f>
        <v>41838.905138888891</v>
      </c>
      <c r="U2521" s="6">
        <f>YEAR(Kickstarter[[#This Row],[Date Created Conversion]])</f>
        <v>2014</v>
      </c>
      <c r="V2521" s="6" t="str">
        <f>TEXT(Kickstarter[[#This Row],[Date Created Conversion]], "mmm")</f>
        <v>Jun</v>
      </c>
      <c r="W2521" s="6">
        <f>DATEDIF(Kickstarter[[#This Row],[Date Created Conversion]],Kickstarter[[#This Row],[Date Ended Conversion]],"m")</f>
        <v>1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Kickstarter[[#This Row],[pledged]]/Kickstarter[[#This Row],[goal]]</f>
        <v>0</v>
      </c>
      <c r="P2522" s="13">
        <f>IF(Kickstarter[[#This Row],[backers_count]], Kickstarter[[#This Row],[pledged]]/Kickstarter[[#This Row],[backers_count]], 0)</f>
        <v>0</v>
      </c>
      <c r="Q2522" t="str">
        <f>LEFT(Kickstarter[[#This Row],[Category and Sub-Category]], SEARCH("/", Kickstarter[[#This Row],[Category and Sub-Category]])-1)</f>
        <v>food</v>
      </c>
      <c r="R2522" t="str">
        <f>RIGHT(Kickstarter[[#This Row],[Category and Sub-Category]], LEN(Kickstarter[[#This Row],[Category and Sub-Category]])-SEARCH("/",Kickstarter[[#This Row],[Category and Sub-Category]]))</f>
        <v>restaurants</v>
      </c>
      <c r="S2522" s="10">
        <f>(Kickstarter[[#This Row],[launched_at]]/86400) + 25569 + (-6/24)</f>
        <v>42612.350520833337</v>
      </c>
      <c r="T2522" s="10">
        <f>(Kickstarter[[#This Row],[deadline]]/86400) + 25569 + (-6/24)</f>
        <v>42658.556250000001</v>
      </c>
      <c r="U2522" s="6">
        <f>YEAR(Kickstarter[[#This Row],[Date Created Conversion]])</f>
        <v>2016</v>
      </c>
      <c r="V2522" s="6" t="str">
        <f>TEXT(Kickstarter[[#This Row],[Date Created Conversion]], "mmm")</f>
        <v>Aug</v>
      </c>
      <c r="W2522" s="6">
        <f>DATEDIF(Kickstarter[[#This Row],[Date Created Conversion]],Kickstarter[[#This Row],[Date Ended Conversion]],"m")</f>
        <v>1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Kickstarter[[#This Row],[pledged]]/Kickstarter[[#This Row],[goal]]</f>
        <v>1.0948792000000001</v>
      </c>
      <c r="P2523" s="13">
        <f>IF(Kickstarter[[#This Row],[backers_count]], Kickstarter[[#This Row],[pledged]]/Kickstarter[[#This Row],[backers_count]], 0)</f>
        <v>103.68174242424243</v>
      </c>
      <c r="Q2523" t="str">
        <f>LEFT(Kickstarter[[#This Row],[Category and Sub-Category]], SEARCH("/", Kickstarter[[#This Row],[Category and Sub-Category]])-1)</f>
        <v>music</v>
      </c>
      <c r="R2523" t="str">
        <f>RIGHT(Kickstarter[[#This Row],[Category and Sub-Category]], LEN(Kickstarter[[#This Row],[Category and Sub-Category]])-SEARCH("/",Kickstarter[[#This Row],[Category and Sub-Category]]))</f>
        <v>classical music</v>
      </c>
      <c r="S2523" s="10">
        <f>(Kickstarter[[#This Row],[launched_at]]/86400) + 25569 + (-6/24)</f>
        <v>42269.717835648145</v>
      </c>
      <c r="T2523" s="10">
        <f>(Kickstarter[[#This Row],[deadline]]/86400) + 25569 + (-6/24)</f>
        <v>42290.717835648145</v>
      </c>
      <c r="U2523" s="6">
        <f>YEAR(Kickstarter[[#This Row],[Date Created Conversion]])</f>
        <v>2015</v>
      </c>
      <c r="V2523" s="6" t="str">
        <f>TEXT(Kickstarter[[#This Row],[Date Created Conversion]], "mmm")</f>
        <v>Sep</v>
      </c>
      <c r="W2523" s="6">
        <f>DATEDIF(Kickstarter[[#This Row],[Date Created Conversion]],Kickstarter[[#This Row],[Date Ended Conversion]],"m")</f>
        <v>0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Kickstarter[[#This Row],[pledged]]/Kickstarter[[#This Row],[goal]]</f>
        <v>1</v>
      </c>
      <c r="P2524" s="13">
        <f>IF(Kickstarter[[#This Row],[backers_count]], Kickstarter[[#This Row],[pledged]]/Kickstarter[[#This Row],[backers_count]], 0)</f>
        <v>185.18518518518519</v>
      </c>
      <c r="Q2524" t="str">
        <f>LEFT(Kickstarter[[#This Row],[Category and Sub-Category]], SEARCH("/", Kickstarter[[#This Row],[Category and Sub-Category]])-1)</f>
        <v>music</v>
      </c>
      <c r="R2524" t="str">
        <f>RIGHT(Kickstarter[[#This Row],[Category and Sub-Category]], LEN(Kickstarter[[#This Row],[Category and Sub-Category]])-SEARCH("/",Kickstarter[[#This Row],[Category and Sub-Category]]))</f>
        <v>classical music</v>
      </c>
      <c r="S2524" s="10">
        <f>(Kickstarter[[#This Row],[launched_at]]/86400) + 25569 + (-6/24)</f>
        <v>42460.323611111111</v>
      </c>
      <c r="T2524" s="10">
        <f>(Kickstarter[[#This Row],[deadline]]/86400) + 25569 + (-6/24)</f>
        <v>42482.369444444441</v>
      </c>
      <c r="U2524" s="6">
        <f>YEAR(Kickstarter[[#This Row],[Date Created Conversion]])</f>
        <v>2016</v>
      </c>
      <c r="V2524" s="6" t="str">
        <f>TEXT(Kickstarter[[#This Row],[Date Created Conversion]], "mmm")</f>
        <v>Mar</v>
      </c>
      <c r="W2524" s="6">
        <f>DATEDIF(Kickstarter[[#This Row],[Date Created Conversion]],Kickstarter[[#This Row],[Date Ended Conversion]],"m")</f>
        <v>0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Kickstarter[[#This Row],[pledged]]/Kickstarter[[#This Row],[goal]]</f>
        <v>1.5644444444444445</v>
      </c>
      <c r="P2525" s="13">
        <f>IF(Kickstarter[[#This Row],[backers_count]], Kickstarter[[#This Row],[pledged]]/Kickstarter[[#This Row],[backers_count]], 0)</f>
        <v>54.153846153846153</v>
      </c>
      <c r="Q2525" t="str">
        <f>LEFT(Kickstarter[[#This Row],[Category and Sub-Category]], SEARCH("/", Kickstarter[[#This Row],[Category and Sub-Category]])-1)</f>
        <v>music</v>
      </c>
      <c r="R2525" t="str">
        <f>RIGHT(Kickstarter[[#This Row],[Category and Sub-Category]], LEN(Kickstarter[[#This Row],[Category and Sub-Category]])-SEARCH("/",Kickstarter[[#This Row],[Category and Sub-Category]]))</f>
        <v>classical music</v>
      </c>
      <c r="S2525" s="10">
        <f>(Kickstarter[[#This Row],[launched_at]]/86400) + 25569 + (-6/24)</f>
        <v>41930.725601851853</v>
      </c>
      <c r="T2525" s="10">
        <f>(Kickstarter[[#This Row],[deadline]]/86400) + 25569 + (-6/24)</f>
        <v>41960.767268518517</v>
      </c>
      <c r="U2525" s="6">
        <f>YEAR(Kickstarter[[#This Row],[Date Created Conversion]])</f>
        <v>2014</v>
      </c>
      <c r="V2525" s="6" t="str">
        <f>TEXT(Kickstarter[[#This Row],[Date Created Conversion]], "mmm")</f>
        <v>Oct</v>
      </c>
      <c r="W2525" s="6">
        <f>DATEDIF(Kickstarter[[#This Row],[Date Created Conversion]],Kickstarter[[#This Row],[Date Ended Conversion]],"m")</f>
        <v>0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Kickstarter[[#This Row],[pledged]]/Kickstarter[[#This Row],[goal]]</f>
        <v>1.016</v>
      </c>
      <c r="P2526" s="13">
        <f>IF(Kickstarter[[#This Row],[backers_count]], Kickstarter[[#This Row],[pledged]]/Kickstarter[[#This Row],[backers_count]], 0)</f>
        <v>177.2093023255814</v>
      </c>
      <c r="Q2526" t="str">
        <f>LEFT(Kickstarter[[#This Row],[Category and Sub-Category]], SEARCH("/", Kickstarter[[#This Row],[Category and Sub-Category]])-1)</f>
        <v>music</v>
      </c>
      <c r="R2526" t="str">
        <f>RIGHT(Kickstarter[[#This Row],[Category and Sub-Category]], LEN(Kickstarter[[#This Row],[Category and Sub-Category]])-SEARCH("/",Kickstarter[[#This Row],[Category and Sub-Category]]))</f>
        <v>classical music</v>
      </c>
      <c r="S2526" s="10">
        <f>(Kickstarter[[#This Row],[launched_at]]/86400) + 25569 + (-6/24)</f>
        <v>41961.557372685187</v>
      </c>
      <c r="T2526" s="10">
        <f>(Kickstarter[[#This Row],[deadline]]/86400) + 25569 + (-6/24)</f>
        <v>41993.9375</v>
      </c>
      <c r="U2526" s="6">
        <f>YEAR(Kickstarter[[#This Row],[Date Created Conversion]])</f>
        <v>2014</v>
      </c>
      <c r="V2526" s="6" t="str">
        <f>TEXT(Kickstarter[[#This Row],[Date Created Conversion]], "mmm")</f>
        <v>Nov</v>
      </c>
      <c r="W2526" s="6">
        <f>DATEDIF(Kickstarter[[#This Row],[Date Created Conversion]],Kickstarter[[#This Row],[Date Ended Conversion]],"m")</f>
        <v>1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Kickstarter[[#This Row],[pledged]]/Kickstarter[[#This Row],[goal]]</f>
        <v>1.00325</v>
      </c>
      <c r="P2527" s="13">
        <f>IF(Kickstarter[[#This Row],[backers_count]], Kickstarter[[#This Row],[pledged]]/Kickstarter[[#This Row],[backers_count]], 0)</f>
        <v>100.325</v>
      </c>
      <c r="Q2527" t="str">
        <f>LEFT(Kickstarter[[#This Row],[Category and Sub-Category]], SEARCH("/", Kickstarter[[#This Row],[Category and Sub-Category]])-1)</f>
        <v>music</v>
      </c>
      <c r="R2527" t="str">
        <f>RIGHT(Kickstarter[[#This Row],[Category and Sub-Category]], LEN(Kickstarter[[#This Row],[Category and Sub-Category]])-SEARCH("/",Kickstarter[[#This Row],[Category and Sub-Category]]))</f>
        <v>classical music</v>
      </c>
      <c r="S2527" s="10">
        <f>(Kickstarter[[#This Row],[launched_at]]/86400) + 25569 + (-6/24)</f>
        <v>41058.594571759255</v>
      </c>
      <c r="T2527" s="10">
        <f>(Kickstarter[[#This Row],[deadline]]/86400) + 25569 + (-6/24)</f>
        <v>41088.594571759255</v>
      </c>
      <c r="U2527" s="6">
        <f>YEAR(Kickstarter[[#This Row],[Date Created Conversion]])</f>
        <v>2012</v>
      </c>
      <c r="V2527" s="6" t="str">
        <f>TEXT(Kickstarter[[#This Row],[Date Created Conversion]], "mmm")</f>
        <v>May</v>
      </c>
      <c r="W2527" s="6">
        <f>DATEDIF(Kickstarter[[#This Row],[Date Created Conversion]],Kickstarter[[#This Row],[Date Ended Conversion]],"m")</f>
        <v>0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Kickstarter[[#This Row],[pledged]]/Kickstarter[[#This Row],[goal]]</f>
        <v>1.1294999999999999</v>
      </c>
      <c r="P2528" s="13">
        <f>IF(Kickstarter[[#This Row],[backers_count]], Kickstarter[[#This Row],[pledged]]/Kickstarter[[#This Row],[backers_count]], 0)</f>
        <v>136.90909090909091</v>
      </c>
      <c r="Q2528" t="str">
        <f>LEFT(Kickstarter[[#This Row],[Category and Sub-Category]], SEARCH("/", Kickstarter[[#This Row],[Category and Sub-Category]])-1)</f>
        <v>music</v>
      </c>
      <c r="R2528" t="str">
        <f>RIGHT(Kickstarter[[#This Row],[Category and Sub-Category]], LEN(Kickstarter[[#This Row],[Category and Sub-Category]])-SEARCH("/",Kickstarter[[#This Row],[Category and Sub-Category]]))</f>
        <v>classical music</v>
      </c>
      <c r="S2528" s="10">
        <f>(Kickstarter[[#This Row],[launched_at]]/86400) + 25569 + (-6/24)</f>
        <v>41952.841134259259</v>
      </c>
      <c r="T2528" s="10">
        <f>(Kickstarter[[#This Row],[deadline]]/86400) + 25569 + (-6/24)</f>
        <v>41980.957638888889</v>
      </c>
      <c r="U2528" s="6">
        <f>YEAR(Kickstarter[[#This Row],[Date Created Conversion]])</f>
        <v>2014</v>
      </c>
      <c r="V2528" s="6" t="str">
        <f>TEXT(Kickstarter[[#This Row],[Date Created Conversion]], "mmm")</f>
        <v>Nov</v>
      </c>
      <c r="W2528" s="6">
        <f>DATEDIF(Kickstarter[[#This Row],[Date Created Conversion]],Kickstarter[[#This Row],[Date Ended Conversion]],"m")</f>
        <v>0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Kickstarter[[#This Row],[pledged]]/Kickstarter[[#This Row],[goal]]</f>
        <v>1.02125</v>
      </c>
      <c r="P2529" s="13">
        <f>IF(Kickstarter[[#This Row],[backers_count]], Kickstarter[[#This Row],[pledged]]/Kickstarter[[#This Row],[backers_count]], 0)</f>
        <v>57.535211267605632</v>
      </c>
      <c r="Q2529" t="str">
        <f>LEFT(Kickstarter[[#This Row],[Category and Sub-Category]], SEARCH("/", Kickstarter[[#This Row],[Category and Sub-Category]])-1)</f>
        <v>music</v>
      </c>
      <c r="R2529" t="str">
        <f>RIGHT(Kickstarter[[#This Row],[Category and Sub-Category]], LEN(Kickstarter[[#This Row],[Category and Sub-Category]])-SEARCH("/",Kickstarter[[#This Row],[Category and Sub-Category]]))</f>
        <v>classical music</v>
      </c>
      <c r="S2529" s="10">
        <f>(Kickstarter[[#This Row],[launched_at]]/86400) + 25569 + (-6/24)</f>
        <v>41546.50105324074</v>
      </c>
      <c r="T2529" s="10">
        <f>(Kickstarter[[#This Row],[deadline]]/86400) + 25569 + (-6/24)</f>
        <v>41564.915972222225</v>
      </c>
      <c r="U2529" s="6">
        <f>YEAR(Kickstarter[[#This Row],[Date Created Conversion]])</f>
        <v>2013</v>
      </c>
      <c r="V2529" s="6" t="str">
        <f>TEXT(Kickstarter[[#This Row],[Date Created Conversion]], "mmm")</f>
        <v>Sep</v>
      </c>
      <c r="W2529" s="6">
        <f>DATEDIF(Kickstarter[[#This Row],[Date Created Conversion]],Kickstarter[[#This Row],[Date Ended Conversion]],"m")</f>
        <v>0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Kickstarter[[#This Row],[pledged]]/Kickstarter[[#This Row],[goal]]</f>
        <v>1.0724974999999999</v>
      </c>
      <c r="P2530" s="13">
        <f>IF(Kickstarter[[#This Row],[backers_count]], Kickstarter[[#This Row],[pledged]]/Kickstarter[[#This Row],[backers_count]], 0)</f>
        <v>52.962839506172834</v>
      </c>
      <c r="Q2530" t="str">
        <f>LEFT(Kickstarter[[#This Row],[Category and Sub-Category]], SEARCH("/", Kickstarter[[#This Row],[Category and Sub-Category]])-1)</f>
        <v>music</v>
      </c>
      <c r="R2530" t="str">
        <f>RIGHT(Kickstarter[[#This Row],[Category and Sub-Category]], LEN(Kickstarter[[#This Row],[Category and Sub-Category]])-SEARCH("/",Kickstarter[[#This Row],[Category and Sub-Category]]))</f>
        <v>classical music</v>
      </c>
      <c r="S2530" s="10">
        <f>(Kickstarter[[#This Row],[launched_at]]/86400) + 25569 + (-6/24)</f>
        <v>42217.584525462968</v>
      </c>
      <c r="T2530" s="10">
        <f>(Kickstarter[[#This Row],[deadline]]/86400) + 25569 + (-6/24)</f>
        <v>42236.208333333328</v>
      </c>
      <c r="U2530" s="6">
        <f>YEAR(Kickstarter[[#This Row],[Date Created Conversion]])</f>
        <v>2015</v>
      </c>
      <c r="V2530" s="6" t="str">
        <f>TEXT(Kickstarter[[#This Row],[Date Created Conversion]], "mmm")</f>
        <v>Aug</v>
      </c>
      <c r="W2530" s="6">
        <f>DATEDIF(Kickstarter[[#This Row],[Date Created Conversion]],Kickstarter[[#This Row],[Date Ended Conversion]],"m")</f>
        <v>0</v>
      </c>
    </row>
    <row r="2531" spans="1:23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Kickstarter[[#This Row],[pledged]]/Kickstarter[[#This Row],[goal]]</f>
        <v>1.0428333333333333</v>
      </c>
      <c r="P2531" s="13">
        <f>IF(Kickstarter[[#This Row],[backers_count]], Kickstarter[[#This Row],[pledged]]/Kickstarter[[#This Row],[backers_count]], 0)</f>
        <v>82.328947368421055</v>
      </c>
      <c r="Q2531" t="str">
        <f>LEFT(Kickstarter[[#This Row],[Category and Sub-Category]], SEARCH("/", Kickstarter[[#This Row],[Category and Sub-Category]])-1)</f>
        <v>music</v>
      </c>
      <c r="R2531" t="str">
        <f>RIGHT(Kickstarter[[#This Row],[Category and Sub-Category]], LEN(Kickstarter[[#This Row],[Category and Sub-Category]])-SEARCH("/",Kickstarter[[#This Row],[Category and Sub-Category]]))</f>
        <v>classical music</v>
      </c>
      <c r="S2531" s="10">
        <f>(Kickstarter[[#This Row],[launched_at]]/86400) + 25569 + (-6/24)</f>
        <v>40947.830729166664</v>
      </c>
      <c r="T2531" s="10">
        <f>(Kickstarter[[#This Row],[deadline]]/86400) + 25569 + (-6/24)</f>
        <v>40992.7890625</v>
      </c>
      <c r="U2531" s="6">
        <f>YEAR(Kickstarter[[#This Row],[Date Created Conversion]])</f>
        <v>2012</v>
      </c>
      <c r="V2531" s="6" t="str">
        <f>TEXT(Kickstarter[[#This Row],[Date Created Conversion]], "mmm")</f>
        <v>Feb</v>
      </c>
      <c r="W2531" s="6">
        <f>DATEDIF(Kickstarter[[#This Row],[Date Created Conversion]],Kickstarter[[#This Row],[Date Ended Conversion]],"m")</f>
        <v>1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Kickstarter[[#This Row],[pledged]]/Kickstarter[[#This Row],[goal]]</f>
        <v>1</v>
      </c>
      <c r="P2532" s="13">
        <f>IF(Kickstarter[[#This Row],[backers_count]], Kickstarter[[#This Row],[pledged]]/Kickstarter[[#This Row],[backers_count]], 0)</f>
        <v>135.41666666666666</v>
      </c>
      <c r="Q2532" t="str">
        <f>LEFT(Kickstarter[[#This Row],[Category and Sub-Category]], SEARCH("/", Kickstarter[[#This Row],[Category and Sub-Category]])-1)</f>
        <v>music</v>
      </c>
      <c r="R2532" t="str">
        <f>RIGHT(Kickstarter[[#This Row],[Category and Sub-Category]], LEN(Kickstarter[[#This Row],[Category and Sub-Category]])-SEARCH("/",Kickstarter[[#This Row],[Category and Sub-Category]]))</f>
        <v>classical music</v>
      </c>
      <c r="S2532" s="10">
        <f>(Kickstarter[[#This Row],[launched_at]]/86400) + 25569 + (-6/24)</f>
        <v>42081.614641203705</v>
      </c>
      <c r="T2532" s="10">
        <f>(Kickstarter[[#This Row],[deadline]]/86400) + 25569 + (-6/24)</f>
        <v>42113.951388888891</v>
      </c>
      <c r="U2532" s="6">
        <f>YEAR(Kickstarter[[#This Row],[Date Created Conversion]])</f>
        <v>2015</v>
      </c>
      <c r="V2532" s="6" t="str">
        <f>TEXT(Kickstarter[[#This Row],[Date Created Conversion]], "mmm")</f>
        <v>Mar</v>
      </c>
      <c r="W2532" s="6">
        <f>DATEDIF(Kickstarter[[#This Row],[Date Created Conversion]],Kickstarter[[#This Row],[Date Ended Conversion]],"m")</f>
        <v>1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Kickstarter[[#This Row],[pledged]]/Kickstarter[[#This Row],[goal]]</f>
        <v>1.004</v>
      </c>
      <c r="P2533" s="13">
        <f>IF(Kickstarter[[#This Row],[backers_count]], Kickstarter[[#This Row],[pledged]]/Kickstarter[[#This Row],[backers_count]], 0)</f>
        <v>74.06557377049181</v>
      </c>
      <c r="Q2533" t="str">
        <f>LEFT(Kickstarter[[#This Row],[Category and Sub-Category]], SEARCH("/", Kickstarter[[#This Row],[Category and Sub-Category]])-1)</f>
        <v>music</v>
      </c>
      <c r="R2533" t="str">
        <f>RIGHT(Kickstarter[[#This Row],[Category and Sub-Category]], LEN(Kickstarter[[#This Row],[Category and Sub-Category]])-SEARCH("/",Kickstarter[[#This Row],[Category and Sub-Category]]))</f>
        <v>classical music</v>
      </c>
      <c r="S2533" s="10">
        <f>(Kickstarter[[#This Row],[launched_at]]/86400) + 25569 + (-6/24)</f>
        <v>42208.430023148147</v>
      </c>
      <c r="T2533" s="10">
        <f>(Kickstarter[[#This Row],[deadline]]/86400) + 25569 + (-6/24)</f>
        <v>42230.915972222225</v>
      </c>
      <c r="U2533" s="6">
        <f>YEAR(Kickstarter[[#This Row],[Date Created Conversion]])</f>
        <v>2015</v>
      </c>
      <c r="V2533" s="6" t="str">
        <f>TEXT(Kickstarter[[#This Row],[Date Created Conversion]], "mmm")</f>
        <v>Jul</v>
      </c>
      <c r="W2533" s="6">
        <f>DATEDIF(Kickstarter[[#This Row],[Date Created Conversion]],Kickstarter[[#This Row],[Date Ended Conversion]],"m")</f>
        <v>0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Kickstarter[[#This Row],[pledged]]/Kickstarter[[#This Row],[goal]]</f>
        <v>1.26125</v>
      </c>
      <c r="P2534" s="13">
        <f>IF(Kickstarter[[#This Row],[backers_count]], Kickstarter[[#This Row],[pledged]]/Kickstarter[[#This Row],[backers_count]], 0)</f>
        <v>84.083333333333329</v>
      </c>
      <c r="Q2534" t="str">
        <f>LEFT(Kickstarter[[#This Row],[Category and Sub-Category]], SEARCH("/", Kickstarter[[#This Row],[Category and Sub-Category]])-1)</f>
        <v>music</v>
      </c>
      <c r="R2534" t="str">
        <f>RIGHT(Kickstarter[[#This Row],[Category and Sub-Category]], LEN(Kickstarter[[#This Row],[Category and Sub-Category]])-SEARCH("/",Kickstarter[[#This Row],[Category and Sub-Category]]))</f>
        <v>classical music</v>
      </c>
      <c r="S2534" s="10">
        <f>(Kickstarter[[#This Row],[launched_at]]/86400) + 25569 + (-6/24)</f>
        <v>41107.599143518521</v>
      </c>
      <c r="T2534" s="10">
        <f>(Kickstarter[[#This Row],[deadline]]/86400) + 25569 + (-6/24)</f>
        <v>41137.599143518521</v>
      </c>
      <c r="U2534" s="6">
        <f>YEAR(Kickstarter[[#This Row],[Date Created Conversion]])</f>
        <v>2012</v>
      </c>
      <c r="V2534" s="6" t="str">
        <f>TEXT(Kickstarter[[#This Row],[Date Created Conversion]], "mmm")</f>
        <v>Jul</v>
      </c>
      <c r="W2534" s="6">
        <f>DATEDIF(Kickstarter[[#This Row],[Date Created Conversion]],Kickstarter[[#This Row],[Date Ended Conversion]],"m")</f>
        <v>0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Kickstarter[[#This Row],[pledged]]/Kickstarter[[#This Row],[goal]]</f>
        <v>1.1066666666666667</v>
      </c>
      <c r="P2535" s="13">
        <f>IF(Kickstarter[[#This Row],[backers_count]], Kickstarter[[#This Row],[pledged]]/Kickstarter[[#This Row],[backers_count]], 0)</f>
        <v>61.029411764705884</v>
      </c>
      <c r="Q2535" t="str">
        <f>LEFT(Kickstarter[[#This Row],[Category and Sub-Category]], SEARCH("/", Kickstarter[[#This Row],[Category and Sub-Category]])-1)</f>
        <v>music</v>
      </c>
      <c r="R2535" t="str">
        <f>RIGHT(Kickstarter[[#This Row],[Category and Sub-Category]], LEN(Kickstarter[[#This Row],[Category and Sub-Category]])-SEARCH("/",Kickstarter[[#This Row],[Category and Sub-Category]]))</f>
        <v>classical music</v>
      </c>
      <c r="S2535" s="10">
        <f>(Kickstarter[[#This Row],[launched_at]]/86400) + 25569 + (-6/24)</f>
        <v>41304.501284722224</v>
      </c>
      <c r="T2535" s="10">
        <f>(Kickstarter[[#This Row],[deadline]]/86400) + 25569 + (-6/24)</f>
        <v>41334.500787037039</v>
      </c>
      <c r="U2535" s="6">
        <f>YEAR(Kickstarter[[#This Row],[Date Created Conversion]])</f>
        <v>2013</v>
      </c>
      <c r="V2535" s="6" t="str">
        <f>TEXT(Kickstarter[[#This Row],[Date Created Conversion]], "mmm")</f>
        <v>Jan</v>
      </c>
      <c r="W2535" s="6">
        <f>DATEDIF(Kickstarter[[#This Row],[Date Created Conversion]],Kickstarter[[#This Row],[Date Ended Conversion]],"m")</f>
        <v>1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Kickstarter[[#This Row],[pledged]]/Kickstarter[[#This Row],[goal]]</f>
        <v>1.05</v>
      </c>
      <c r="P2536" s="13">
        <f>IF(Kickstarter[[#This Row],[backers_count]], Kickstarter[[#This Row],[pledged]]/Kickstarter[[#This Row],[backers_count]], 0)</f>
        <v>150</v>
      </c>
      <c r="Q2536" t="str">
        <f>LEFT(Kickstarter[[#This Row],[Category and Sub-Category]], SEARCH("/", Kickstarter[[#This Row],[Category and Sub-Category]])-1)</f>
        <v>music</v>
      </c>
      <c r="R2536" t="str">
        <f>RIGHT(Kickstarter[[#This Row],[Category and Sub-Category]], LEN(Kickstarter[[#This Row],[Category and Sub-Category]])-SEARCH("/",Kickstarter[[#This Row],[Category and Sub-Category]]))</f>
        <v>classical music</v>
      </c>
      <c r="S2536" s="10">
        <f>(Kickstarter[[#This Row],[launched_at]]/86400) + 25569 + (-6/24)</f>
        <v>40127.450370370367</v>
      </c>
      <c r="T2536" s="10">
        <f>(Kickstarter[[#This Row],[deadline]]/86400) + 25569 + (-6/24)</f>
        <v>40179</v>
      </c>
      <c r="U2536" s="6">
        <f>YEAR(Kickstarter[[#This Row],[Date Created Conversion]])</f>
        <v>2009</v>
      </c>
      <c r="V2536" s="6" t="str">
        <f>TEXT(Kickstarter[[#This Row],[Date Created Conversion]], "mmm")</f>
        <v>Nov</v>
      </c>
      <c r="W2536" s="6">
        <f>DATEDIF(Kickstarter[[#This Row],[Date Created Conversion]],Kickstarter[[#This Row],[Date Ended Conversion]],"m")</f>
        <v>1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Kickstarter[[#This Row],[pledged]]/Kickstarter[[#This Row],[goal]]</f>
        <v>1.03775</v>
      </c>
      <c r="P2537" s="13">
        <f>IF(Kickstarter[[#This Row],[backers_count]], Kickstarter[[#This Row],[pledged]]/Kickstarter[[#This Row],[backers_count]], 0)</f>
        <v>266.08974358974359</v>
      </c>
      <c r="Q2537" t="str">
        <f>LEFT(Kickstarter[[#This Row],[Category and Sub-Category]], SEARCH("/", Kickstarter[[#This Row],[Category and Sub-Category]])-1)</f>
        <v>music</v>
      </c>
      <c r="R2537" t="str">
        <f>RIGHT(Kickstarter[[#This Row],[Category and Sub-Category]], LEN(Kickstarter[[#This Row],[Category and Sub-Category]])-SEARCH("/",Kickstarter[[#This Row],[Category and Sub-Category]]))</f>
        <v>classical music</v>
      </c>
      <c r="S2537" s="10">
        <f>(Kickstarter[[#This Row],[launched_at]]/86400) + 25569 + (-6/24)</f>
        <v>41943.541030092594</v>
      </c>
      <c r="T2537" s="10">
        <f>(Kickstarter[[#This Row],[deadline]]/86400) + 25569 + (-6/24)</f>
        <v>41974.582696759258</v>
      </c>
      <c r="U2537" s="6">
        <f>YEAR(Kickstarter[[#This Row],[Date Created Conversion]])</f>
        <v>2014</v>
      </c>
      <c r="V2537" s="6" t="str">
        <f>TEXT(Kickstarter[[#This Row],[Date Created Conversion]], "mmm")</f>
        <v>Oct</v>
      </c>
      <c r="W2537" s="6">
        <f>DATEDIF(Kickstarter[[#This Row],[Date Created Conversion]],Kickstarter[[#This Row],[Date Ended Conversion]],"m")</f>
        <v>1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Kickstarter[[#This Row],[pledged]]/Kickstarter[[#This Row],[goal]]</f>
        <v>1.1599999999999999</v>
      </c>
      <c r="P2538" s="13">
        <f>IF(Kickstarter[[#This Row],[backers_count]], Kickstarter[[#This Row],[pledged]]/Kickstarter[[#This Row],[backers_count]], 0)</f>
        <v>7.25</v>
      </c>
      <c r="Q2538" t="str">
        <f>LEFT(Kickstarter[[#This Row],[Category and Sub-Category]], SEARCH("/", Kickstarter[[#This Row],[Category and Sub-Category]])-1)</f>
        <v>music</v>
      </c>
      <c r="R2538" t="str">
        <f>RIGHT(Kickstarter[[#This Row],[Category and Sub-Category]], LEN(Kickstarter[[#This Row],[Category and Sub-Category]])-SEARCH("/",Kickstarter[[#This Row],[Category and Sub-Category]]))</f>
        <v>classical music</v>
      </c>
      <c r="S2538" s="10">
        <f>(Kickstarter[[#This Row],[launched_at]]/86400) + 25569 + (-6/24)</f>
        <v>41463.856087962966</v>
      </c>
      <c r="T2538" s="10">
        <f>(Kickstarter[[#This Row],[deadline]]/86400) + 25569 + (-6/24)</f>
        <v>41484.856087962966</v>
      </c>
      <c r="U2538" s="6">
        <f>YEAR(Kickstarter[[#This Row],[Date Created Conversion]])</f>
        <v>2013</v>
      </c>
      <c r="V2538" s="6" t="str">
        <f>TEXT(Kickstarter[[#This Row],[Date Created Conversion]], "mmm")</f>
        <v>Jul</v>
      </c>
      <c r="W2538" s="6">
        <f>DATEDIF(Kickstarter[[#This Row],[Date Created Conversion]],Kickstarter[[#This Row],[Date Ended Conversion]],"m")</f>
        <v>0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Kickstarter[[#This Row],[pledged]]/Kickstarter[[#This Row],[goal]]</f>
        <v>1.1000000000000001</v>
      </c>
      <c r="P2539" s="13">
        <f>IF(Kickstarter[[#This Row],[backers_count]], Kickstarter[[#This Row],[pledged]]/Kickstarter[[#This Row],[backers_count]], 0)</f>
        <v>100</v>
      </c>
      <c r="Q2539" t="str">
        <f>LEFT(Kickstarter[[#This Row],[Category and Sub-Category]], SEARCH("/", Kickstarter[[#This Row],[Category and Sub-Category]])-1)</f>
        <v>music</v>
      </c>
      <c r="R2539" t="str">
        <f>RIGHT(Kickstarter[[#This Row],[Category and Sub-Category]], LEN(Kickstarter[[#This Row],[Category and Sub-Category]])-SEARCH("/",Kickstarter[[#This Row],[Category and Sub-Category]]))</f>
        <v>classical music</v>
      </c>
      <c r="S2539" s="10">
        <f>(Kickstarter[[#This Row],[launched_at]]/86400) + 25569 + (-6/24)</f>
        <v>40696.398784722223</v>
      </c>
      <c r="T2539" s="10">
        <f>(Kickstarter[[#This Row],[deadline]]/86400) + 25569 + (-6/24)</f>
        <v>40756.398784722223</v>
      </c>
      <c r="U2539" s="6">
        <f>YEAR(Kickstarter[[#This Row],[Date Created Conversion]])</f>
        <v>2011</v>
      </c>
      <c r="V2539" s="6" t="str">
        <f>TEXT(Kickstarter[[#This Row],[Date Created Conversion]], "mmm")</f>
        <v>Jun</v>
      </c>
      <c r="W2539" s="6">
        <f>DATEDIF(Kickstarter[[#This Row],[Date Created Conversion]],Kickstarter[[#This Row],[Date Ended Conversion]],"m")</f>
        <v>1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Kickstarter[[#This Row],[pledged]]/Kickstarter[[#This Row],[goal]]</f>
        <v>1.130176111111111</v>
      </c>
      <c r="P2540" s="13">
        <f>IF(Kickstarter[[#This Row],[backers_count]], Kickstarter[[#This Row],[pledged]]/Kickstarter[[#This Row],[backers_count]], 0)</f>
        <v>109.96308108108107</v>
      </c>
      <c r="Q2540" t="str">
        <f>LEFT(Kickstarter[[#This Row],[Category and Sub-Category]], SEARCH("/", Kickstarter[[#This Row],[Category and Sub-Category]])-1)</f>
        <v>music</v>
      </c>
      <c r="R2540" t="str">
        <f>RIGHT(Kickstarter[[#This Row],[Category and Sub-Category]], LEN(Kickstarter[[#This Row],[Category and Sub-Category]])-SEARCH("/",Kickstarter[[#This Row],[Category and Sub-Category]]))</f>
        <v>classical music</v>
      </c>
      <c r="S2540" s="10">
        <f>(Kickstarter[[#This Row],[launched_at]]/86400) + 25569 + (-6/24)</f>
        <v>41298.259965277779</v>
      </c>
      <c r="T2540" s="10">
        <f>(Kickstarter[[#This Row],[deadline]]/86400) + 25569 + (-6/24)</f>
        <v>41328.957638888889</v>
      </c>
      <c r="U2540" s="6">
        <f>YEAR(Kickstarter[[#This Row],[Date Created Conversion]])</f>
        <v>2013</v>
      </c>
      <c r="V2540" s="6" t="str">
        <f>TEXT(Kickstarter[[#This Row],[Date Created Conversion]], "mmm")</f>
        <v>Jan</v>
      </c>
      <c r="W2540" s="6">
        <f>DATEDIF(Kickstarter[[#This Row],[Date Created Conversion]],Kickstarter[[#This Row],[Date Ended Conversion]],"m")</f>
        <v>0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Kickstarter[[#This Row],[pledged]]/Kickstarter[[#This Row],[goal]]</f>
        <v>1.0024999999999999</v>
      </c>
      <c r="P2541" s="13">
        <f>IF(Kickstarter[[#This Row],[backers_count]], Kickstarter[[#This Row],[pledged]]/Kickstarter[[#This Row],[backers_count]], 0)</f>
        <v>169.91525423728814</v>
      </c>
      <c r="Q2541" t="str">
        <f>LEFT(Kickstarter[[#This Row],[Category and Sub-Category]], SEARCH("/", Kickstarter[[#This Row],[Category and Sub-Category]])-1)</f>
        <v>music</v>
      </c>
      <c r="R2541" t="str">
        <f>RIGHT(Kickstarter[[#This Row],[Category and Sub-Category]], LEN(Kickstarter[[#This Row],[Category and Sub-Category]])-SEARCH("/",Kickstarter[[#This Row],[Category and Sub-Category]]))</f>
        <v>classical music</v>
      </c>
      <c r="S2541" s="10">
        <f>(Kickstarter[[#This Row],[launched_at]]/86400) + 25569 + (-6/24)</f>
        <v>41977.652222222227</v>
      </c>
      <c r="T2541" s="10">
        <f>(Kickstarter[[#This Row],[deadline]]/86400) + 25569 + (-6/24)</f>
        <v>42037.652222222227</v>
      </c>
      <c r="U2541" s="6">
        <f>YEAR(Kickstarter[[#This Row],[Date Created Conversion]])</f>
        <v>2014</v>
      </c>
      <c r="V2541" s="6" t="str">
        <f>TEXT(Kickstarter[[#This Row],[Date Created Conversion]], "mmm")</f>
        <v>Dec</v>
      </c>
      <c r="W2541" s="6">
        <f>DATEDIF(Kickstarter[[#This Row],[Date Created Conversion]],Kickstarter[[#This Row],[Date Ended Conversion]],"m")</f>
        <v>1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Kickstarter[[#This Row],[pledged]]/Kickstarter[[#This Row],[goal]]</f>
        <v>1.034</v>
      </c>
      <c r="P2542" s="13">
        <f>IF(Kickstarter[[#This Row],[backers_count]], Kickstarter[[#This Row],[pledged]]/Kickstarter[[#This Row],[backers_count]], 0)</f>
        <v>95.740740740740748</v>
      </c>
      <c r="Q2542" t="str">
        <f>LEFT(Kickstarter[[#This Row],[Category and Sub-Category]], SEARCH("/", Kickstarter[[#This Row],[Category and Sub-Category]])-1)</f>
        <v>music</v>
      </c>
      <c r="R2542" t="str">
        <f>RIGHT(Kickstarter[[#This Row],[Category and Sub-Category]], LEN(Kickstarter[[#This Row],[Category and Sub-Category]])-SEARCH("/",Kickstarter[[#This Row],[Category and Sub-Category]]))</f>
        <v>classical music</v>
      </c>
      <c r="S2542" s="10">
        <f>(Kickstarter[[#This Row],[launched_at]]/86400) + 25569 + (-6/24)</f>
        <v>40785.425011574072</v>
      </c>
      <c r="T2542" s="10">
        <f>(Kickstarter[[#This Row],[deadline]]/86400) + 25569 + (-6/24)</f>
        <v>40845.425011574072</v>
      </c>
      <c r="U2542" s="6">
        <f>YEAR(Kickstarter[[#This Row],[Date Created Conversion]])</f>
        <v>2011</v>
      </c>
      <c r="V2542" s="6" t="str">
        <f>TEXT(Kickstarter[[#This Row],[Date Created Conversion]], "mmm")</f>
        <v>Aug</v>
      </c>
      <c r="W2542" s="6">
        <f>DATEDIF(Kickstarter[[#This Row],[Date Created Conversion]],Kickstarter[[#This Row],[Date Ended Conversion]],"m")</f>
        <v>1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Kickstarter[[#This Row],[pledged]]/Kickstarter[[#This Row],[goal]]</f>
        <v>1.0702857142857143</v>
      </c>
      <c r="P2543" s="13">
        <f>IF(Kickstarter[[#This Row],[backers_count]], Kickstarter[[#This Row],[pledged]]/Kickstarter[[#This Row],[backers_count]], 0)</f>
        <v>59.460317460317462</v>
      </c>
      <c r="Q2543" t="str">
        <f>LEFT(Kickstarter[[#This Row],[Category and Sub-Category]], SEARCH("/", Kickstarter[[#This Row],[Category and Sub-Category]])-1)</f>
        <v>music</v>
      </c>
      <c r="R2543" t="str">
        <f>RIGHT(Kickstarter[[#This Row],[Category and Sub-Category]], LEN(Kickstarter[[#This Row],[Category and Sub-Category]])-SEARCH("/",Kickstarter[[#This Row],[Category and Sub-Category]]))</f>
        <v>classical music</v>
      </c>
      <c r="S2543" s="10">
        <f>(Kickstarter[[#This Row],[launched_at]]/86400) + 25569 + (-6/24)</f>
        <v>41483.199282407411</v>
      </c>
      <c r="T2543" s="10">
        <f>(Kickstarter[[#This Row],[deadline]]/86400) + 25569 + (-6/24)</f>
        <v>41543.199282407411</v>
      </c>
      <c r="U2543" s="6">
        <f>YEAR(Kickstarter[[#This Row],[Date Created Conversion]])</f>
        <v>2013</v>
      </c>
      <c r="V2543" s="6" t="str">
        <f>TEXT(Kickstarter[[#This Row],[Date Created Conversion]], "mmm")</f>
        <v>Jul</v>
      </c>
      <c r="W2543" s="6">
        <f>DATEDIF(Kickstarter[[#This Row],[Date Created Conversion]],Kickstarter[[#This Row],[Date Ended Conversion]],"m")</f>
        <v>1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Kickstarter[[#This Row],[pledged]]/Kickstarter[[#This Row],[goal]]</f>
        <v>1.0357142857142858</v>
      </c>
      <c r="P2544" s="13">
        <f>IF(Kickstarter[[#This Row],[backers_count]], Kickstarter[[#This Row],[pledged]]/Kickstarter[[#This Row],[backers_count]], 0)</f>
        <v>55.769230769230766</v>
      </c>
      <c r="Q2544" t="str">
        <f>LEFT(Kickstarter[[#This Row],[Category and Sub-Category]], SEARCH("/", Kickstarter[[#This Row],[Category and Sub-Category]])-1)</f>
        <v>music</v>
      </c>
      <c r="R2544" t="str">
        <f>RIGHT(Kickstarter[[#This Row],[Category and Sub-Category]], LEN(Kickstarter[[#This Row],[Category and Sub-Category]])-SEARCH("/",Kickstarter[[#This Row],[Category and Sub-Category]]))</f>
        <v>classical music</v>
      </c>
      <c r="S2544" s="10">
        <f>(Kickstarter[[#This Row],[launched_at]]/86400) + 25569 + (-6/24)</f>
        <v>41509.176585648151</v>
      </c>
      <c r="T2544" s="10">
        <f>(Kickstarter[[#This Row],[deadline]]/86400) + 25569 + (-6/24)</f>
        <v>41547.915972222225</v>
      </c>
      <c r="U2544" s="6">
        <f>YEAR(Kickstarter[[#This Row],[Date Created Conversion]])</f>
        <v>2013</v>
      </c>
      <c r="V2544" s="6" t="str">
        <f>TEXT(Kickstarter[[#This Row],[Date Created Conversion]], "mmm")</f>
        <v>Aug</v>
      </c>
      <c r="W2544" s="6">
        <f>DATEDIF(Kickstarter[[#This Row],[Date Created Conversion]],Kickstarter[[#This Row],[Date Ended Conversion]],"m")</f>
        <v>1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Kickstarter[[#This Row],[pledged]]/Kickstarter[[#This Row],[goal]]</f>
        <v>1.5640000000000001</v>
      </c>
      <c r="P2545" s="13">
        <f>IF(Kickstarter[[#This Row],[backers_count]], Kickstarter[[#This Row],[pledged]]/Kickstarter[[#This Row],[backers_count]], 0)</f>
        <v>30.076923076923077</v>
      </c>
      <c r="Q2545" t="str">
        <f>LEFT(Kickstarter[[#This Row],[Category and Sub-Category]], SEARCH("/", Kickstarter[[#This Row],[Category and Sub-Category]])-1)</f>
        <v>music</v>
      </c>
      <c r="R2545" t="str">
        <f>RIGHT(Kickstarter[[#This Row],[Category and Sub-Category]], LEN(Kickstarter[[#This Row],[Category and Sub-Category]])-SEARCH("/",Kickstarter[[#This Row],[Category and Sub-Category]]))</f>
        <v>classical music</v>
      </c>
      <c r="S2545" s="10">
        <f>(Kickstarter[[#This Row],[launched_at]]/86400) + 25569 + (-6/24)</f>
        <v>40513.857615740737</v>
      </c>
      <c r="T2545" s="10">
        <f>(Kickstarter[[#This Row],[deadline]]/86400) + 25569 + (-6/24)</f>
        <v>40544.875</v>
      </c>
      <c r="U2545" s="6">
        <f>YEAR(Kickstarter[[#This Row],[Date Created Conversion]])</f>
        <v>2010</v>
      </c>
      <c r="V2545" s="6" t="str">
        <f>TEXT(Kickstarter[[#This Row],[Date Created Conversion]], "mmm")</f>
        <v>Dec</v>
      </c>
      <c r="W2545" s="6">
        <f>DATEDIF(Kickstarter[[#This Row],[Date Created Conversion]],Kickstarter[[#This Row],[Date Ended Conversion]],"m")</f>
        <v>1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Kickstarter[[#This Row],[pledged]]/Kickstarter[[#This Row],[goal]]</f>
        <v>1.0082</v>
      </c>
      <c r="P2546" s="13">
        <f>IF(Kickstarter[[#This Row],[backers_count]], Kickstarter[[#This Row],[pledged]]/Kickstarter[[#This Row],[backers_count]], 0)</f>
        <v>88.438596491228068</v>
      </c>
      <c r="Q2546" t="str">
        <f>LEFT(Kickstarter[[#This Row],[Category and Sub-Category]], SEARCH("/", Kickstarter[[#This Row],[Category and Sub-Category]])-1)</f>
        <v>music</v>
      </c>
      <c r="R2546" t="str">
        <f>RIGHT(Kickstarter[[#This Row],[Category and Sub-Category]], LEN(Kickstarter[[#This Row],[Category and Sub-Category]])-SEARCH("/",Kickstarter[[#This Row],[Category and Sub-Category]]))</f>
        <v>classical music</v>
      </c>
      <c r="S2546" s="10">
        <f>(Kickstarter[[#This Row],[launched_at]]/86400) + 25569 + (-6/24)</f>
        <v>41068.270474537036</v>
      </c>
      <c r="T2546" s="10">
        <f>(Kickstarter[[#This Row],[deadline]]/86400) + 25569 + (-6/24)</f>
        <v>41098.270474537036</v>
      </c>
      <c r="U2546" s="6">
        <f>YEAR(Kickstarter[[#This Row],[Date Created Conversion]])</f>
        <v>2012</v>
      </c>
      <c r="V2546" s="6" t="str">
        <f>TEXT(Kickstarter[[#This Row],[Date Created Conversion]], "mmm")</f>
        <v>Jun</v>
      </c>
      <c r="W2546" s="6">
        <f>DATEDIF(Kickstarter[[#This Row],[Date Created Conversion]],Kickstarter[[#This Row],[Date Ended Conversion]],"m")</f>
        <v>1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Kickstarter[[#This Row],[pledged]]/Kickstarter[[#This Row],[goal]]</f>
        <v>1.9530000000000001</v>
      </c>
      <c r="P2547" s="13">
        <f>IF(Kickstarter[[#This Row],[backers_count]], Kickstarter[[#This Row],[pledged]]/Kickstarter[[#This Row],[backers_count]], 0)</f>
        <v>64.032786885245898</v>
      </c>
      <c r="Q2547" t="str">
        <f>LEFT(Kickstarter[[#This Row],[Category and Sub-Category]], SEARCH("/", Kickstarter[[#This Row],[Category and Sub-Category]])-1)</f>
        <v>music</v>
      </c>
      <c r="R2547" t="str">
        <f>RIGHT(Kickstarter[[#This Row],[Category and Sub-Category]], LEN(Kickstarter[[#This Row],[Category and Sub-Category]])-SEARCH("/",Kickstarter[[#This Row],[Category and Sub-Category]]))</f>
        <v>classical music</v>
      </c>
      <c r="S2547" s="10">
        <f>(Kickstarter[[#This Row],[launched_at]]/86400) + 25569 + (-6/24)</f>
        <v>42026.888171296298</v>
      </c>
      <c r="T2547" s="10">
        <f>(Kickstarter[[#This Row],[deadline]]/86400) + 25569 + (-6/24)</f>
        <v>42061.770833333328</v>
      </c>
      <c r="U2547" s="6">
        <f>YEAR(Kickstarter[[#This Row],[Date Created Conversion]])</f>
        <v>2015</v>
      </c>
      <c r="V2547" s="6" t="str">
        <f>TEXT(Kickstarter[[#This Row],[Date Created Conversion]], "mmm")</f>
        <v>Jan</v>
      </c>
      <c r="W2547" s="6">
        <f>DATEDIF(Kickstarter[[#This Row],[Date Created Conversion]],Kickstarter[[#This Row],[Date Ended Conversion]],"m")</f>
        <v>1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Kickstarter[[#This Row],[pledged]]/Kickstarter[[#This Row],[goal]]</f>
        <v>1.1171428571428572</v>
      </c>
      <c r="P2548" s="13">
        <f>IF(Kickstarter[[#This Row],[backers_count]], Kickstarter[[#This Row],[pledged]]/Kickstarter[[#This Row],[backers_count]], 0)</f>
        <v>60.153846153846153</v>
      </c>
      <c r="Q2548" t="str">
        <f>LEFT(Kickstarter[[#This Row],[Category and Sub-Category]], SEARCH("/", Kickstarter[[#This Row],[Category and Sub-Category]])-1)</f>
        <v>music</v>
      </c>
      <c r="R2548" t="str">
        <f>RIGHT(Kickstarter[[#This Row],[Category and Sub-Category]], LEN(Kickstarter[[#This Row],[Category and Sub-Category]])-SEARCH("/",Kickstarter[[#This Row],[Category and Sub-Category]]))</f>
        <v>classical music</v>
      </c>
      <c r="S2548" s="10">
        <f>(Kickstarter[[#This Row],[launched_at]]/86400) + 25569 + (-6/24)</f>
        <v>41524.608553240745</v>
      </c>
      <c r="T2548" s="10">
        <f>(Kickstarter[[#This Row],[deadline]]/86400) + 25569 + (-6/24)</f>
        <v>41551.958333333336</v>
      </c>
      <c r="U2548" s="6">
        <f>YEAR(Kickstarter[[#This Row],[Date Created Conversion]])</f>
        <v>2013</v>
      </c>
      <c r="V2548" s="6" t="str">
        <f>TEXT(Kickstarter[[#This Row],[Date Created Conversion]], "mmm")</f>
        <v>Sep</v>
      </c>
      <c r="W2548" s="6">
        <f>DATEDIF(Kickstarter[[#This Row],[Date Created Conversion]],Kickstarter[[#This Row],[Date Ended Conversion]],"m")</f>
        <v>0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Kickstarter[[#This Row],[pledged]]/Kickstarter[[#This Row],[goal]]</f>
        <v>1.1985454545454546</v>
      </c>
      <c r="P2549" s="13">
        <f>IF(Kickstarter[[#This Row],[backers_count]], Kickstarter[[#This Row],[pledged]]/Kickstarter[[#This Row],[backers_count]], 0)</f>
        <v>49.194029850746269</v>
      </c>
      <c r="Q2549" t="str">
        <f>LEFT(Kickstarter[[#This Row],[Category and Sub-Category]], SEARCH("/", Kickstarter[[#This Row],[Category and Sub-Category]])-1)</f>
        <v>music</v>
      </c>
      <c r="R2549" t="str">
        <f>RIGHT(Kickstarter[[#This Row],[Category and Sub-Category]], LEN(Kickstarter[[#This Row],[Category and Sub-Category]])-SEARCH("/",Kickstarter[[#This Row],[Category and Sub-Category]]))</f>
        <v>classical music</v>
      </c>
      <c r="S2549" s="10">
        <f>(Kickstarter[[#This Row],[launched_at]]/86400) + 25569 + (-6/24)</f>
        <v>40973.523182870369</v>
      </c>
      <c r="T2549" s="10">
        <f>(Kickstarter[[#This Row],[deadline]]/86400) + 25569 + (-6/24)</f>
        <v>41003.481516203705</v>
      </c>
      <c r="U2549" s="6">
        <f>YEAR(Kickstarter[[#This Row],[Date Created Conversion]])</f>
        <v>2012</v>
      </c>
      <c r="V2549" s="6" t="str">
        <f>TEXT(Kickstarter[[#This Row],[Date Created Conversion]], "mmm")</f>
        <v>Mar</v>
      </c>
      <c r="W2549" s="6">
        <f>DATEDIF(Kickstarter[[#This Row],[Date Created Conversion]],Kickstarter[[#This Row],[Date Ended Conversion]],"m")</f>
        <v>0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Kickstarter[[#This Row],[pledged]]/Kickstarter[[#This Row],[goal]]</f>
        <v>1.0185</v>
      </c>
      <c r="P2550" s="13">
        <f>IF(Kickstarter[[#This Row],[backers_count]], Kickstarter[[#This Row],[pledged]]/Kickstarter[[#This Row],[backers_count]], 0)</f>
        <v>165.16216216216216</v>
      </c>
      <c r="Q2550" t="str">
        <f>LEFT(Kickstarter[[#This Row],[Category and Sub-Category]], SEARCH("/", Kickstarter[[#This Row],[Category and Sub-Category]])-1)</f>
        <v>music</v>
      </c>
      <c r="R2550" t="str">
        <f>RIGHT(Kickstarter[[#This Row],[Category and Sub-Category]], LEN(Kickstarter[[#This Row],[Category and Sub-Category]])-SEARCH("/",Kickstarter[[#This Row],[Category and Sub-Category]]))</f>
        <v>classical music</v>
      </c>
      <c r="S2550" s="10">
        <f>(Kickstarter[[#This Row],[launched_at]]/86400) + 25569 + (-6/24)</f>
        <v>42618.375428240739</v>
      </c>
      <c r="T2550" s="10">
        <f>(Kickstarter[[#This Row],[deadline]]/86400) + 25569 + (-6/24)</f>
        <v>42642.935416666667</v>
      </c>
      <c r="U2550" s="6">
        <f>YEAR(Kickstarter[[#This Row],[Date Created Conversion]])</f>
        <v>2016</v>
      </c>
      <c r="V2550" s="6" t="str">
        <f>TEXT(Kickstarter[[#This Row],[Date Created Conversion]], "mmm")</f>
        <v>Sep</v>
      </c>
      <c r="W2550" s="6">
        <f>DATEDIF(Kickstarter[[#This Row],[Date Created Conversion]],Kickstarter[[#This Row],[Date Ended Conversion]],"m")</f>
        <v>0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Kickstarter[[#This Row],[pledged]]/Kickstarter[[#This Row],[goal]]</f>
        <v>1.0280254777070064</v>
      </c>
      <c r="P2551" s="13">
        <f>IF(Kickstarter[[#This Row],[backers_count]], Kickstarter[[#This Row],[pledged]]/Kickstarter[[#This Row],[backers_count]], 0)</f>
        <v>43.621621621621621</v>
      </c>
      <c r="Q2551" t="str">
        <f>LEFT(Kickstarter[[#This Row],[Category and Sub-Category]], SEARCH("/", Kickstarter[[#This Row],[Category and Sub-Category]])-1)</f>
        <v>music</v>
      </c>
      <c r="R2551" t="str">
        <f>RIGHT(Kickstarter[[#This Row],[Category and Sub-Category]], LEN(Kickstarter[[#This Row],[Category and Sub-Category]])-SEARCH("/",Kickstarter[[#This Row],[Category and Sub-Category]]))</f>
        <v>classical music</v>
      </c>
      <c r="S2551" s="10">
        <f>(Kickstarter[[#This Row],[launched_at]]/86400) + 25569 + (-6/24)</f>
        <v>41390.507754629631</v>
      </c>
      <c r="T2551" s="10">
        <f>(Kickstarter[[#This Row],[deadline]]/86400) + 25569 + (-6/24)</f>
        <v>41425.458333333336</v>
      </c>
      <c r="U2551" s="6">
        <f>YEAR(Kickstarter[[#This Row],[Date Created Conversion]])</f>
        <v>2013</v>
      </c>
      <c r="V2551" s="6" t="str">
        <f>TEXT(Kickstarter[[#This Row],[Date Created Conversion]], "mmm")</f>
        <v>Apr</v>
      </c>
      <c r="W2551" s="6">
        <f>DATEDIF(Kickstarter[[#This Row],[Date Created Conversion]],Kickstarter[[#This Row],[Date Ended Conversion]],"m")</f>
        <v>1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Kickstarter[[#This Row],[pledged]]/Kickstarter[[#This Row],[goal]]</f>
        <v>1.0084615384615385</v>
      </c>
      <c r="P2552" s="13">
        <f>IF(Kickstarter[[#This Row],[backers_count]], Kickstarter[[#This Row],[pledged]]/Kickstarter[[#This Row],[backers_count]], 0)</f>
        <v>43.7</v>
      </c>
      <c r="Q2552" t="str">
        <f>LEFT(Kickstarter[[#This Row],[Category and Sub-Category]], SEARCH("/", Kickstarter[[#This Row],[Category and Sub-Category]])-1)</f>
        <v>music</v>
      </c>
      <c r="R2552" t="str">
        <f>RIGHT(Kickstarter[[#This Row],[Category and Sub-Category]], LEN(Kickstarter[[#This Row],[Category and Sub-Category]])-SEARCH("/",Kickstarter[[#This Row],[Category and Sub-Category]]))</f>
        <v>classical music</v>
      </c>
      <c r="S2552" s="10">
        <f>(Kickstarter[[#This Row],[launched_at]]/86400) + 25569 + (-6/24)</f>
        <v>42228.384328703702</v>
      </c>
      <c r="T2552" s="10">
        <f>(Kickstarter[[#This Row],[deadline]]/86400) + 25569 + (-6/24)</f>
        <v>42284.915972222225</v>
      </c>
      <c r="U2552" s="6">
        <f>YEAR(Kickstarter[[#This Row],[Date Created Conversion]])</f>
        <v>2015</v>
      </c>
      <c r="V2552" s="6" t="str">
        <f>TEXT(Kickstarter[[#This Row],[Date Created Conversion]], "mmm")</f>
        <v>Aug</v>
      </c>
      <c r="W2552" s="6">
        <f>DATEDIF(Kickstarter[[#This Row],[Date Created Conversion]],Kickstarter[[#This Row],[Date Ended Conversion]],"m")</f>
        <v>1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Kickstarter[[#This Row],[pledged]]/Kickstarter[[#This Row],[goal]]</f>
        <v>1.0273469387755103</v>
      </c>
      <c r="P2553" s="13">
        <f>IF(Kickstarter[[#This Row],[backers_count]], Kickstarter[[#This Row],[pledged]]/Kickstarter[[#This Row],[backers_count]], 0)</f>
        <v>67.419642857142861</v>
      </c>
      <c r="Q2553" t="str">
        <f>LEFT(Kickstarter[[#This Row],[Category and Sub-Category]], SEARCH("/", Kickstarter[[#This Row],[Category and Sub-Category]])-1)</f>
        <v>music</v>
      </c>
      <c r="R2553" t="str">
        <f>RIGHT(Kickstarter[[#This Row],[Category and Sub-Category]], LEN(Kickstarter[[#This Row],[Category and Sub-Category]])-SEARCH("/",Kickstarter[[#This Row],[Category and Sub-Category]]))</f>
        <v>classical music</v>
      </c>
      <c r="S2553" s="10">
        <f>(Kickstarter[[#This Row],[launched_at]]/86400) + 25569 + (-6/24)</f>
        <v>40961.002141203702</v>
      </c>
      <c r="T2553" s="10">
        <f>(Kickstarter[[#This Row],[deadline]]/86400) + 25569 + (-6/24)</f>
        <v>40989.616666666669</v>
      </c>
      <c r="U2553" s="6">
        <f>YEAR(Kickstarter[[#This Row],[Date Created Conversion]])</f>
        <v>2012</v>
      </c>
      <c r="V2553" s="6" t="str">
        <f>TEXT(Kickstarter[[#This Row],[Date Created Conversion]], "mmm")</f>
        <v>Feb</v>
      </c>
      <c r="W2553" s="6">
        <f>DATEDIF(Kickstarter[[#This Row],[Date Created Conversion]],Kickstarter[[#This Row],[Date Ended Conversion]],"m")</f>
        <v>0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Kickstarter[[#This Row],[pledged]]/Kickstarter[[#This Row],[goal]]</f>
        <v>1.0649999999999999</v>
      </c>
      <c r="P2554" s="13">
        <f>IF(Kickstarter[[#This Row],[backers_count]], Kickstarter[[#This Row],[pledged]]/Kickstarter[[#This Row],[backers_count]], 0)</f>
        <v>177.5</v>
      </c>
      <c r="Q2554" t="str">
        <f>LEFT(Kickstarter[[#This Row],[Category and Sub-Category]], SEARCH("/", Kickstarter[[#This Row],[Category and Sub-Category]])-1)</f>
        <v>music</v>
      </c>
      <c r="R2554" t="str">
        <f>RIGHT(Kickstarter[[#This Row],[Category and Sub-Category]], LEN(Kickstarter[[#This Row],[Category and Sub-Category]])-SEARCH("/",Kickstarter[[#This Row],[Category and Sub-Category]]))</f>
        <v>classical music</v>
      </c>
      <c r="S2554" s="10">
        <f>(Kickstarter[[#This Row],[launched_at]]/86400) + 25569 + (-6/24)</f>
        <v>42769.559965277775</v>
      </c>
      <c r="T2554" s="10">
        <f>(Kickstarter[[#This Row],[deadline]]/86400) + 25569 + (-6/24)</f>
        <v>42799.559965277775</v>
      </c>
      <c r="U2554" s="6">
        <f>YEAR(Kickstarter[[#This Row],[Date Created Conversion]])</f>
        <v>2017</v>
      </c>
      <c r="V2554" s="6" t="str">
        <f>TEXT(Kickstarter[[#This Row],[Date Created Conversion]], "mmm")</f>
        <v>Feb</v>
      </c>
      <c r="W2554" s="6">
        <f>DATEDIF(Kickstarter[[#This Row],[Date Created Conversion]],Kickstarter[[#This Row],[Date Ended Conversion]],"m")</f>
        <v>1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Kickstarter[[#This Row],[pledged]]/Kickstarter[[#This Row],[goal]]</f>
        <v>1.5553333333333332</v>
      </c>
      <c r="P2555" s="13">
        <f>IF(Kickstarter[[#This Row],[backers_count]], Kickstarter[[#This Row],[pledged]]/Kickstarter[[#This Row],[backers_count]], 0)</f>
        <v>38.883333333333333</v>
      </c>
      <c r="Q2555" t="str">
        <f>LEFT(Kickstarter[[#This Row],[Category and Sub-Category]], SEARCH("/", Kickstarter[[#This Row],[Category and Sub-Category]])-1)</f>
        <v>music</v>
      </c>
      <c r="R2555" t="str">
        <f>RIGHT(Kickstarter[[#This Row],[Category and Sub-Category]], LEN(Kickstarter[[#This Row],[Category and Sub-Category]])-SEARCH("/",Kickstarter[[#This Row],[Category and Sub-Category]]))</f>
        <v>classical music</v>
      </c>
      <c r="S2555" s="10">
        <f>(Kickstarter[[#This Row],[launched_at]]/86400) + 25569 + (-6/24)</f>
        <v>41112.949155092589</v>
      </c>
      <c r="T2555" s="10">
        <f>(Kickstarter[[#This Row],[deadline]]/86400) + 25569 + (-6/24)</f>
        <v>41172.949155092589</v>
      </c>
      <c r="U2555" s="6">
        <f>YEAR(Kickstarter[[#This Row],[Date Created Conversion]])</f>
        <v>2012</v>
      </c>
      <c r="V2555" s="6" t="str">
        <f>TEXT(Kickstarter[[#This Row],[Date Created Conversion]], "mmm")</f>
        <v>Jul</v>
      </c>
      <c r="W2555" s="6">
        <f>DATEDIF(Kickstarter[[#This Row],[Date Created Conversion]],Kickstarter[[#This Row],[Date Ended Conversion]],"m")</f>
        <v>1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Kickstarter[[#This Row],[pledged]]/Kickstarter[[#This Row],[goal]]</f>
        <v>1.228</v>
      </c>
      <c r="P2556" s="13">
        <f>IF(Kickstarter[[#This Row],[backers_count]], Kickstarter[[#This Row],[pledged]]/Kickstarter[[#This Row],[backers_count]], 0)</f>
        <v>54.985074626865675</v>
      </c>
      <c r="Q2556" t="str">
        <f>LEFT(Kickstarter[[#This Row],[Category and Sub-Category]], SEARCH("/", Kickstarter[[#This Row],[Category and Sub-Category]])-1)</f>
        <v>music</v>
      </c>
      <c r="R2556" t="str">
        <f>RIGHT(Kickstarter[[#This Row],[Category and Sub-Category]], LEN(Kickstarter[[#This Row],[Category and Sub-Category]])-SEARCH("/",Kickstarter[[#This Row],[Category and Sub-Category]]))</f>
        <v>classical music</v>
      </c>
      <c r="S2556" s="10">
        <f>(Kickstarter[[#This Row],[launched_at]]/86400) + 25569 + (-6/24)</f>
        <v>42124.828275462962</v>
      </c>
      <c r="T2556" s="10">
        <f>(Kickstarter[[#This Row],[deadline]]/86400) + 25569 + (-6/24)</f>
        <v>42155.915972222225</v>
      </c>
      <c r="U2556" s="6">
        <f>YEAR(Kickstarter[[#This Row],[Date Created Conversion]])</f>
        <v>2015</v>
      </c>
      <c r="V2556" s="6" t="str">
        <f>TEXT(Kickstarter[[#This Row],[Date Created Conversion]], "mmm")</f>
        <v>Apr</v>
      </c>
      <c r="W2556" s="6">
        <f>DATEDIF(Kickstarter[[#This Row],[Date Created Conversion]],Kickstarter[[#This Row],[Date Ended Conversion]],"m")</f>
        <v>1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Kickstarter[[#This Row],[pledged]]/Kickstarter[[#This Row],[goal]]</f>
        <v>1.0734999999999999</v>
      </c>
      <c r="P2557" s="13">
        <f>IF(Kickstarter[[#This Row],[backers_count]], Kickstarter[[#This Row],[pledged]]/Kickstarter[[#This Row],[backers_count]], 0)</f>
        <v>61.342857142857142</v>
      </c>
      <c r="Q2557" t="str">
        <f>LEFT(Kickstarter[[#This Row],[Category and Sub-Category]], SEARCH("/", Kickstarter[[#This Row],[Category and Sub-Category]])-1)</f>
        <v>music</v>
      </c>
      <c r="R2557" t="str">
        <f>RIGHT(Kickstarter[[#This Row],[Category and Sub-Category]], LEN(Kickstarter[[#This Row],[Category and Sub-Category]])-SEARCH("/",Kickstarter[[#This Row],[Category and Sub-Category]]))</f>
        <v>classical music</v>
      </c>
      <c r="S2557" s="10">
        <f>(Kickstarter[[#This Row],[launched_at]]/86400) + 25569 + (-6/24)</f>
        <v>41026.405011574076</v>
      </c>
      <c r="T2557" s="10">
        <f>(Kickstarter[[#This Row],[deadline]]/86400) + 25569 + (-6/24)</f>
        <v>41057.405011574076</v>
      </c>
      <c r="U2557" s="6">
        <f>YEAR(Kickstarter[[#This Row],[Date Created Conversion]])</f>
        <v>2012</v>
      </c>
      <c r="V2557" s="6" t="str">
        <f>TEXT(Kickstarter[[#This Row],[Date Created Conversion]], "mmm")</f>
        <v>Apr</v>
      </c>
      <c r="W2557" s="6">
        <f>DATEDIF(Kickstarter[[#This Row],[Date Created Conversion]],Kickstarter[[#This Row],[Date Ended Conversion]],"m")</f>
        <v>1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Kickstarter[[#This Row],[pledged]]/Kickstarter[[#This Row],[goal]]</f>
        <v>1.0550335570469798</v>
      </c>
      <c r="P2558" s="13">
        <f>IF(Kickstarter[[#This Row],[backers_count]], Kickstarter[[#This Row],[pledged]]/Kickstarter[[#This Row],[backers_count]], 0)</f>
        <v>23.117647058823529</v>
      </c>
      <c r="Q2558" t="str">
        <f>LEFT(Kickstarter[[#This Row],[Category and Sub-Category]], SEARCH("/", Kickstarter[[#This Row],[Category and Sub-Category]])-1)</f>
        <v>music</v>
      </c>
      <c r="R2558" t="str">
        <f>RIGHT(Kickstarter[[#This Row],[Category and Sub-Category]], LEN(Kickstarter[[#This Row],[Category and Sub-Category]])-SEARCH("/",Kickstarter[[#This Row],[Category and Sub-Category]]))</f>
        <v>classical music</v>
      </c>
      <c r="S2558" s="10">
        <f>(Kickstarter[[#This Row],[launched_at]]/86400) + 25569 + (-6/24)</f>
        <v>41222.741400462961</v>
      </c>
      <c r="T2558" s="10">
        <f>(Kickstarter[[#This Row],[deadline]]/86400) + 25569 + (-6/24)</f>
        <v>41267.741400462961</v>
      </c>
      <c r="U2558" s="6">
        <f>YEAR(Kickstarter[[#This Row],[Date Created Conversion]])</f>
        <v>2012</v>
      </c>
      <c r="V2558" s="6" t="str">
        <f>TEXT(Kickstarter[[#This Row],[Date Created Conversion]], "mmm")</f>
        <v>Nov</v>
      </c>
      <c r="W2558" s="6">
        <f>DATEDIF(Kickstarter[[#This Row],[Date Created Conversion]],Kickstarter[[#This Row],[Date Ended Conversion]],"m")</f>
        <v>1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Kickstarter[[#This Row],[pledged]]/Kickstarter[[#This Row],[goal]]</f>
        <v>1.1844444444444444</v>
      </c>
      <c r="P2559" s="13">
        <f>IF(Kickstarter[[#This Row],[backers_count]], Kickstarter[[#This Row],[pledged]]/Kickstarter[[#This Row],[backers_count]], 0)</f>
        <v>29.611111111111111</v>
      </c>
      <c r="Q2559" t="str">
        <f>LEFT(Kickstarter[[#This Row],[Category and Sub-Category]], SEARCH("/", Kickstarter[[#This Row],[Category and Sub-Category]])-1)</f>
        <v>music</v>
      </c>
      <c r="R2559" t="str">
        <f>RIGHT(Kickstarter[[#This Row],[Category and Sub-Category]], LEN(Kickstarter[[#This Row],[Category and Sub-Category]])-SEARCH("/",Kickstarter[[#This Row],[Category and Sub-Category]]))</f>
        <v>classical music</v>
      </c>
      <c r="S2559" s="10">
        <f>(Kickstarter[[#This Row],[launched_at]]/86400) + 25569 + (-6/24)</f>
        <v>41744.495208333334</v>
      </c>
      <c r="T2559" s="10">
        <f>(Kickstarter[[#This Row],[deadline]]/86400) + 25569 + (-6/24)</f>
        <v>41774.495208333334</v>
      </c>
      <c r="U2559" s="6">
        <f>YEAR(Kickstarter[[#This Row],[Date Created Conversion]])</f>
        <v>2014</v>
      </c>
      <c r="V2559" s="6" t="str">
        <f>TEXT(Kickstarter[[#This Row],[Date Created Conversion]], "mmm")</f>
        <v>Apr</v>
      </c>
      <c r="W2559" s="6">
        <f>DATEDIF(Kickstarter[[#This Row],[Date Created Conversion]],Kickstarter[[#This Row],[Date Ended Conversion]],"m")</f>
        <v>1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Kickstarter[[#This Row],[pledged]]/Kickstarter[[#This Row],[goal]]</f>
        <v>1.0888</v>
      </c>
      <c r="P2560" s="13">
        <f>IF(Kickstarter[[#This Row],[backers_count]], Kickstarter[[#This Row],[pledged]]/Kickstarter[[#This Row],[backers_count]], 0)</f>
        <v>75.611111111111114</v>
      </c>
      <c r="Q2560" t="str">
        <f>LEFT(Kickstarter[[#This Row],[Category and Sub-Category]], SEARCH("/", Kickstarter[[#This Row],[Category and Sub-Category]])-1)</f>
        <v>music</v>
      </c>
      <c r="R2560" t="str">
        <f>RIGHT(Kickstarter[[#This Row],[Category and Sub-Category]], LEN(Kickstarter[[#This Row],[Category and Sub-Category]])-SEARCH("/",Kickstarter[[#This Row],[Category and Sub-Category]]))</f>
        <v>classical music</v>
      </c>
      <c r="S2560" s="10">
        <f>(Kickstarter[[#This Row],[launched_at]]/86400) + 25569 + (-6/24)</f>
        <v>42093.610023148147</v>
      </c>
      <c r="T2560" s="10">
        <f>(Kickstarter[[#This Row],[deadline]]/86400) + 25569 + (-6/24)</f>
        <v>42125.332638888889</v>
      </c>
      <c r="U2560" s="6">
        <f>YEAR(Kickstarter[[#This Row],[Date Created Conversion]])</f>
        <v>2015</v>
      </c>
      <c r="V2560" s="6" t="str">
        <f>TEXT(Kickstarter[[#This Row],[Date Created Conversion]], "mmm")</f>
        <v>Mar</v>
      </c>
      <c r="W2560" s="6">
        <f>DATEDIF(Kickstarter[[#This Row],[Date Created Conversion]],Kickstarter[[#This Row],[Date Ended Conversion]],"m")</f>
        <v>1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Kickstarter[[#This Row],[pledged]]/Kickstarter[[#This Row],[goal]]</f>
        <v>1.1125</v>
      </c>
      <c r="P2561" s="13">
        <f>IF(Kickstarter[[#This Row],[backers_count]], Kickstarter[[#This Row],[pledged]]/Kickstarter[[#This Row],[backers_count]], 0)</f>
        <v>35.6</v>
      </c>
      <c r="Q2561" t="str">
        <f>LEFT(Kickstarter[[#This Row],[Category and Sub-Category]], SEARCH("/", Kickstarter[[#This Row],[Category and Sub-Category]])-1)</f>
        <v>music</v>
      </c>
      <c r="R2561" t="str">
        <f>RIGHT(Kickstarter[[#This Row],[Category and Sub-Category]], LEN(Kickstarter[[#This Row],[Category and Sub-Category]])-SEARCH("/",Kickstarter[[#This Row],[Category and Sub-Category]]))</f>
        <v>classical music</v>
      </c>
      <c r="S2561" s="10">
        <f>(Kickstarter[[#This Row],[launched_at]]/86400) + 25569 + (-6/24)</f>
        <v>40829.623657407406</v>
      </c>
      <c r="T2561" s="10">
        <f>(Kickstarter[[#This Row],[deadline]]/86400) + 25569 + (-6/24)</f>
        <v>40862.567361111112</v>
      </c>
      <c r="U2561" s="6">
        <f>YEAR(Kickstarter[[#This Row],[Date Created Conversion]])</f>
        <v>2011</v>
      </c>
      <c r="V2561" s="6" t="str">
        <f>TEXT(Kickstarter[[#This Row],[Date Created Conversion]], "mmm")</f>
        <v>Oct</v>
      </c>
      <c r="W2561" s="6">
        <f>DATEDIF(Kickstarter[[#This Row],[Date Created Conversion]],Kickstarter[[#This Row],[Date Ended Conversion]],"m")</f>
        <v>1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Kickstarter[[#This Row],[pledged]]/Kickstarter[[#This Row],[goal]]</f>
        <v>1.0009999999999999</v>
      </c>
      <c r="P2562" s="13">
        <f>IF(Kickstarter[[#This Row],[backers_count]], Kickstarter[[#This Row],[pledged]]/Kickstarter[[#This Row],[backers_count]], 0)</f>
        <v>143</v>
      </c>
      <c r="Q2562" t="str">
        <f>LEFT(Kickstarter[[#This Row],[Category and Sub-Category]], SEARCH("/", Kickstarter[[#This Row],[Category and Sub-Category]])-1)</f>
        <v>music</v>
      </c>
      <c r="R2562" t="str">
        <f>RIGHT(Kickstarter[[#This Row],[Category and Sub-Category]], LEN(Kickstarter[[#This Row],[Category and Sub-Category]])-SEARCH("/",Kickstarter[[#This Row],[Category and Sub-Category]]))</f>
        <v>classical music</v>
      </c>
      <c r="S2562" s="10">
        <f>(Kickstarter[[#This Row],[launched_at]]/86400) + 25569 + (-6/24)</f>
        <v>42039.701087962967</v>
      </c>
      <c r="T2562" s="10">
        <f>(Kickstarter[[#This Row],[deadline]]/86400) + 25569 + (-6/24)</f>
        <v>42069.701087962967</v>
      </c>
      <c r="U2562" s="6">
        <f>YEAR(Kickstarter[[#This Row],[Date Created Conversion]])</f>
        <v>2015</v>
      </c>
      <c r="V2562" s="6" t="str">
        <f>TEXT(Kickstarter[[#This Row],[Date Created Conversion]], "mmm")</f>
        <v>Feb</v>
      </c>
      <c r="W2562" s="6">
        <f>DATEDIF(Kickstarter[[#This Row],[Date Created Conversion]],Kickstarter[[#This Row],[Date Ended Conversion]],"m")</f>
        <v>1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Kickstarter[[#This Row],[pledged]]/Kickstarter[[#This Row],[goal]]</f>
        <v>0</v>
      </c>
      <c r="P2563" s="13">
        <f>IF(Kickstarter[[#This Row],[backers_count]], Kickstarter[[#This Row],[pledged]]/Kickstarter[[#This Row],[backers_count]], 0)</f>
        <v>0</v>
      </c>
      <c r="Q2563" t="str">
        <f>LEFT(Kickstarter[[#This Row],[Category and Sub-Category]], SEARCH("/", Kickstarter[[#This Row],[Category and Sub-Category]])-1)</f>
        <v>food</v>
      </c>
      <c r="R2563" t="str">
        <f>RIGHT(Kickstarter[[#This Row],[Category and Sub-Category]], LEN(Kickstarter[[#This Row],[Category and Sub-Category]])-SEARCH("/",Kickstarter[[#This Row],[Category and Sub-Category]]))</f>
        <v>food trucks</v>
      </c>
      <c r="S2563" s="10">
        <f>(Kickstarter[[#This Row],[launched_at]]/86400) + 25569 + (-6/24)</f>
        <v>42260.278807870374</v>
      </c>
      <c r="T2563" s="10">
        <f>(Kickstarter[[#This Row],[deadline]]/86400) + 25569 + (-6/24)</f>
        <v>42290.278807870374</v>
      </c>
      <c r="U2563" s="6">
        <f>YEAR(Kickstarter[[#This Row],[Date Created Conversion]])</f>
        <v>2015</v>
      </c>
      <c r="V2563" s="6" t="str">
        <f>TEXT(Kickstarter[[#This Row],[Date Created Conversion]], "mmm")</f>
        <v>Sep</v>
      </c>
      <c r="W2563" s="6">
        <f>DATEDIF(Kickstarter[[#This Row],[Date Created Conversion]],Kickstarter[[#This Row],[Date Ended Conversion]],"m")</f>
        <v>1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Kickstarter[[#This Row],[pledged]]/Kickstarter[[#This Row],[goal]]</f>
        <v>7.4999999999999997E-3</v>
      </c>
      <c r="P2564" s="13">
        <f>IF(Kickstarter[[#This Row],[backers_count]], Kickstarter[[#This Row],[pledged]]/Kickstarter[[#This Row],[backers_count]], 0)</f>
        <v>25</v>
      </c>
      <c r="Q2564" t="str">
        <f>LEFT(Kickstarter[[#This Row],[Category and Sub-Category]], SEARCH("/", Kickstarter[[#This Row],[Category and Sub-Category]])-1)</f>
        <v>food</v>
      </c>
      <c r="R2564" t="str">
        <f>RIGHT(Kickstarter[[#This Row],[Category and Sub-Category]], LEN(Kickstarter[[#This Row],[Category and Sub-Category]])-SEARCH("/",Kickstarter[[#This Row],[Category and Sub-Category]]))</f>
        <v>food trucks</v>
      </c>
      <c r="S2564" s="10">
        <f>(Kickstarter[[#This Row],[launched_at]]/86400) + 25569 + (-6/24)</f>
        <v>42594.274756944447</v>
      </c>
      <c r="T2564" s="10">
        <f>(Kickstarter[[#This Row],[deadline]]/86400) + 25569 + (-6/24)</f>
        <v>42654.274756944447</v>
      </c>
      <c r="U2564" s="6">
        <f>YEAR(Kickstarter[[#This Row],[Date Created Conversion]])</f>
        <v>2016</v>
      </c>
      <c r="V2564" s="6" t="str">
        <f>TEXT(Kickstarter[[#This Row],[Date Created Conversion]], "mmm")</f>
        <v>Aug</v>
      </c>
      <c r="W2564" s="6">
        <f>DATEDIF(Kickstarter[[#This Row],[Date Created Conversion]],Kickstarter[[#This Row],[Date Ended Conversion]],"m")</f>
        <v>1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Kickstarter[[#This Row],[pledged]]/Kickstarter[[#This Row],[goal]]</f>
        <v>0</v>
      </c>
      <c r="P2565" s="13">
        <f>IF(Kickstarter[[#This Row],[backers_count]], Kickstarter[[#This Row],[pledged]]/Kickstarter[[#This Row],[backers_count]], 0)</f>
        <v>0</v>
      </c>
      <c r="Q2565" t="str">
        <f>LEFT(Kickstarter[[#This Row],[Category and Sub-Category]], SEARCH("/", Kickstarter[[#This Row],[Category and Sub-Category]])-1)</f>
        <v>food</v>
      </c>
      <c r="R2565" t="str">
        <f>RIGHT(Kickstarter[[#This Row],[Category and Sub-Category]], LEN(Kickstarter[[#This Row],[Category and Sub-Category]])-SEARCH("/",Kickstarter[[#This Row],[Category and Sub-Category]]))</f>
        <v>food trucks</v>
      </c>
      <c r="S2565" s="10">
        <f>(Kickstarter[[#This Row],[launched_at]]/86400) + 25569 + (-6/24)</f>
        <v>42154.889479166668</v>
      </c>
      <c r="T2565" s="10">
        <f>(Kickstarter[[#This Row],[deadline]]/86400) + 25569 + (-6/24)</f>
        <v>42214.889479166668</v>
      </c>
      <c r="U2565" s="6">
        <f>YEAR(Kickstarter[[#This Row],[Date Created Conversion]])</f>
        <v>2015</v>
      </c>
      <c r="V2565" s="6" t="str">
        <f>TEXT(Kickstarter[[#This Row],[Date Created Conversion]], "mmm")</f>
        <v>May</v>
      </c>
      <c r="W2565" s="6">
        <f>DATEDIF(Kickstarter[[#This Row],[Date Created Conversion]],Kickstarter[[#This Row],[Date Ended Conversion]],"m")</f>
        <v>1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Kickstarter[[#This Row],[pledged]]/Kickstarter[[#This Row],[goal]]</f>
        <v>0</v>
      </c>
      <c r="P2566" s="13">
        <f>IF(Kickstarter[[#This Row],[backers_count]], Kickstarter[[#This Row],[pledged]]/Kickstarter[[#This Row],[backers_count]], 0)</f>
        <v>0</v>
      </c>
      <c r="Q2566" t="str">
        <f>LEFT(Kickstarter[[#This Row],[Category and Sub-Category]], SEARCH("/", Kickstarter[[#This Row],[Category and Sub-Category]])-1)</f>
        <v>food</v>
      </c>
      <c r="R2566" t="str">
        <f>RIGHT(Kickstarter[[#This Row],[Category and Sub-Category]], LEN(Kickstarter[[#This Row],[Category and Sub-Category]])-SEARCH("/",Kickstarter[[#This Row],[Category and Sub-Category]]))</f>
        <v>food trucks</v>
      </c>
      <c r="S2566" s="10">
        <f>(Kickstarter[[#This Row],[launched_at]]/86400) + 25569 + (-6/24)</f>
        <v>41821.790497685186</v>
      </c>
      <c r="T2566" s="10">
        <f>(Kickstarter[[#This Row],[deadline]]/86400) + 25569 + (-6/24)</f>
        <v>41851.790497685186</v>
      </c>
      <c r="U2566" s="6">
        <f>YEAR(Kickstarter[[#This Row],[Date Created Conversion]])</f>
        <v>2014</v>
      </c>
      <c r="V2566" s="6" t="str">
        <f>TEXT(Kickstarter[[#This Row],[Date Created Conversion]], "mmm")</f>
        <v>Jul</v>
      </c>
      <c r="W2566" s="6">
        <f>DATEDIF(Kickstarter[[#This Row],[Date Created Conversion]],Kickstarter[[#This Row],[Date Ended Conversion]],"m")</f>
        <v>0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Kickstarter[[#This Row],[pledged]]/Kickstarter[[#This Row],[goal]]</f>
        <v>0.01</v>
      </c>
      <c r="P2567" s="13">
        <f>IF(Kickstarter[[#This Row],[backers_count]], Kickstarter[[#This Row],[pledged]]/Kickstarter[[#This Row],[backers_count]], 0)</f>
        <v>100</v>
      </c>
      <c r="Q2567" t="str">
        <f>LEFT(Kickstarter[[#This Row],[Category and Sub-Category]], SEARCH("/", Kickstarter[[#This Row],[Category and Sub-Category]])-1)</f>
        <v>food</v>
      </c>
      <c r="R2567" t="str">
        <f>RIGHT(Kickstarter[[#This Row],[Category and Sub-Category]], LEN(Kickstarter[[#This Row],[Category and Sub-Category]])-SEARCH("/",Kickstarter[[#This Row],[Category and Sub-Category]]))</f>
        <v>food trucks</v>
      </c>
      <c r="S2567" s="10">
        <f>(Kickstarter[[#This Row],[launched_at]]/86400) + 25569 + (-6/24)</f>
        <v>42440.400335648148</v>
      </c>
      <c r="T2567" s="10">
        <f>(Kickstarter[[#This Row],[deadline]]/86400) + 25569 + (-6/24)</f>
        <v>42499.618055555555</v>
      </c>
      <c r="U2567" s="6">
        <f>YEAR(Kickstarter[[#This Row],[Date Created Conversion]])</f>
        <v>2016</v>
      </c>
      <c r="V2567" s="6" t="str">
        <f>TEXT(Kickstarter[[#This Row],[Date Created Conversion]], "mmm")</f>
        <v>Mar</v>
      </c>
      <c r="W2567" s="6">
        <f>DATEDIF(Kickstarter[[#This Row],[Date Created Conversion]],Kickstarter[[#This Row],[Date Ended Conversion]],"m")</f>
        <v>1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Kickstarter[[#This Row],[pledged]]/Kickstarter[[#This Row],[goal]]</f>
        <v>0</v>
      </c>
      <c r="P2568" s="13">
        <f>IF(Kickstarter[[#This Row],[backers_count]], Kickstarter[[#This Row],[pledged]]/Kickstarter[[#This Row],[backers_count]], 0)</f>
        <v>0</v>
      </c>
      <c r="Q2568" t="str">
        <f>LEFT(Kickstarter[[#This Row],[Category and Sub-Category]], SEARCH("/", Kickstarter[[#This Row],[Category and Sub-Category]])-1)</f>
        <v>food</v>
      </c>
      <c r="R2568" t="str">
        <f>RIGHT(Kickstarter[[#This Row],[Category and Sub-Category]], LEN(Kickstarter[[#This Row],[Category and Sub-Category]])-SEARCH("/",Kickstarter[[#This Row],[Category and Sub-Category]]))</f>
        <v>food trucks</v>
      </c>
      <c r="S2568" s="10">
        <f>(Kickstarter[[#This Row],[launched_at]]/86400) + 25569 + (-6/24)</f>
        <v>41842.730879629627</v>
      </c>
      <c r="T2568" s="10">
        <f>(Kickstarter[[#This Row],[deadline]]/86400) + 25569 + (-6/24)</f>
        <v>41872.730879629627</v>
      </c>
      <c r="U2568" s="6">
        <f>YEAR(Kickstarter[[#This Row],[Date Created Conversion]])</f>
        <v>2014</v>
      </c>
      <c r="V2568" s="6" t="str">
        <f>TEXT(Kickstarter[[#This Row],[Date Created Conversion]], "mmm")</f>
        <v>Jul</v>
      </c>
      <c r="W2568" s="6">
        <f>DATEDIF(Kickstarter[[#This Row],[Date Created Conversion]],Kickstarter[[#This Row],[Date Ended Conversion]],"m")</f>
        <v>0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Kickstarter[[#This Row],[pledged]]/Kickstarter[[#This Row],[goal]]</f>
        <v>2.6666666666666666E-3</v>
      </c>
      <c r="P2569" s="13">
        <f>IF(Kickstarter[[#This Row],[backers_count]], Kickstarter[[#This Row],[pledged]]/Kickstarter[[#This Row],[backers_count]], 0)</f>
        <v>60</v>
      </c>
      <c r="Q2569" t="str">
        <f>LEFT(Kickstarter[[#This Row],[Category and Sub-Category]], SEARCH("/", Kickstarter[[#This Row],[Category and Sub-Category]])-1)</f>
        <v>food</v>
      </c>
      <c r="R2569" t="str">
        <f>RIGHT(Kickstarter[[#This Row],[Category and Sub-Category]], LEN(Kickstarter[[#This Row],[Category and Sub-Category]])-SEARCH("/",Kickstarter[[#This Row],[Category and Sub-Category]]))</f>
        <v>food trucks</v>
      </c>
      <c r="S2569" s="10">
        <f>(Kickstarter[[#This Row],[launched_at]]/86400) + 25569 + (-6/24)</f>
        <v>42087.628912037035</v>
      </c>
      <c r="T2569" s="10">
        <f>(Kickstarter[[#This Row],[deadline]]/86400) + 25569 + (-6/24)</f>
        <v>42117.628912037035</v>
      </c>
      <c r="U2569" s="6">
        <f>YEAR(Kickstarter[[#This Row],[Date Created Conversion]])</f>
        <v>2015</v>
      </c>
      <c r="V2569" s="6" t="str">
        <f>TEXT(Kickstarter[[#This Row],[Date Created Conversion]], "mmm")</f>
        <v>Mar</v>
      </c>
      <c r="W2569" s="6">
        <f>DATEDIF(Kickstarter[[#This Row],[Date Created Conversion]],Kickstarter[[#This Row],[Date Ended Conversion]],"m")</f>
        <v>0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Kickstarter[[#This Row],[pledged]]/Kickstarter[[#This Row],[goal]]</f>
        <v>5.0000000000000001E-3</v>
      </c>
      <c r="P2570" s="13">
        <f>IF(Kickstarter[[#This Row],[backers_count]], Kickstarter[[#This Row],[pledged]]/Kickstarter[[#This Row],[backers_count]], 0)</f>
        <v>50</v>
      </c>
      <c r="Q2570" t="str">
        <f>LEFT(Kickstarter[[#This Row],[Category and Sub-Category]], SEARCH("/", Kickstarter[[#This Row],[Category and Sub-Category]])-1)</f>
        <v>food</v>
      </c>
      <c r="R2570" t="str">
        <f>RIGHT(Kickstarter[[#This Row],[Category and Sub-Category]], LEN(Kickstarter[[#This Row],[Category and Sub-Category]])-SEARCH("/",Kickstarter[[#This Row],[Category and Sub-Category]]))</f>
        <v>food trucks</v>
      </c>
      <c r="S2570" s="10">
        <f>(Kickstarter[[#This Row],[launched_at]]/86400) + 25569 + (-6/24)</f>
        <v>42584.416597222225</v>
      </c>
      <c r="T2570" s="10">
        <f>(Kickstarter[[#This Row],[deadline]]/86400) + 25569 + (-6/24)</f>
        <v>42614.416597222225</v>
      </c>
      <c r="U2570" s="6">
        <f>YEAR(Kickstarter[[#This Row],[Date Created Conversion]])</f>
        <v>2016</v>
      </c>
      <c r="V2570" s="6" t="str">
        <f>TEXT(Kickstarter[[#This Row],[Date Created Conversion]], "mmm")</f>
        <v>Aug</v>
      </c>
      <c r="W2570" s="6">
        <f>DATEDIF(Kickstarter[[#This Row],[Date Created Conversion]],Kickstarter[[#This Row],[Date Ended Conversion]],"m")</f>
        <v>0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Kickstarter[[#This Row],[pledged]]/Kickstarter[[#This Row],[goal]]</f>
        <v>2.2307692307692306E-2</v>
      </c>
      <c r="P2571" s="13">
        <f>IF(Kickstarter[[#This Row],[backers_count]], Kickstarter[[#This Row],[pledged]]/Kickstarter[[#This Row],[backers_count]], 0)</f>
        <v>72.5</v>
      </c>
      <c r="Q2571" t="str">
        <f>LEFT(Kickstarter[[#This Row],[Category and Sub-Category]], SEARCH("/", Kickstarter[[#This Row],[Category and Sub-Category]])-1)</f>
        <v>food</v>
      </c>
      <c r="R2571" t="str">
        <f>RIGHT(Kickstarter[[#This Row],[Category and Sub-Category]], LEN(Kickstarter[[#This Row],[Category and Sub-Category]])-SEARCH("/",Kickstarter[[#This Row],[Category and Sub-Category]]))</f>
        <v>food trucks</v>
      </c>
      <c r="S2571" s="10">
        <f>(Kickstarter[[#This Row],[launched_at]]/86400) + 25569 + (-6/24)</f>
        <v>42233.855462962965</v>
      </c>
      <c r="T2571" s="10">
        <f>(Kickstarter[[#This Row],[deadline]]/86400) + 25569 + (-6/24)</f>
        <v>42263.855462962965</v>
      </c>
      <c r="U2571" s="6">
        <f>YEAR(Kickstarter[[#This Row],[Date Created Conversion]])</f>
        <v>2015</v>
      </c>
      <c r="V2571" s="6" t="str">
        <f>TEXT(Kickstarter[[#This Row],[Date Created Conversion]], "mmm")</f>
        <v>Aug</v>
      </c>
      <c r="W2571" s="6">
        <f>DATEDIF(Kickstarter[[#This Row],[Date Created Conversion]],Kickstarter[[#This Row],[Date Ended Conversion]],"m")</f>
        <v>0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Kickstarter[[#This Row],[pledged]]/Kickstarter[[#This Row],[goal]]</f>
        <v>8.4285714285714294E-3</v>
      </c>
      <c r="P2572" s="13">
        <f>IF(Kickstarter[[#This Row],[backers_count]], Kickstarter[[#This Row],[pledged]]/Kickstarter[[#This Row],[backers_count]], 0)</f>
        <v>29.5</v>
      </c>
      <c r="Q2572" t="str">
        <f>LEFT(Kickstarter[[#This Row],[Category and Sub-Category]], SEARCH("/", Kickstarter[[#This Row],[Category and Sub-Category]])-1)</f>
        <v>food</v>
      </c>
      <c r="R2572" t="str">
        <f>RIGHT(Kickstarter[[#This Row],[Category and Sub-Category]], LEN(Kickstarter[[#This Row],[Category and Sub-Category]])-SEARCH("/",Kickstarter[[#This Row],[Category and Sub-Category]]))</f>
        <v>food trucks</v>
      </c>
      <c r="S2572" s="10">
        <f>(Kickstarter[[#This Row],[launched_at]]/86400) + 25569 + (-6/24)</f>
        <v>42744.653182870374</v>
      </c>
      <c r="T2572" s="10">
        <f>(Kickstarter[[#This Row],[deadline]]/86400) + 25569 + (-6/24)</f>
        <v>42774.653182870374</v>
      </c>
      <c r="U2572" s="6">
        <f>YEAR(Kickstarter[[#This Row],[Date Created Conversion]])</f>
        <v>2017</v>
      </c>
      <c r="V2572" s="6" t="str">
        <f>TEXT(Kickstarter[[#This Row],[Date Created Conversion]], "mmm")</f>
        <v>Jan</v>
      </c>
      <c r="W2572" s="6">
        <f>DATEDIF(Kickstarter[[#This Row],[Date Created Conversion]],Kickstarter[[#This Row],[Date Ended Conversion]],"m")</f>
        <v>0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Kickstarter[[#This Row],[pledged]]/Kickstarter[[#This Row],[goal]]</f>
        <v>2.5000000000000001E-3</v>
      </c>
      <c r="P2573" s="13">
        <f>IF(Kickstarter[[#This Row],[backers_count]], Kickstarter[[#This Row],[pledged]]/Kickstarter[[#This Row],[backers_count]], 0)</f>
        <v>62.5</v>
      </c>
      <c r="Q2573" t="str">
        <f>LEFT(Kickstarter[[#This Row],[Category and Sub-Category]], SEARCH("/", Kickstarter[[#This Row],[Category and Sub-Category]])-1)</f>
        <v>food</v>
      </c>
      <c r="R2573" t="str">
        <f>RIGHT(Kickstarter[[#This Row],[Category and Sub-Category]], LEN(Kickstarter[[#This Row],[Category and Sub-Category]])-SEARCH("/",Kickstarter[[#This Row],[Category and Sub-Category]]))</f>
        <v>food trucks</v>
      </c>
      <c r="S2573" s="10">
        <f>(Kickstarter[[#This Row],[launched_at]]/86400) + 25569 + (-6/24)</f>
        <v>42449.091678240744</v>
      </c>
      <c r="T2573" s="10">
        <f>(Kickstarter[[#This Row],[deadline]]/86400) + 25569 + (-6/24)</f>
        <v>42509.091678240744</v>
      </c>
      <c r="U2573" s="6">
        <f>YEAR(Kickstarter[[#This Row],[Date Created Conversion]])</f>
        <v>2016</v>
      </c>
      <c r="V2573" s="6" t="str">
        <f>TEXT(Kickstarter[[#This Row],[Date Created Conversion]], "mmm")</f>
        <v>Mar</v>
      </c>
      <c r="W2573" s="6">
        <f>DATEDIF(Kickstarter[[#This Row],[Date Created Conversion]],Kickstarter[[#This Row],[Date Ended Conversion]],"m")</f>
        <v>1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Kickstarter[[#This Row],[pledged]]/Kickstarter[[#This Row],[goal]]</f>
        <v>0</v>
      </c>
      <c r="P2574" s="13">
        <f>IF(Kickstarter[[#This Row],[backers_count]], Kickstarter[[#This Row],[pledged]]/Kickstarter[[#This Row],[backers_count]], 0)</f>
        <v>0</v>
      </c>
      <c r="Q2574" t="str">
        <f>LEFT(Kickstarter[[#This Row],[Category and Sub-Category]], SEARCH("/", Kickstarter[[#This Row],[Category and Sub-Category]])-1)</f>
        <v>food</v>
      </c>
      <c r="R2574" t="str">
        <f>RIGHT(Kickstarter[[#This Row],[Category and Sub-Category]], LEN(Kickstarter[[#This Row],[Category and Sub-Category]])-SEARCH("/",Kickstarter[[#This Row],[Category and Sub-Category]]))</f>
        <v>food trucks</v>
      </c>
      <c r="S2574" s="10">
        <f>(Kickstarter[[#This Row],[launched_at]]/86400) + 25569 + (-6/24)</f>
        <v>42076.869409722218</v>
      </c>
      <c r="T2574" s="10">
        <f>(Kickstarter[[#This Row],[deadline]]/86400) + 25569 + (-6/24)</f>
        <v>42106.869409722218</v>
      </c>
      <c r="U2574" s="6">
        <f>YEAR(Kickstarter[[#This Row],[Date Created Conversion]])</f>
        <v>2015</v>
      </c>
      <c r="V2574" s="6" t="str">
        <f>TEXT(Kickstarter[[#This Row],[Date Created Conversion]], "mmm")</f>
        <v>Mar</v>
      </c>
      <c r="W2574" s="6">
        <f>DATEDIF(Kickstarter[[#This Row],[Date Created Conversion]],Kickstarter[[#This Row],[Date Ended Conversion]],"m")</f>
        <v>0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Kickstarter[[#This Row],[pledged]]/Kickstarter[[#This Row],[goal]]</f>
        <v>0</v>
      </c>
      <c r="P2575" s="13">
        <f>IF(Kickstarter[[#This Row],[backers_count]], Kickstarter[[#This Row],[pledged]]/Kickstarter[[#This Row],[backers_count]], 0)</f>
        <v>0</v>
      </c>
      <c r="Q2575" t="str">
        <f>LEFT(Kickstarter[[#This Row],[Category and Sub-Category]], SEARCH("/", Kickstarter[[#This Row],[Category and Sub-Category]])-1)</f>
        <v>food</v>
      </c>
      <c r="R2575" t="str">
        <f>RIGHT(Kickstarter[[#This Row],[Category and Sub-Category]], LEN(Kickstarter[[#This Row],[Category and Sub-Category]])-SEARCH("/",Kickstarter[[#This Row],[Category and Sub-Category]]))</f>
        <v>food trucks</v>
      </c>
      <c r="S2575" s="10">
        <f>(Kickstarter[[#This Row],[launched_at]]/86400) + 25569 + (-6/24)</f>
        <v>41829.342002314814</v>
      </c>
      <c r="T2575" s="10">
        <f>(Kickstarter[[#This Row],[deadline]]/86400) + 25569 + (-6/24)</f>
        <v>41874.342002314814</v>
      </c>
      <c r="U2575" s="6">
        <f>YEAR(Kickstarter[[#This Row],[Date Created Conversion]])</f>
        <v>2014</v>
      </c>
      <c r="V2575" s="6" t="str">
        <f>TEXT(Kickstarter[[#This Row],[Date Created Conversion]], "mmm")</f>
        <v>Jul</v>
      </c>
      <c r="W2575" s="6">
        <f>DATEDIF(Kickstarter[[#This Row],[Date Created Conversion]],Kickstarter[[#This Row],[Date Ended Conversion]],"m")</f>
        <v>1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Kickstarter[[#This Row],[pledged]]/Kickstarter[[#This Row],[goal]]</f>
        <v>0</v>
      </c>
      <c r="P2576" s="13">
        <f>IF(Kickstarter[[#This Row],[backers_count]], Kickstarter[[#This Row],[pledged]]/Kickstarter[[#This Row],[backers_count]], 0)</f>
        <v>0</v>
      </c>
      <c r="Q2576" t="str">
        <f>LEFT(Kickstarter[[#This Row],[Category and Sub-Category]], SEARCH("/", Kickstarter[[#This Row],[Category and Sub-Category]])-1)</f>
        <v>food</v>
      </c>
      <c r="R2576" t="str">
        <f>RIGHT(Kickstarter[[#This Row],[Category and Sub-Category]], LEN(Kickstarter[[#This Row],[Category and Sub-Category]])-SEARCH("/",Kickstarter[[#This Row],[Category and Sub-Category]]))</f>
        <v>food trucks</v>
      </c>
      <c r="S2576" s="10">
        <f>(Kickstarter[[#This Row],[launched_at]]/86400) + 25569 + (-6/24)</f>
        <v>42487.575752314813</v>
      </c>
      <c r="T2576" s="10">
        <f>(Kickstarter[[#This Row],[deadline]]/86400) + 25569 + (-6/24)</f>
        <v>42508.575752314813</v>
      </c>
      <c r="U2576" s="6">
        <f>YEAR(Kickstarter[[#This Row],[Date Created Conversion]])</f>
        <v>2016</v>
      </c>
      <c r="V2576" s="6" t="str">
        <f>TEXT(Kickstarter[[#This Row],[Date Created Conversion]], "mmm")</f>
        <v>Apr</v>
      </c>
      <c r="W2576" s="6">
        <f>DATEDIF(Kickstarter[[#This Row],[Date Created Conversion]],Kickstarter[[#This Row],[Date Ended Conversion]],"m")</f>
        <v>0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Kickstarter[[#This Row],[pledged]]/Kickstarter[[#This Row],[goal]]</f>
        <v>0</v>
      </c>
      <c r="P2577" s="13">
        <f>IF(Kickstarter[[#This Row],[backers_count]], Kickstarter[[#This Row],[pledged]]/Kickstarter[[#This Row],[backers_count]], 0)</f>
        <v>0</v>
      </c>
      <c r="Q2577" t="str">
        <f>LEFT(Kickstarter[[#This Row],[Category and Sub-Category]], SEARCH("/", Kickstarter[[#This Row],[Category and Sub-Category]])-1)</f>
        <v>food</v>
      </c>
      <c r="R2577" t="str">
        <f>RIGHT(Kickstarter[[#This Row],[Category and Sub-Category]], LEN(Kickstarter[[#This Row],[Category and Sub-Category]])-SEARCH("/",Kickstarter[[#This Row],[Category and Sub-Category]]))</f>
        <v>food trucks</v>
      </c>
      <c r="S2577" s="10">
        <f>(Kickstarter[[#This Row],[launched_at]]/86400) + 25569 + (-6/24)</f>
        <v>41985.858726851853</v>
      </c>
      <c r="T2577" s="10">
        <f>(Kickstarter[[#This Row],[deadline]]/86400) + 25569 + (-6/24)</f>
        <v>42015.858726851853</v>
      </c>
      <c r="U2577" s="6">
        <f>YEAR(Kickstarter[[#This Row],[Date Created Conversion]])</f>
        <v>2014</v>
      </c>
      <c r="V2577" s="6" t="str">
        <f>TEXT(Kickstarter[[#This Row],[Date Created Conversion]], "mmm")</f>
        <v>Dec</v>
      </c>
      <c r="W2577" s="6">
        <f>DATEDIF(Kickstarter[[#This Row],[Date Created Conversion]],Kickstarter[[#This Row],[Date Ended Conversion]],"m")</f>
        <v>0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Kickstarter[[#This Row],[pledged]]/Kickstarter[[#This Row],[goal]]</f>
        <v>0</v>
      </c>
      <c r="P2578" s="13">
        <f>IF(Kickstarter[[#This Row],[backers_count]], Kickstarter[[#This Row],[pledged]]/Kickstarter[[#This Row],[backers_count]], 0)</f>
        <v>0</v>
      </c>
      <c r="Q2578" t="str">
        <f>LEFT(Kickstarter[[#This Row],[Category and Sub-Category]], SEARCH("/", Kickstarter[[#This Row],[Category and Sub-Category]])-1)</f>
        <v>food</v>
      </c>
      <c r="R2578" t="str">
        <f>RIGHT(Kickstarter[[#This Row],[Category and Sub-Category]], LEN(Kickstarter[[#This Row],[Category and Sub-Category]])-SEARCH("/",Kickstarter[[#This Row],[Category and Sub-Category]]))</f>
        <v>food trucks</v>
      </c>
      <c r="S2578" s="10">
        <f>(Kickstarter[[#This Row],[launched_at]]/86400) + 25569 + (-6/24)</f>
        <v>42059.75980324074</v>
      </c>
      <c r="T2578" s="10">
        <f>(Kickstarter[[#This Row],[deadline]]/86400) + 25569 + (-6/24)</f>
        <v>42104.718136574069</v>
      </c>
      <c r="U2578" s="6">
        <f>YEAR(Kickstarter[[#This Row],[Date Created Conversion]])</f>
        <v>2015</v>
      </c>
      <c r="V2578" s="6" t="str">
        <f>TEXT(Kickstarter[[#This Row],[Date Created Conversion]], "mmm")</f>
        <v>Feb</v>
      </c>
      <c r="W2578" s="6">
        <f>DATEDIF(Kickstarter[[#This Row],[Date Created Conversion]],Kickstarter[[#This Row],[Date Ended Conversion]],"m")</f>
        <v>1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Kickstarter[[#This Row],[pledged]]/Kickstarter[[#This Row],[goal]]</f>
        <v>0</v>
      </c>
      <c r="P2579" s="13">
        <f>IF(Kickstarter[[#This Row],[backers_count]], Kickstarter[[#This Row],[pledged]]/Kickstarter[[#This Row],[backers_count]], 0)</f>
        <v>0</v>
      </c>
      <c r="Q2579" t="str">
        <f>LEFT(Kickstarter[[#This Row],[Category and Sub-Category]], SEARCH("/", Kickstarter[[#This Row],[Category and Sub-Category]])-1)</f>
        <v>food</v>
      </c>
      <c r="R2579" t="str">
        <f>RIGHT(Kickstarter[[#This Row],[Category and Sub-Category]], LEN(Kickstarter[[#This Row],[Category and Sub-Category]])-SEARCH("/",Kickstarter[[#This Row],[Category and Sub-Category]]))</f>
        <v>food trucks</v>
      </c>
      <c r="S2579" s="10">
        <f>(Kickstarter[[#This Row],[launched_at]]/86400) + 25569 + (-6/24)</f>
        <v>41830.570567129631</v>
      </c>
      <c r="T2579" s="10">
        <f>(Kickstarter[[#This Row],[deadline]]/86400) + 25569 + (-6/24)</f>
        <v>41855.570567129631</v>
      </c>
      <c r="U2579" s="6">
        <f>YEAR(Kickstarter[[#This Row],[Date Created Conversion]])</f>
        <v>2014</v>
      </c>
      <c r="V2579" s="6" t="str">
        <f>TEXT(Kickstarter[[#This Row],[Date Created Conversion]], "mmm")</f>
        <v>Jul</v>
      </c>
      <c r="W2579" s="6">
        <f>DATEDIF(Kickstarter[[#This Row],[Date Created Conversion]],Kickstarter[[#This Row],[Date Ended Conversion]],"m")</f>
        <v>0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Kickstarter[[#This Row],[pledged]]/Kickstarter[[#This Row],[goal]]</f>
        <v>0</v>
      </c>
      <c r="P2580" s="13">
        <f>IF(Kickstarter[[#This Row],[backers_count]], Kickstarter[[#This Row],[pledged]]/Kickstarter[[#This Row],[backers_count]], 0)</f>
        <v>0</v>
      </c>
      <c r="Q2580" t="str">
        <f>LEFT(Kickstarter[[#This Row],[Category and Sub-Category]], SEARCH("/", Kickstarter[[#This Row],[Category and Sub-Category]])-1)</f>
        <v>food</v>
      </c>
      <c r="R2580" t="str">
        <f>RIGHT(Kickstarter[[#This Row],[Category and Sub-Category]], LEN(Kickstarter[[#This Row],[Category and Sub-Category]])-SEARCH("/",Kickstarter[[#This Row],[Category and Sub-Category]]))</f>
        <v>food trucks</v>
      </c>
      <c r="S2580" s="10">
        <f>(Kickstarter[[#This Row],[launched_at]]/86400) + 25569 + (-6/24)</f>
        <v>42237.772905092592</v>
      </c>
      <c r="T2580" s="10">
        <f>(Kickstarter[[#This Row],[deadline]]/86400) + 25569 + (-6/24)</f>
        <v>42286.458333333328</v>
      </c>
      <c r="U2580" s="6">
        <f>YEAR(Kickstarter[[#This Row],[Date Created Conversion]])</f>
        <v>2015</v>
      </c>
      <c r="V2580" s="6" t="str">
        <f>TEXT(Kickstarter[[#This Row],[Date Created Conversion]], "mmm")</f>
        <v>Aug</v>
      </c>
      <c r="W2580" s="6">
        <f>DATEDIF(Kickstarter[[#This Row],[Date Created Conversion]],Kickstarter[[#This Row],[Date Ended Conversion]],"m")</f>
        <v>1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Kickstarter[[#This Row],[pledged]]/Kickstarter[[#This Row],[goal]]</f>
        <v>1.3849999999999999E-3</v>
      </c>
      <c r="P2581" s="13">
        <f>IF(Kickstarter[[#This Row],[backers_count]], Kickstarter[[#This Row],[pledged]]/Kickstarter[[#This Row],[backers_count]], 0)</f>
        <v>23.083333333333332</v>
      </c>
      <c r="Q2581" t="str">
        <f>LEFT(Kickstarter[[#This Row],[Category and Sub-Category]], SEARCH("/", Kickstarter[[#This Row],[Category and Sub-Category]])-1)</f>
        <v>food</v>
      </c>
      <c r="R2581" t="str">
        <f>RIGHT(Kickstarter[[#This Row],[Category and Sub-Category]], LEN(Kickstarter[[#This Row],[Category and Sub-Category]])-SEARCH("/",Kickstarter[[#This Row],[Category and Sub-Category]]))</f>
        <v>food trucks</v>
      </c>
      <c r="S2581" s="10">
        <f>(Kickstarter[[#This Row],[launched_at]]/86400) + 25569 + (-6/24)</f>
        <v>41837.579895833333</v>
      </c>
      <c r="T2581" s="10">
        <f>(Kickstarter[[#This Row],[deadline]]/86400) + 25569 + (-6/24)</f>
        <v>41897.579895833333</v>
      </c>
      <c r="U2581" s="6">
        <f>YEAR(Kickstarter[[#This Row],[Date Created Conversion]])</f>
        <v>2014</v>
      </c>
      <c r="V2581" s="6" t="str">
        <f>TEXT(Kickstarter[[#This Row],[Date Created Conversion]], "mmm")</f>
        <v>Jul</v>
      </c>
      <c r="W2581" s="6">
        <f>DATEDIF(Kickstarter[[#This Row],[Date Created Conversion]],Kickstarter[[#This Row],[Date Ended Conversion]],"m")</f>
        <v>1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Kickstarter[[#This Row],[pledged]]/Kickstarter[[#This Row],[goal]]</f>
        <v>6.0000000000000001E-3</v>
      </c>
      <c r="P2582" s="13">
        <f>IF(Kickstarter[[#This Row],[backers_count]], Kickstarter[[#This Row],[pledged]]/Kickstarter[[#This Row],[backers_count]], 0)</f>
        <v>25.5</v>
      </c>
      <c r="Q2582" t="str">
        <f>LEFT(Kickstarter[[#This Row],[Category and Sub-Category]], SEARCH("/", Kickstarter[[#This Row],[Category and Sub-Category]])-1)</f>
        <v>food</v>
      </c>
      <c r="R2582" t="str">
        <f>RIGHT(Kickstarter[[#This Row],[Category and Sub-Category]], LEN(Kickstarter[[#This Row],[Category and Sub-Category]])-SEARCH("/",Kickstarter[[#This Row],[Category and Sub-Category]]))</f>
        <v>food trucks</v>
      </c>
      <c r="S2582" s="10">
        <f>(Kickstarter[[#This Row],[launched_at]]/86400) + 25569 + (-6/24)</f>
        <v>42110.076423611114</v>
      </c>
      <c r="T2582" s="10">
        <f>(Kickstarter[[#This Row],[deadline]]/86400) + 25569 + (-6/24)</f>
        <v>42139.875</v>
      </c>
      <c r="U2582" s="6">
        <f>YEAR(Kickstarter[[#This Row],[Date Created Conversion]])</f>
        <v>2015</v>
      </c>
      <c r="V2582" s="6" t="str">
        <f>TEXT(Kickstarter[[#This Row],[Date Created Conversion]], "mmm")</f>
        <v>Apr</v>
      </c>
      <c r="W2582" s="6">
        <f>DATEDIF(Kickstarter[[#This Row],[Date Created Conversion]],Kickstarter[[#This Row],[Date Ended Conversion]],"m")</f>
        <v>0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Kickstarter[[#This Row],[pledged]]/Kickstarter[[#This Row],[goal]]</f>
        <v>0.106</v>
      </c>
      <c r="P2583" s="13">
        <f>IF(Kickstarter[[#This Row],[backers_count]], Kickstarter[[#This Row],[pledged]]/Kickstarter[[#This Row],[backers_count]], 0)</f>
        <v>48.18181818181818</v>
      </c>
      <c r="Q2583" t="str">
        <f>LEFT(Kickstarter[[#This Row],[Category and Sub-Category]], SEARCH("/", Kickstarter[[#This Row],[Category and Sub-Category]])-1)</f>
        <v>food</v>
      </c>
      <c r="R2583" t="str">
        <f>RIGHT(Kickstarter[[#This Row],[Category and Sub-Category]], LEN(Kickstarter[[#This Row],[Category and Sub-Category]])-SEARCH("/",Kickstarter[[#This Row],[Category and Sub-Category]]))</f>
        <v>food trucks</v>
      </c>
      <c r="S2583" s="10">
        <f>(Kickstarter[[#This Row],[launched_at]]/86400) + 25569 + (-6/24)</f>
        <v>42294.378449074073</v>
      </c>
      <c r="T2583" s="10">
        <f>(Kickstarter[[#This Row],[deadline]]/86400) + 25569 + (-6/24)</f>
        <v>42324.420115740737</v>
      </c>
      <c r="U2583" s="6">
        <f>YEAR(Kickstarter[[#This Row],[Date Created Conversion]])</f>
        <v>2015</v>
      </c>
      <c r="V2583" s="6" t="str">
        <f>TEXT(Kickstarter[[#This Row],[Date Created Conversion]], "mmm")</f>
        <v>Oct</v>
      </c>
      <c r="W2583" s="6">
        <f>DATEDIF(Kickstarter[[#This Row],[Date Created Conversion]],Kickstarter[[#This Row],[Date Ended Conversion]],"m")</f>
        <v>0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Kickstarter[[#This Row],[pledged]]/Kickstarter[[#This Row],[goal]]</f>
        <v>1.1111111111111112E-5</v>
      </c>
      <c r="P2584" s="13">
        <f>IF(Kickstarter[[#This Row],[backers_count]], Kickstarter[[#This Row],[pledged]]/Kickstarter[[#This Row],[backers_count]], 0)</f>
        <v>1</v>
      </c>
      <c r="Q2584" t="str">
        <f>LEFT(Kickstarter[[#This Row],[Category and Sub-Category]], SEARCH("/", Kickstarter[[#This Row],[Category and Sub-Category]])-1)</f>
        <v>food</v>
      </c>
      <c r="R2584" t="str">
        <f>RIGHT(Kickstarter[[#This Row],[Category and Sub-Category]], LEN(Kickstarter[[#This Row],[Category and Sub-Category]])-SEARCH("/",Kickstarter[[#This Row],[Category and Sub-Category]]))</f>
        <v>food trucks</v>
      </c>
      <c r="S2584" s="10">
        <f>(Kickstarter[[#This Row],[launched_at]]/86400) + 25569 + (-6/24)</f>
        <v>42642.738819444443</v>
      </c>
      <c r="T2584" s="10">
        <f>(Kickstarter[[#This Row],[deadline]]/86400) + 25569 + (-6/24)</f>
        <v>42672.738819444443</v>
      </c>
      <c r="U2584" s="6">
        <f>YEAR(Kickstarter[[#This Row],[Date Created Conversion]])</f>
        <v>2016</v>
      </c>
      <c r="V2584" s="6" t="str">
        <f>TEXT(Kickstarter[[#This Row],[Date Created Conversion]], "mmm")</f>
        <v>Sep</v>
      </c>
      <c r="W2584" s="6">
        <f>DATEDIF(Kickstarter[[#This Row],[Date Created Conversion]],Kickstarter[[#This Row],[Date Ended Conversion]],"m")</f>
        <v>1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Kickstarter[[#This Row],[pledged]]/Kickstarter[[#This Row],[goal]]</f>
        <v>5.0000000000000001E-3</v>
      </c>
      <c r="P2585" s="13">
        <f>IF(Kickstarter[[#This Row],[backers_count]], Kickstarter[[#This Row],[pledged]]/Kickstarter[[#This Row],[backers_count]], 0)</f>
        <v>1</v>
      </c>
      <c r="Q2585" t="str">
        <f>LEFT(Kickstarter[[#This Row],[Category and Sub-Category]], SEARCH("/", Kickstarter[[#This Row],[Category and Sub-Category]])-1)</f>
        <v>food</v>
      </c>
      <c r="R2585" t="str">
        <f>RIGHT(Kickstarter[[#This Row],[Category and Sub-Category]], LEN(Kickstarter[[#This Row],[Category and Sub-Category]])-SEARCH("/",Kickstarter[[#This Row],[Category and Sub-Category]]))</f>
        <v>food trucks</v>
      </c>
      <c r="S2585" s="10">
        <f>(Kickstarter[[#This Row],[launched_at]]/86400) + 25569 + (-6/24)</f>
        <v>42019.51944444445</v>
      </c>
      <c r="T2585" s="10">
        <f>(Kickstarter[[#This Row],[deadline]]/86400) + 25569 + (-6/24)</f>
        <v>42079.477777777778</v>
      </c>
      <c r="U2585" s="6">
        <f>YEAR(Kickstarter[[#This Row],[Date Created Conversion]])</f>
        <v>2015</v>
      </c>
      <c r="V2585" s="6" t="str">
        <f>TEXT(Kickstarter[[#This Row],[Date Created Conversion]], "mmm")</f>
        <v>Jan</v>
      </c>
      <c r="W2585" s="6">
        <f>DATEDIF(Kickstarter[[#This Row],[Date Created Conversion]],Kickstarter[[#This Row],[Date Ended Conversion]],"m")</f>
        <v>2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Kickstarter[[#This Row],[pledged]]/Kickstarter[[#This Row],[goal]]</f>
        <v>0</v>
      </c>
      <c r="P2586" s="13">
        <f>IF(Kickstarter[[#This Row],[backers_count]], Kickstarter[[#This Row],[pledged]]/Kickstarter[[#This Row],[backers_count]], 0)</f>
        <v>0</v>
      </c>
      <c r="Q2586" t="str">
        <f>LEFT(Kickstarter[[#This Row],[Category and Sub-Category]], SEARCH("/", Kickstarter[[#This Row],[Category and Sub-Category]])-1)</f>
        <v>food</v>
      </c>
      <c r="R2586" t="str">
        <f>RIGHT(Kickstarter[[#This Row],[Category and Sub-Category]], LEN(Kickstarter[[#This Row],[Category and Sub-Category]])-SEARCH("/",Kickstarter[[#This Row],[Category and Sub-Category]]))</f>
        <v>food trucks</v>
      </c>
      <c r="S2586" s="10">
        <f>(Kickstarter[[#This Row],[launched_at]]/86400) + 25569 + (-6/24)</f>
        <v>42139.923252314809</v>
      </c>
      <c r="T2586" s="10">
        <f>(Kickstarter[[#This Row],[deadline]]/86400) + 25569 + (-6/24)</f>
        <v>42169.923252314809</v>
      </c>
      <c r="U2586" s="6">
        <f>YEAR(Kickstarter[[#This Row],[Date Created Conversion]])</f>
        <v>2015</v>
      </c>
      <c r="V2586" s="6" t="str">
        <f>TEXT(Kickstarter[[#This Row],[Date Created Conversion]], "mmm")</f>
        <v>May</v>
      </c>
      <c r="W2586" s="6">
        <f>DATEDIF(Kickstarter[[#This Row],[Date Created Conversion]],Kickstarter[[#This Row],[Date Ended Conversion]],"m")</f>
        <v>0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Kickstarter[[#This Row],[pledged]]/Kickstarter[[#This Row],[goal]]</f>
        <v>1.6666666666666668E-3</v>
      </c>
      <c r="P2587" s="13">
        <f>IF(Kickstarter[[#This Row],[backers_count]], Kickstarter[[#This Row],[pledged]]/Kickstarter[[#This Row],[backers_count]], 0)</f>
        <v>50</v>
      </c>
      <c r="Q2587" t="str">
        <f>LEFT(Kickstarter[[#This Row],[Category and Sub-Category]], SEARCH("/", Kickstarter[[#This Row],[Category and Sub-Category]])-1)</f>
        <v>food</v>
      </c>
      <c r="R2587" t="str">
        <f>RIGHT(Kickstarter[[#This Row],[Category and Sub-Category]], LEN(Kickstarter[[#This Row],[Category and Sub-Category]])-SEARCH("/",Kickstarter[[#This Row],[Category and Sub-Category]]))</f>
        <v>food trucks</v>
      </c>
      <c r="S2587" s="10">
        <f>(Kickstarter[[#This Row],[launched_at]]/86400) + 25569 + (-6/24)</f>
        <v>41795.713333333333</v>
      </c>
      <c r="T2587" s="10">
        <f>(Kickstarter[[#This Row],[deadline]]/86400) + 25569 + (-6/24)</f>
        <v>41825.713333333333</v>
      </c>
      <c r="U2587" s="6">
        <f>YEAR(Kickstarter[[#This Row],[Date Created Conversion]])</f>
        <v>2014</v>
      </c>
      <c r="V2587" s="6" t="str">
        <f>TEXT(Kickstarter[[#This Row],[Date Created Conversion]], "mmm")</f>
        <v>Jun</v>
      </c>
      <c r="W2587" s="6">
        <f>DATEDIF(Kickstarter[[#This Row],[Date Created Conversion]],Kickstarter[[#This Row],[Date Ended Conversion]],"m")</f>
        <v>1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Kickstarter[[#This Row],[pledged]]/Kickstarter[[#This Row],[goal]]</f>
        <v>1.6666666666666668E-3</v>
      </c>
      <c r="P2588" s="13">
        <f>IF(Kickstarter[[#This Row],[backers_count]], Kickstarter[[#This Row],[pledged]]/Kickstarter[[#This Row],[backers_count]], 0)</f>
        <v>5</v>
      </c>
      <c r="Q2588" t="str">
        <f>LEFT(Kickstarter[[#This Row],[Category and Sub-Category]], SEARCH("/", Kickstarter[[#This Row],[Category and Sub-Category]])-1)</f>
        <v>food</v>
      </c>
      <c r="R2588" t="str">
        <f>RIGHT(Kickstarter[[#This Row],[Category and Sub-Category]], LEN(Kickstarter[[#This Row],[Category and Sub-Category]])-SEARCH("/",Kickstarter[[#This Row],[Category and Sub-Category]]))</f>
        <v>food trucks</v>
      </c>
      <c r="S2588" s="10">
        <f>(Kickstarter[[#This Row],[launched_at]]/86400) + 25569 + (-6/24)</f>
        <v>42333.080277777779</v>
      </c>
      <c r="T2588" s="10">
        <f>(Kickstarter[[#This Row],[deadline]]/86400) + 25569 + (-6/24)</f>
        <v>42363.080277777779</v>
      </c>
      <c r="U2588" s="6">
        <f>YEAR(Kickstarter[[#This Row],[Date Created Conversion]])</f>
        <v>2015</v>
      </c>
      <c r="V2588" s="6" t="str">
        <f>TEXT(Kickstarter[[#This Row],[Date Created Conversion]], "mmm")</f>
        <v>Nov</v>
      </c>
      <c r="W2588" s="6">
        <f>DATEDIF(Kickstarter[[#This Row],[Date Created Conversion]],Kickstarter[[#This Row],[Date Ended Conversion]],"m")</f>
        <v>1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Kickstarter[[#This Row],[pledged]]/Kickstarter[[#This Row],[goal]]</f>
        <v>2.4340000000000001E-2</v>
      </c>
      <c r="P2589" s="13">
        <f>IF(Kickstarter[[#This Row],[backers_count]], Kickstarter[[#This Row],[pledged]]/Kickstarter[[#This Row],[backers_count]], 0)</f>
        <v>202.83333333333334</v>
      </c>
      <c r="Q2589" t="str">
        <f>LEFT(Kickstarter[[#This Row],[Category and Sub-Category]], SEARCH("/", Kickstarter[[#This Row],[Category and Sub-Category]])-1)</f>
        <v>food</v>
      </c>
      <c r="R2589" t="str">
        <f>RIGHT(Kickstarter[[#This Row],[Category and Sub-Category]], LEN(Kickstarter[[#This Row],[Category and Sub-Category]])-SEARCH("/",Kickstarter[[#This Row],[Category and Sub-Category]]))</f>
        <v>food trucks</v>
      </c>
      <c r="S2589" s="10">
        <f>(Kickstarter[[#This Row],[launched_at]]/86400) + 25569 + (-6/24)</f>
        <v>42338.425381944442</v>
      </c>
      <c r="T2589" s="10">
        <f>(Kickstarter[[#This Row],[deadline]]/86400) + 25569 + (-6/24)</f>
        <v>42368.425381944442</v>
      </c>
      <c r="U2589" s="6">
        <f>YEAR(Kickstarter[[#This Row],[Date Created Conversion]])</f>
        <v>2015</v>
      </c>
      <c r="V2589" s="6" t="str">
        <f>TEXT(Kickstarter[[#This Row],[Date Created Conversion]], "mmm")</f>
        <v>Nov</v>
      </c>
      <c r="W2589" s="6">
        <f>DATEDIF(Kickstarter[[#This Row],[Date Created Conversion]],Kickstarter[[#This Row],[Date Ended Conversion]],"m")</f>
        <v>1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Kickstarter[[#This Row],[pledged]]/Kickstarter[[#This Row],[goal]]</f>
        <v>3.8833333333333331E-2</v>
      </c>
      <c r="P2590" s="13">
        <f>IF(Kickstarter[[#This Row],[backers_count]], Kickstarter[[#This Row],[pledged]]/Kickstarter[[#This Row],[backers_count]], 0)</f>
        <v>29.125</v>
      </c>
      <c r="Q2590" t="str">
        <f>LEFT(Kickstarter[[#This Row],[Category and Sub-Category]], SEARCH("/", Kickstarter[[#This Row],[Category and Sub-Category]])-1)</f>
        <v>food</v>
      </c>
      <c r="R2590" t="str">
        <f>RIGHT(Kickstarter[[#This Row],[Category and Sub-Category]], LEN(Kickstarter[[#This Row],[Category and Sub-Category]])-SEARCH("/",Kickstarter[[#This Row],[Category and Sub-Category]]))</f>
        <v>food trucks</v>
      </c>
      <c r="S2590" s="10">
        <f>(Kickstarter[[#This Row],[launched_at]]/86400) + 25569 + (-6/24)</f>
        <v>42042.426226851851</v>
      </c>
      <c r="T2590" s="10">
        <f>(Kickstarter[[#This Row],[deadline]]/86400) + 25569 + (-6/24)</f>
        <v>42094.301388888889</v>
      </c>
      <c r="U2590" s="6">
        <f>YEAR(Kickstarter[[#This Row],[Date Created Conversion]])</f>
        <v>2015</v>
      </c>
      <c r="V2590" s="6" t="str">
        <f>TEXT(Kickstarter[[#This Row],[Date Created Conversion]], "mmm")</f>
        <v>Feb</v>
      </c>
      <c r="W2590" s="6">
        <f>DATEDIF(Kickstarter[[#This Row],[Date Created Conversion]],Kickstarter[[#This Row],[Date Ended Conversion]],"m")</f>
        <v>1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Kickstarter[[#This Row],[pledged]]/Kickstarter[[#This Row],[goal]]</f>
        <v>1E-4</v>
      </c>
      <c r="P2591" s="13">
        <f>IF(Kickstarter[[#This Row],[backers_count]], Kickstarter[[#This Row],[pledged]]/Kickstarter[[#This Row],[backers_count]], 0)</f>
        <v>5</v>
      </c>
      <c r="Q2591" t="str">
        <f>LEFT(Kickstarter[[#This Row],[Category and Sub-Category]], SEARCH("/", Kickstarter[[#This Row],[Category and Sub-Category]])-1)</f>
        <v>food</v>
      </c>
      <c r="R2591" t="str">
        <f>RIGHT(Kickstarter[[#This Row],[Category and Sub-Category]], LEN(Kickstarter[[#This Row],[Category and Sub-Category]])-SEARCH("/",Kickstarter[[#This Row],[Category and Sub-Category]]))</f>
        <v>food trucks</v>
      </c>
      <c r="S2591" s="10">
        <f>(Kickstarter[[#This Row],[launched_at]]/86400) + 25569 + (-6/24)</f>
        <v>42422.286192129628</v>
      </c>
      <c r="T2591" s="10">
        <f>(Kickstarter[[#This Row],[deadline]]/86400) + 25569 + (-6/24)</f>
        <v>42452.244525462964</v>
      </c>
      <c r="U2591" s="6">
        <f>YEAR(Kickstarter[[#This Row],[Date Created Conversion]])</f>
        <v>2016</v>
      </c>
      <c r="V2591" s="6" t="str">
        <f>TEXT(Kickstarter[[#This Row],[Date Created Conversion]], "mmm")</f>
        <v>Feb</v>
      </c>
      <c r="W2591" s="6">
        <f>DATEDIF(Kickstarter[[#This Row],[Date Created Conversion]],Kickstarter[[#This Row],[Date Ended Conversion]],"m")</f>
        <v>1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Kickstarter[[#This Row],[pledged]]/Kickstarter[[#This Row],[goal]]</f>
        <v>0</v>
      </c>
      <c r="P2592" s="13">
        <f>IF(Kickstarter[[#This Row],[backers_count]], Kickstarter[[#This Row],[pledged]]/Kickstarter[[#This Row],[backers_count]], 0)</f>
        <v>0</v>
      </c>
      <c r="Q2592" t="str">
        <f>LEFT(Kickstarter[[#This Row],[Category and Sub-Category]], SEARCH("/", Kickstarter[[#This Row],[Category and Sub-Category]])-1)</f>
        <v>food</v>
      </c>
      <c r="R2592" t="str">
        <f>RIGHT(Kickstarter[[#This Row],[Category and Sub-Category]], LEN(Kickstarter[[#This Row],[Category and Sub-Category]])-SEARCH("/",Kickstarter[[#This Row],[Category and Sub-Category]]))</f>
        <v>food trucks</v>
      </c>
      <c r="S2592" s="10">
        <f>(Kickstarter[[#This Row],[launched_at]]/86400) + 25569 + (-6/24)</f>
        <v>42388.339085648149</v>
      </c>
      <c r="T2592" s="10">
        <f>(Kickstarter[[#This Row],[deadline]]/86400) + 25569 + (-6/24)</f>
        <v>42395.339085648149</v>
      </c>
      <c r="U2592" s="6">
        <f>YEAR(Kickstarter[[#This Row],[Date Created Conversion]])</f>
        <v>2016</v>
      </c>
      <c r="V2592" s="6" t="str">
        <f>TEXT(Kickstarter[[#This Row],[Date Created Conversion]], "mmm")</f>
        <v>Jan</v>
      </c>
      <c r="W2592" s="6">
        <f>DATEDIF(Kickstarter[[#This Row],[Date Created Conversion]],Kickstarter[[#This Row],[Date Ended Conversion]],"m")</f>
        <v>0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Kickstarter[[#This Row],[pledged]]/Kickstarter[[#This Row],[goal]]</f>
        <v>1.7333333333333333E-2</v>
      </c>
      <c r="P2593" s="13">
        <f>IF(Kickstarter[[#This Row],[backers_count]], Kickstarter[[#This Row],[pledged]]/Kickstarter[[#This Row],[backers_count]], 0)</f>
        <v>13</v>
      </c>
      <c r="Q2593" t="str">
        <f>LEFT(Kickstarter[[#This Row],[Category and Sub-Category]], SEARCH("/", Kickstarter[[#This Row],[Category and Sub-Category]])-1)</f>
        <v>food</v>
      </c>
      <c r="R2593" t="str">
        <f>RIGHT(Kickstarter[[#This Row],[Category and Sub-Category]], LEN(Kickstarter[[#This Row],[Category and Sub-Category]])-SEARCH("/",Kickstarter[[#This Row],[Category and Sub-Category]]))</f>
        <v>food trucks</v>
      </c>
      <c r="S2593" s="10">
        <f>(Kickstarter[[#This Row],[launched_at]]/86400) + 25569 + (-6/24)</f>
        <v>42382.656527777777</v>
      </c>
      <c r="T2593" s="10">
        <f>(Kickstarter[[#This Row],[deadline]]/86400) + 25569 + (-6/24)</f>
        <v>42442.614861111113</v>
      </c>
      <c r="U2593" s="6">
        <f>YEAR(Kickstarter[[#This Row],[Date Created Conversion]])</f>
        <v>2016</v>
      </c>
      <c r="V2593" s="6" t="str">
        <f>TEXT(Kickstarter[[#This Row],[Date Created Conversion]], "mmm")</f>
        <v>Jan</v>
      </c>
      <c r="W2593" s="6">
        <f>DATEDIF(Kickstarter[[#This Row],[Date Created Conversion]],Kickstarter[[#This Row],[Date Ended Conversion]],"m")</f>
        <v>2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Kickstarter[[#This Row],[pledged]]/Kickstarter[[#This Row],[goal]]</f>
        <v>1.6666666666666668E-3</v>
      </c>
      <c r="P2594" s="13">
        <f>IF(Kickstarter[[#This Row],[backers_count]], Kickstarter[[#This Row],[pledged]]/Kickstarter[[#This Row],[backers_count]], 0)</f>
        <v>50</v>
      </c>
      <c r="Q2594" t="str">
        <f>LEFT(Kickstarter[[#This Row],[Category and Sub-Category]], SEARCH("/", Kickstarter[[#This Row],[Category and Sub-Category]])-1)</f>
        <v>food</v>
      </c>
      <c r="R2594" t="str">
        <f>RIGHT(Kickstarter[[#This Row],[Category and Sub-Category]], LEN(Kickstarter[[#This Row],[Category and Sub-Category]])-SEARCH("/",Kickstarter[[#This Row],[Category and Sub-Category]]))</f>
        <v>food trucks</v>
      </c>
      <c r="S2594" s="10">
        <f>(Kickstarter[[#This Row],[launched_at]]/86400) + 25569 + (-6/24)</f>
        <v>41887.551168981481</v>
      </c>
      <c r="T2594" s="10">
        <f>(Kickstarter[[#This Row],[deadline]]/86400) + 25569 + (-6/24)</f>
        <v>41917.551168981481</v>
      </c>
      <c r="U2594" s="6">
        <f>YEAR(Kickstarter[[#This Row],[Date Created Conversion]])</f>
        <v>2014</v>
      </c>
      <c r="V2594" s="6" t="str">
        <f>TEXT(Kickstarter[[#This Row],[Date Created Conversion]], "mmm")</f>
        <v>Sep</v>
      </c>
      <c r="W2594" s="6">
        <f>DATEDIF(Kickstarter[[#This Row],[Date Created Conversion]],Kickstarter[[#This Row],[Date Ended Conversion]],"m")</f>
        <v>1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Kickstarter[[#This Row],[pledged]]/Kickstarter[[#This Row],[goal]]</f>
        <v>0</v>
      </c>
      <c r="P2595" s="13">
        <f>IF(Kickstarter[[#This Row],[backers_count]], Kickstarter[[#This Row],[pledged]]/Kickstarter[[#This Row],[backers_count]], 0)</f>
        <v>0</v>
      </c>
      <c r="Q2595" t="str">
        <f>LEFT(Kickstarter[[#This Row],[Category and Sub-Category]], SEARCH("/", Kickstarter[[#This Row],[Category and Sub-Category]])-1)</f>
        <v>food</v>
      </c>
      <c r="R2595" t="str">
        <f>RIGHT(Kickstarter[[#This Row],[Category and Sub-Category]], LEN(Kickstarter[[#This Row],[Category and Sub-Category]])-SEARCH("/",Kickstarter[[#This Row],[Category and Sub-Category]]))</f>
        <v>food trucks</v>
      </c>
      <c r="S2595" s="10">
        <f>(Kickstarter[[#This Row],[launched_at]]/86400) + 25569 + (-6/24)</f>
        <v>42089.595208333332</v>
      </c>
      <c r="T2595" s="10">
        <f>(Kickstarter[[#This Row],[deadline]]/86400) + 25569 + (-6/24)</f>
        <v>42119.595208333332</v>
      </c>
      <c r="U2595" s="6">
        <f>YEAR(Kickstarter[[#This Row],[Date Created Conversion]])</f>
        <v>2015</v>
      </c>
      <c r="V2595" s="6" t="str">
        <f>TEXT(Kickstarter[[#This Row],[Date Created Conversion]], "mmm")</f>
        <v>Mar</v>
      </c>
      <c r="W2595" s="6">
        <f>DATEDIF(Kickstarter[[#This Row],[Date Created Conversion]],Kickstarter[[#This Row],[Date Ended Conversion]],"m")</f>
        <v>0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Kickstarter[[#This Row],[pledged]]/Kickstarter[[#This Row],[goal]]</f>
        <v>1.2500000000000001E-5</v>
      </c>
      <c r="P2596" s="13">
        <f>IF(Kickstarter[[#This Row],[backers_count]], Kickstarter[[#This Row],[pledged]]/Kickstarter[[#This Row],[backers_count]], 0)</f>
        <v>1</v>
      </c>
      <c r="Q2596" t="str">
        <f>LEFT(Kickstarter[[#This Row],[Category and Sub-Category]], SEARCH("/", Kickstarter[[#This Row],[Category and Sub-Category]])-1)</f>
        <v>food</v>
      </c>
      <c r="R2596" t="str">
        <f>RIGHT(Kickstarter[[#This Row],[Category and Sub-Category]], LEN(Kickstarter[[#This Row],[Category and Sub-Category]])-SEARCH("/",Kickstarter[[#This Row],[Category and Sub-Category]]))</f>
        <v>food trucks</v>
      </c>
      <c r="S2596" s="10">
        <f>(Kickstarter[[#This Row],[launched_at]]/86400) + 25569 + (-6/24)</f>
        <v>41828.717916666668</v>
      </c>
      <c r="T2596" s="10">
        <f>(Kickstarter[[#This Row],[deadline]]/86400) + 25569 + (-6/24)</f>
        <v>41858.717916666668</v>
      </c>
      <c r="U2596" s="6">
        <f>YEAR(Kickstarter[[#This Row],[Date Created Conversion]])</f>
        <v>2014</v>
      </c>
      <c r="V2596" s="6" t="str">
        <f>TEXT(Kickstarter[[#This Row],[Date Created Conversion]], "mmm")</f>
        <v>Jul</v>
      </c>
      <c r="W2596" s="6">
        <f>DATEDIF(Kickstarter[[#This Row],[Date Created Conversion]],Kickstarter[[#This Row],[Date Ended Conversion]],"m")</f>
        <v>0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Kickstarter[[#This Row],[pledged]]/Kickstarter[[#This Row],[goal]]</f>
        <v>0.12166666666666667</v>
      </c>
      <c r="P2597" s="13">
        <f>IF(Kickstarter[[#This Row],[backers_count]], Kickstarter[[#This Row],[pledged]]/Kickstarter[[#This Row],[backers_count]], 0)</f>
        <v>96.05263157894737</v>
      </c>
      <c r="Q2597" t="str">
        <f>LEFT(Kickstarter[[#This Row],[Category and Sub-Category]], SEARCH("/", Kickstarter[[#This Row],[Category and Sub-Category]])-1)</f>
        <v>food</v>
      </c>
      <c r="R2597" t="str">
        <f>RIGHT(Kickstarter[[#This Row],[Category and Sub-Category]], LEN(Kickstarter[[#This Row],[Category and Sub-Category]])-SEARCH("/",Kickstarter[[#This Row],[Category and Sub-Category]]))</f>
        <v>food trucks</v>
      </c>
      <c r="S2597" s="10">
        <f>(Kickstarter[[#This Row],[launched_at]]/86400) + 25569 + (-6/24)</f>
        <v>42759.994212962964</v>
      </c>
      <c r="T2597" s="10">
        <f>(Kickstarter[[#This Row],[deadline]]/86400) + 25569 + (-6/24)</f>
        <v>42789.994212962964</v>
      </c>
      <c r="U2597" s="6">
        <f>YEAR(Kickstarter[[#This Row],[Date Created Conversion]])</f>
        <v>2017</v>
      </c>
      <c r="V2597" s="6" t="str">
        <f>TEXT(Kickstarter[[#This Row],[Date Created Conversion]], "mmm")</f>
        <v>Jan</v>
      </c>
      <c r="W2597" s="6">
        <f>DATEDIF(Kickstarter[[#This Row],[Date Created Conversion]],Kickstarter[[#This Row],[Date Ended Conversion]],"m")</f>
        <v>0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Kickstarter[[#This Row],[pledged]]/Kickstarter[[#This Row],[goal]]</f>
        <v>0.23588571428571428</v>
      </c>
      <c r="P2598" s="13">
        <f>IF(Kickstarter[[#This Row],[backers_count]], Kickstarter[[#This Row],[pledged]]/Kickstarter[[#This Row],[backers_count]], 0)</f>
        <v>305.77777777777777</v>
      </c>
      <c r="Q2598" t="str">
        <f>LEFT(Kickstarter[[#This Row],[Category and Sub-Category]], SEARCH("/", Kickstarter[[#This Row],[Category and Sub-Category]])-1)</f>
        <v>food</v>
      </c>
      <c r="R2598" t="str">
        <f>RIGHT(Kickstarter[[#This Row],[Category and Sub-Category]], LEN(Kickstarter[[#This Row],[Category and Sub-Category]])-SEARCH("/",Kickstarter[[#This Row],[Category and Sub-Category]]))</f>
        <v>food trucks</v>
      </c>
      <c r="S2598" s="10">
        <f>(Kickstarter[[#This Row],[launched_at]]/86400) + 25569 + (-6/24)</f>
        <v>41828.414456018516</v>
      </c>
      <c r="T2598" s="10">
        <f>(Kickstarter[[#This Row],[deadline]]/86400) + 25569 + (-6/24)</f>
        <v>41858.414456018516</v>
      </c>
      <c r="U2598" s="6">
        <f>YEAR(Kickstarter[[#This Row],[Date Created Conversion]])</f>
        <v>2014</v>
      </c>
      <c r="V2598" s="6" t="str">
        <f>TEXT(Kickstarter[[#This Row],[Date Created Conversion]], "mmm")</f>
        <v>Jul</v>
      </c>
      <c r="W2598" s="6">
        <f>DATEDIF(Kickstarter[[#This Row],[Date Created Conversion]],Kickstarter[[#This Row],[Date Ended Conversion]],"m")</f>
        <v>0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Kickstarter[[#This Row],[pledged]]/Kickstarter[[#This Row],[goal]]</f>
        <v>5.6666666666666664E-2</v>
      </c>
      <c r="P2599" s="13">
        <f>IF(Kickstarter[[#This Row],[backers_count]], Kickstarter[[#This Row],[pledged]]/Kickstarter[[#This Row],[backers_count]], 0)</f>
        <v>12.142857142857142</v>
      </c>
      <c r="Q2599" t="str">
        <f>LEFT(Kickstarter[[#This Row],[Category and Sub-Category]], SEARCH("/", Kickstarter[[#This Row],[Category and Sub-Category]])-1)</f>
        <v>food</v>
      </c>
      <c r="R2599" t="str">
        <f>RIGHT(Kickstarter[[#This Row],[Category and Sub-Category]], LEN(Kickstarter[[#This Row],[Category and Sub-Category]])-SEARCH("/",Kickstarter[[#This Row],[Category and Sub-Category]]))</f>
        <v>food trucks</v>
      </c>
      <c r="S2599" s="10">
        <f>(Kickstarter[[#This Row],[launched_at]]/86400) + 25569 + (-6/24)</f>
        <v>42510.091631944444</v>
      </c>
      <c r="T2599" s="10">
        <f>(Kickstarter[[#This Row],[deadline]]/86400) + 25569 + (-6/24)</f>
        <v>42540.091631944444</v>
      </c>
      <c r="U2599" s="6">
        <f>YEAR(Kickstarter[[#This Row],[Date Created Conversion]])</f>
        <v>2016</v>
      </c>
      <c r="V2599" s="6" t="str">
        <f>TEXT(Kickstarter[[#This Row],[Date Created Conversion]], "mmm")</f>
        <v>May</v>
      </c>
      <c r="W2599" s="6">
        <f>DATEDIF(Kickstarter[[#This Row],[Date Created Conversion]],Kickstarter[[#This Row],[Date Ended Conversion]],"m")</f>
        <v>0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Kickstarter[[#This Row],[pledged]]/Kickstarter[[#This Row],[goal]]</f>
        <v>0.39</v>
      </c>
      <c r="P2600" s="13">
        <f>IF(Kickstarter[[#This Row],[backers_count]], Kickstarter[[#This Row],[pledged]]/Kickstarter[[#This Row],[backers_count]], 0)</f>
        <v>83.571428571428569</v>
      </c>
      <c r="Q2600" t="str">
        <f>LEFT(Kickstarter[[#This Row],[Category and Sub-Category]], SEARCH("/", Kickstarter[[#This Row],[Category and Sub-Category]])-1)</f>
        <v>food</v>
      </c>
      <c r="R2600" t="str">
        <f>RIGHT(Kickstarter[[#This Row],[Category and Sub-Category]], LEN(Kickstarter[[#This Row],[Category and Sub-Category]])-SEARCH("/",Kickstarter[[#This Row],[Category and Sub-Category]]))</f>
        <v>food trucks</v>
      </c>
      <c r="S2600" s="10">
        <f>(Kickstarter[[#This Row],[launched_at]]/86400) + 25569 + (-6/24)</f>
        <v>42240.590289351851</v>
      </c>
      <c r="T2600" s="10">
        <f>(Kickstarter[[#This Row],[deadline]]/86400) + 25569 + (-6/24)</f>
        <v>42270.590289351851</v>
      </c>
      <c r="U2600" s="6">
        <f>YEAR(Kickstarter[[#This Row],[Date Created Conversion]])</f>
        <v>2015</v>
      </c>
      <c r="V2600" s="6" t="str">
        <f>TEXT(Kickstarter[[#This Row],[Date Created Conversion]], "mmm")</f>
        <v>Aug</v>
      </c>
      <c r="W2600" s="6">
        <f>DATEDIF(Kickstarter[[#This Row],[Date Created Conversion]],Kickstarter[[#This Row],[Date Ended Conversion]],"m")</f>
        <v>0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Kickstarter[[#This Row],[pledged]]/Kickstarter[[#This Row],[goal]]</f>
        <v>9.9546510341776348E-3</v>
      </c>
      <c r="P2601" s="13">
        <f>IF(Kickstarter[[#This Row],[backers_count]], Kickstarter[[#This Row],[pledged]]/Kickstarter[[#This Row],[backers_count]], 0)</f>
        <v>18</v>
      </c>
      <c r="Q2601" t="str">
        <f>LEFT(Kickstarter[[#This Row],[Category and Sub-Category]], SEARCH("/", Kickstarter[[#This Row],[Category and Sub-Category]])-1)</f>
        <v>food</v>
      </c>
      <c r="R2601" t="str">
        <f>RIGHT(Kickstarter[[#This Row],[Category and Sub-Category]], LEN(Kickstarter[[#This Row],[Category and Sub-Category]])-SEARCH("/",Kickstarter[[#This Row],[Category and Sub-Category]]))</f>
        <v>food trucks</v>
      </c>
      <c r="S2601" s="10">
        <f>(Kickstarter[[#This Row],[launched_at]]/86400) + 25569 + (-6/24)</f>
        <v>41809.504016203704</v>
      </c>
      <c r="T2601" s="10">
        <f>(Kickstarter[[#This Row],[deadline]]/86400) + 25569 + (-6/24)</f>
        <v>41854.504016203704</v>
      </c>
      <c r="U2601" s="6">
        <f>YEAR(Kickstarter[[#This Row],[Date Created Conversion]])</f>
        <v>2014</v>
      </c>
      <c r="V2601" s="6" t="str">
        <f>TEXT(Kickstarter[[#This Row],[Date Created Conversion]], "mmm")</f>
        <v>Jun</v>
      </c>
      <c r="W2601" s="6">
        <f>DATEDIF(Kickstarter[[#This Row],[Date Created Conversion]],Kickstarter[[#This Row],[Date Ended Conversion]],"m")</f>
        <v>1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Kickstarter[[#This Row],[pledged]]/Kickstarter[[#This Row],[goal]]</f>
        <v>6.9320000000000007E-2</v>
      </c>
      <c r="P2602" s="13">
        <f>IF(Kickstarter[[#This Row],[backers_count]], Kickstarter[[#This Row],[pledged]]/Kickstarter[[#This Row],[backers_count]], 0)</f>
        <v>115.53333333333333</v>
      </c>
      <c r="Q2602" t="str">
        <f>LEFT(Kickstarter[[#This Row],[Category and Sub-Category]], SEARCH("/", Kickstarter[[#This Row],[Category and Sub-Category]])-1)</f>
        <v>food</v>
      </c>
      <c r="R2602" t="str">
        <f>RIGHT(Kickstarter[[#This Row],[Category and Sub-Category]], LEN(Kickstarter[[#This Row],[Category and Sub-Category]])-SEARCH("/",Kickstarter[[#This Row],[Category and Sub-Category]]))</f>
        <v>food trucks</v>
      </c>
      <c r="S2602" s="10">
        <f>(Kickstarter[[#This Row],[launched_at]]/86400) + 25569 + (-6/24)</f>
        <v>42394.650462962964</v>
      </c>
      <c r="T2602" s="10">
        <f>(Kickstarter[[#This Row],[deadline]]/86400) + 25569 + (-6/24)</f>
        <v>42454.608796296292</v>
      </c>
      <c r="U2602" s="6">
        <f>YEAR(Kickstarter[[#This Row],[Date Created Conversion]])</f>
        <v>2016</v>
      </c>
      <c r="V2602" s="6" t="str">
        <f>TEXT(Kickstarter[[#This Row],[Date Created Conversion]], "mmm")</f>
        <v>Jan</v>
      </c>
      <c r="W2602" s="6">
        <f>DATEDIF(Kickstarter[[#This Row],[Date Created Conversion]],Kickstarter[[#This Row],[Date Ended Conversion]],"m")</f>
        <v>2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Kickstarter[[#This Row],[pledged]]/Kickstarter[[#This Row],[goal]]</f>
        <v>6.6139999999999999</v>
      </c>
      <c r="P2603" s="13">
        <f>IF(Kickstarter[[#This Row],[backers_count]], Kickstarter[[#This Row],[pledged]]/Kickstarter[[#This Row],[backers_count]], 0)</f>
        <v>21.900662251655628</v>
      </c>
      <c r="Q2603" t="str">
        <f>LEFT(Kickstarter[[#This Row],[Category and Sub-Category]], SEARCH("/", Kickstarter[[#This Row],[Category and Sub-Category]])-1)</f>
        <v>technology</v>
      </c>
      <c r="R2603" t="str">
        <f>RIGHT(Kickstarter[[#This Row],[Category and Sub-Category]], LEN(Kickstarter[[#This Row],[Category and Sub-Category]])-SEARCH("/",Kickstarter[[#This Row],[Category and Sub-Category]]))</f>
        <v>space exploration</v>
      </c>
      <c r="S2603" s="10">
        <f>(Kickstarter[[#This Row],[launched_at]]/86400) + 25569 + (-6/24)</f>
        <v>41150.652187500003</v>
      </c>
      <c r="T2603" s="10">
        <f>(Kickstarter[[#This Row],[deadline]]/86400) + 25569 + (-6/24)</f>
        <v>41164.915972222225</v>
      </c>
      <c r="U2603" s="6">
        <f>YEAR(Kickstarter[[#This Row],[Date Created Conversion]])</f>
        <v>2012</v>
      </c>
      <c r="V2603" s="6" t="str">
        <f>TEXT(Kickstarter[[#This Row],[Date Created Conversion]], "mmm")</f>
        <v>Aug</v>
      </c>
      <c r="W2603" s="6">
        <f>DATEDIF(Kickstarter[[#This Row],[Date Created Conversion]],Kickstarter[[#This Row],[Date Ended Conversion]],"m")</f>
        <v>0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Kickstarter[[#This Row],[pledged]]/Kickstarter[[#This Row],[goal]]</f>
        <v>3.2609166666666667</v>
      </c>
      <c r="P2604" s="13">
        <f>IF(Kickstarter[[#This Row],[backers_count]], Kickstarter[[#This Row],[pledged]]/Kickstarter[[#This Row],[backers_count]], 0)</f>
        <v>80.022494887525568</v>
      </c>
      <c r="Q2604" t="str">
        <f>LEFT(Kickstarter[[#This Row],[Category and Sub-Category]], SEARCH("/", Kickstarter[[#This Row],[Category and Sub-Category]])-1)</f>
        <v>technology</v>
      </c>
      <c r="R2604" t="str">
        <f>RIGHT(Kickstarter[[#This Row],[Category and Sub-Category]], LEN(Kickstarter[[#This Row],[Category and Sub-Category]])-SEARCH("/",Kickstarter[[#This Row],[Category and Sub-Category]]))</f>
        <v>space exploration</v>
      </c>
      <c r="S2604" s="10">
        <f>(Kickstarter[[#This Row],[launched_at]]/86400) + 25569 + (-6/24)</f>
        <v>41915.497314814813</v>
      </c>
      <c r="T2604" s="10">
        <f>(Kickstarter[[#This Row],[deadline]]/86400) + 25569 + (-6/24)</f>
        <v>41955.638888888891</v>
      </c>
      <c r="U2604" s="6">
        <f>YEAR(Kickstarter[[#This Row],[Date Created Conversion]])</f>
        <v>2014</v>
      </c>
      <c r="V2604" s="6" t="str">
        <f>TEXT(Kickstarter[[#This Row],[Date Created Conversion]], "mmm")</f>
        <v>Oct</v>
      </c>
      <c r="W2604" s="6">
        <f>DATEDIF(Kickstarter[[#This Row],[Date Created Conversion]],Kickstarter[[#This Row],[Date Ended Conversion]],"m")</f>
        <v>1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Kickstarter[[#This Row],[pledged]]/Kickstarter[[#This Row],[goal]]</f>
        <v>1.0148571428571429</v>
      </c>
      <c r="P2605" s="13">
        <f>IF(Kickstarter[[#This Row],[backers_count]], Kickstarter[[#This Row],[pledged]]/Kickstarter[[#This Row],[backers_count]], 0)</f>
        <v>35.520000000000003</v>
      </c>
      <c r="Q2605" t="str">
        <f>LEFT(Kickstarter[[#This Row],[Category and Sub-Category]], SEARCH("/", Kickstarter[[#This Row],[Category and Sub-Category]])-1)</f>
        <v>technology</v>
      </c>
      <c r="R2605" t="str">
        <f>RIGHT(Kickstarter[[#This Row],[Category and Sub-Category]], LEN(Kickstarter[[#This Row],[Category and Sub-Category]])-SEARCH("/",Kickstarter[[#This Row],[Category and Sub-Category]]))</f>
        <v>space exploration</v>
      </c>
      <c r="S2605" s="10">
        <f>(Kickstarter[[#This Row],[launched_at]]/86400) + 25569 + (-6/24)</f>
        <v>41617.662662037037</v>
      </c>
      <c r="T2605" s="10">
        <f>(Kickstarter[[#This Row],[deadline]]/86400) + 25569 + (-6/24)</f>
        <v>41631.662662037037</v>
      </c>
      <c r="U2605" s="6">
        <f>YEAR(Kickstarter[[#This Row],[Date Created Conversion]])</f>
        <v>2013</v>
      </c>
      <c r="V2605" s="6" t="str">
        <f>TEXT(Kickstarter[[#This Row],[Date Created Conversion]], "mmm")</f>
        <v>Dec</v>
      </c>
      <c r="W2605" s="6">
        <f>DATEDIF(Kickstarter[[#This Row],[Date Created Conversion]],Kickstarter[[#This Row],[Date Ended Conversion]],"m")</f>
        <v>0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Kickstarter[[#This Row],[pledged]]/Kickstarter[[#This Row],[goal]]</f>
        <v>1.0421799999999999</v>
      </c>
      <c r="P2606" s="13">
        <f>IF(Kickstarter[[#This Row],[backers_count]], Kickstarter[[#This Row],[pledged]]/Kickstarter[[#This Row],[backers_count]], 0)</f>
        <v>64.933333333333323</v>
      </c>
      <c r="Q2606" t="str">
        <f>LEFT(Kickstarter[[#This Row],[Category and Sub-Category]], SEARCH("/", Kickstarter[[#This Row],[Category and Sub-Category]])-1)</f>
        <v>technology</v>
      </c>
      <c r="R2606" t="str">
        <f>RIGHT(Kickstarter[[#This Row],[Category and Sub-Category]], LEN(Kickstarter[[#This Row],[Category and Sub-Category]])-SEARCH("/",Kickstarter[[#This Row],[Category and Sub-Category]]))</f>
        <v>space exploration</v>
      </c>
      <c r="S2606" s="10">
        <f>(Kickstarter[[#This Row],[launched_at]]/86400) + 25569 + (-6/24)</f>
        <v>40997.801192129627</v>
      </c>
      <c r="T2606" s="10">
        <f>(Kickstarter[[#This Row],[deadline]]/86400) + 25569 + (-6/24)</f>
        <v>41027.801192129627</v>
      </c>
      <c r="U2606" s="6">
        <f>YEAR(Kickstarter[[#This Row],[Date Created Conversion]])</f>
        <v>2012</v>
      </c>
      <c r="V2606" s="6" t="str">
        <f>TEXT(Kickstarter[[#This Row],[Date Created Conversion]], "mmm")</f>
        <v>Mar</v>
      </c>
      <c r="W2606" s="6">
        <f>DATEDIF(Kickstarter[[#This Row],[Date Created Conversion]],Kickstarter[[#This Row],[Date Ended Conversion]],"m")</f>
        <v>0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Kickstarter[[#This Row],[pledged]]/Kickstarter[[#This Row],[goal]]</f>
        <v>1.0742157000000001</v>
      </c>
      <c r="P2607" s="13">
        <f>IF(Kickstarter[[#This Row],[backers_count]], Kickstarter[[#This Row],[pledged]]/Kickstarter[[#This Row],[backers_count]], 0)</f>
        <v>60.965703745743475</v>
      </c>
      <c r="Q2607" t="str">
        <f>LEFT(Kickstarter[[#This Row],[Category and Sub-Category]], SEARCH("/", Kickstarter[[#This Row],[Category and Sub-Category]])-1)</f>
        <v>technology</v>
      </c>
      <c r="R2607" t="str">
        <f>RIGHT(Kickstarter[[#This Row],[Category and Sub-Category]], LEN(Kickstarter[[#This Row],[Category and Sub-Category]])-SEARCH("/",Kickstarter[[#This Row],[Category and Sub-Category]]))</f>
        <v>space exploration</v>
      </c>
      <c r="S2607" s="10">
        <f>(Kickstarter[[#This Row],[launched_at]]/86400) + 25569 + (-6/24)</f>
        <v>42508.291550925926</v>
      </c>
      <c r="T2607" s="10">
        <f>(Kickstarter[[#This Row],[deadline]]/86400) + 25569 + (-6/24)</f>
        <v>42538.291550925926</v>
      </c>
      <c r="U2607" s="6">
        <f>YEAR(Kickstarter[[#This Row],[Date Created Conversion]])</f>
        <v>2016</v>
      </c>
      <c r="V2607" s="6" t="str">
        <f>TEXT(Kickstarter[[#This Row],[Date Created Conversion]], "mmm")</f>
        <v>May</v>
      </c>
      <c r="W2607" s="6">
        <f>DATEDIF(Kickstarter[[#This Row],[Date Created Conversion]],Kickstarter[[#This Row],[Date Ended Conversion]],"m")</f>
        <v>0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Kickstarter[[#This Row],[pledged]]/Kickstarter[[#This Row],[goal]]</f>
        <v>1.1005454545454545</v>
      </c>
      <c r="P2608" s="13">
        <f>IF(Kickstarter[[#This Row],[backers_count]], Kickstarter[[#This Row],[pledged]]/Kickstarter[[#This Row],[backers_count]], 0)</f>
        <v>31.444155844155844</v>
      </c>
      <c r="Q2608" t="str">
        <f>LEFT(Kickstarter[[#This Row],[Category and Sub-Category]], SEARCH("/", Kickstarter[[#This Row],[Category and Sub-Category]])-1)</f>
        <v>technology</v>
      </c>
      <c r="R2608" t="str">
        <f>RIGHT(Kickstarter[[#This Row],[Category and Sub-Category]], LEN(Kickstarter[[#This Row],[Category and Sub-Category]])-SEARCH("/",Kickstarter[[#This Row],[Category and Sub-Category]]))</f>
        <v>space exploration</v>
      </c>
      <c r="S2608" s="10">
        <f>(Kickstarter[[#This Row],[launched_at]]/86400) + 25569 + (-6/24)</f>
        <v>41726.462754629625</v>
      </c>
      <c r="T2608" s="10">
        <f>(Kickstarter[[#This Row],[deadline]]/86400) + 25569 + (-6/24)</f>
        <v>41758.462754629625</v>
      </c>
      <c r="U2608" s="6">
        <f>YEAR(Kickstarter[[#This Row],[Date Created Conversion]])</f>
        <v>2014</v>
      </c>
      <c r="V2608" s="6" t="str">
        <f>TEXT(Kickstarter[[#This Row],[Date Created Conversion]], "mmm")</f>
        <v>Mar</v>
      </c>
      <c r="W2608" s="6">
        <f>DATEDIF(Kickstarter[[#This Row],[Date Created Conversion]],Kickstarter[[#This Row],[Date Ended Conversion]],"m")</f>
        <v>1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Kickstarter[[#This Row],[pledged]]/Kickstarter[[#This Row],[goal]]</f>
        <v>4.077</v>
      </c>
      <c r="P2609" s="13">
        <f>IF(Kickstarter[[#This Row],[backers_count]], Kickstarter[[#This Row],[pledged]]/Kickstarter[[#This Row],[backers_count]], 0)</f>
        <v>81.949748743718587</v>
      </c>
      <c r="Q2609" t="str">
        <f>LEFT(Kickstarter[[#This Row],[Category and Sub-Category]], SEARCH("/", Kickstarter[[#This Row],[Category and Sub-Category]])-1)</f>
        <v>technology</v>
      </c>
      <c r="R2609" t="str">
        <f>RIGHT(Kickstarter[[#This Row],[Category and Sub-Category]], LEN(Kickstarter[[#This Row],[Category and Sub-Category]])-SEARCH("/",Kickstarter[[#This Row],[Category and Sub-Category]]))</f>
        <v>space exploration</v>
      </c>
      <c r="S2609" s="10">
        <f>(Kickstarter[[#This Row],[launched_at]]/86400) + 25569 + (-6/24)</f>
        <v>42184.624675925923</v>
      </c>
      <c r="T2609" s="10">
        <f>(Kickstarter[[#This Row],[deadline]]/86400) + 25569 + (-6/24)</f>
        <v>42227.833333333328</v>
      </c>
      <c r="U2609" s="6">
        <f>YEAR(Kickstarter[[#This Row],[Date Created Conversion]])</f>
        <v>2015</v>
      </c>
      <c r="V2609" s="6" t="str">
        <f>TEXT(Kickstarter[[#This Row],[Date Created Conversion]], "mmm")</f>
        <v>Jun</v>
      </c>
      <c r="W2609" s="6">
        <f>DATEDIF(Kickstarter[[#This Row],[Date Created Conversion]],Kickstarter[[#This Row],[Date Ended Conversion]],"m")</f>
        <v>1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Kickstarter[[#This Row],[pledged]]/Kickstarter[[#This Row],[goal]]</f>
        <v>2.2392500000000002</v>
      </c>
      <c r="P2610" s="13">
        <f>IF(Kickstarter[[#This Row],[backers_count]], Kickstarter[[#This Row],[pledged]]/Kickstarter[[#This Row],[backers_count]], 0)</f>
        <v>58.92763157894737</v>
      </c>
      <c r="Q2610" t="str">
        <f>LEFT(Kickstarter[[#This Row],[Category and Sub-Category]], SEARCH("/", Kickstarter[[#This Row],[Category and Sub-Category]])-1)</f>
        <v>technology</v>
      </c>
      <c r="R2610" t="str">
        <f>RIGHT(Kickstarter[[#This Row],[Category and Sub-Category]], LEN(Kickstarter[[#This Row],[Category and Sub-Category]])-SEARCH("/",Kickstarter[[#This Row],[Category and Sub-Category]]))</f>
        <v>space exploration</v>
      </c>
      <c r="S2610" s="10">
        <f>(Kickstarter[[#This Row],[launched_at]]/86400) + 25569 + (-6/24)</f>
        <v>42767.551712962959</v>
      </c>
      <c r="T2610" s="10">
        <f>(Kickstarter[[#This Row],[deadline]]/86400) + 25569 + (-6/24)</f>
        <v>42808.75</v>
      </c>
      <c r="U2610" s="6">
        <f>YEAR(Kickstarter[[#This Row],[Date Created Conversion]])</f>
        <v>2017</v>
      </c>
      <c r="V2610" s="6" t="str">
        <f>TEXT(Kickstarter[[#This Row],[Date Created Conversion]], "mmm")</f>
        <v>Feb</v>
      </c>
      <c r="W2610" s="6">
        <f>DATEDIF(Kickstarter[[#This Row],[Date Created Conversion]],Kickstarter[[#This Row],[Date Ended Conversion]],"m")</f>
        <v>1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Kickstarter[[#This Row],[pledged]]/Kickstarter[[#This Row],[goal]]</f>
        <v>3.038011142857143</v>
      </c>
      <c r="P2611" s="13">
        <f>IF(Kickstarter[[#This Row],[backers_count]], Kickstarter[[#This Row],[pledged]]/Kickstarter[[#This Row],[backers_count]], 0)</f>
        <v>157.29347633136095</v>
      </c>
      <c r="Q2611" t="str">
        <f>LEFT(Kickstarter[[#This Row],[Category and Sub-Category]], SEARCH("/", Kickstarter[[#This Row],[Category and Sub-Category]])-1)</f>
        <v>technology</v>
      </c>
      <c r="R2611" t="str">
        <f>RIGHT(Kickstarter[[#This Row],[Category and Sub-Category]], LEN(Kickstarter[[#This Row],[Category and Sub-Category]])-SEARCH("/",Kickstarter[[#This Row],[Category and Sub-Category]]))</f>
        <v>space exploration</v>
      </c>
      <c r="S2611" s="10">
        <f>(Kickstarter[[#This Row],[launched_at]]/86400) + 25569 + (-6/24)</f>
        <v>41074.987858796296</v>
      </c>
      <c r="T2611" s="10">
        <f>(Kickstarter[[#This Row],[deadline]]/86400) + 25569 + (-6/24)</f>
        <v>41104.987858796296</v>
      </c>
      <c r="U2611" s="6">
        <f>YEAR(Kickstarter[[#This Row],[Date Created Conversion]])</f>
        <v>2012</v>
      </c>
      <c r="V2611" s="6" t="str">
        <f>TEXT(Kickstarter[[#This Row],[Date Created Conversion]], "mmm")</f>
        <v>Jun</v>
      </c>
      <c r="W2611" s="6">
        <f>DATEDIF(Kickstarter[[#This Row],[Date Created Conversion]],Kickstarter[[#This Row],[Date Ended Conversion]],"m")</f>
        <v>1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Kickstarter[[#This Row],[pledged]]/Kickstarter[[#This Row],[goal]]</f>
        <v>1.4132510432681749</v>
      </c>
      <c r="P2612" s="13">
        <f>IF(Kickstarter[[#This Row],[backers_count]], Kickstarter[[#This Row],[pledged]]/Kickstarter[[#This Row],[backers_count]], 0)</f>
        <v>55.758509532062391</v>
      </c>
      <c r="Q2612" t="str">
        <f>LEFT(Kickstarter[[#This Row],[Category and Sub-Category]], SEARCH("/", Kickstarter[[#This Row],[Category and Sub-Category]])-1)</f>
        <v>technology</v>
      </c>
      <c r="R2612" t="str">
        <f>RIGHT(Kickstarter[[#This Row],[Category and Sub-Category]], LEN(Kickstarter[[#This Row],[Category and Sub-Category]])-SEARCH("/",Kickstarter[[#This Row],[Category and Sub-Category]]))</f>
        <v>space exploration</v>
      </c>
      <c r="S2612" s="10">
        <f>(Kickstarter[[#This Row],[launched_at]]/86400) + 25569 + (-6/24)</f>
        <v>42564.631076388891</v>
      </c>
      <c r="T2612" s="10">
        <f>(Kickstarter[[#This Row],[deadline]]/86400) + 25569 + (-6/24)</f>
        <v>42604.040972222225</v>
      </c>
      <c r="U2612" s="6">
        <f>YEAR(Kickstarter[[#This Row],[Date Created Conversion]])</f>
        <v>2016</v>
      </c>
      <c r="V2612" s="6" t="str">
        <f>TEXT(Kickstarter[[#This Row],[Date Created Conversion]], "mmm")</f>
        <v>Jul</v>
      </c>
      <c r="W2612" s="6">
        <f>DATEDIF(Kickstarter[[#This Row],[Date Created Conversion]],Kickstarter[[#This Row],[Date Ended Conversion]],"m")</f>
        <v>1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Kickstarter[[#This Row],[pledged]]/Kickstarter[[#This Row],[goal]]</f>
        <v>27.906363636363636</v>
      </c>
      <c r="P2613" s="13">
        <f>IF(Kickstarter[[#This Row],[backers_count]], Kickstarter[[#This Row],[pledged]]/Kickstarter[[#This Row],[backers_count]], 0)</f>
        <v>83.802893802893806</v>
      </c>
      <c r="Q2613" t="str">
        <f>LEFT(Kickstarter[[#This Row],[Category and Sub-Category]], SEARCH("/", Kickstarter[[#This Row],[Category and Sub-Category]])-1)</f>
        <v>technology</v>
      </c>
      <c r="R2613" t="str">
        <f>RIGHT(Kickstarter[[#This Row],[Category and Sub-Category]], LEN(Kickstarter[[#This Row],[Category and Sub-Category]])-SEARCH("/",Kickstarter[[#This Row],[Category and Sub-Category]]))</f>
        <v>space exploration</v>
      </c>
      <c r="S2613" s="10">
        <f>(Kickstarter[[#This Row],[launched_at]]/86400) + 25569 + (-6/24)</f>
        <v>42704.085810185185</v>
      </c>
      <c r="T2613" s="10">
        <f>(Kickstarter[[#This Row],[deadline]]/86400) + 25569 + (-6/24)</f>
        <v>42737.707638888889</v>
      </c>
      <c r="U2613" s="6">
        <f>YEAR(Kickstarter[[#This Row],[Date Created Conversion]])</f>
        <v>2016</v>
      </c>
      <c r="V2613" s="6" t="str">
        <f>TEXT(Kickstarter[[#This Row],[Date Created Conversion]], "mmm")</f>
        <v>Nov</v>
      </c>
      <c r="W2613" s="6">
        <f>DATEDIF(Kickstarter[[#This Row],[Date Created Conversion]],Kickstarter[[#This Row],[Date Ended Conversion]],"m")</f>
        <v>1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Kickstarter[[#This Row],[pledged]]/Kickstarter[[#This Row],[goal]]</f>
        <v>1.7176130000000001</v>
      </c>
      <c r="P2614" s="13">
        <f>IF(Kickstarter[[#This Row],[backers_count]], Kickstarter[[#This Row],[pledged]]/Kickstarter[[#This Row],[backers_count]], 0)</f>
        <v>58.422210884353746</v>
      </c>
      <c r="Q2614" t="str">
        <f>LEFT(Kickstarter[[#This Row],[Category and Sub-Category]], SEARCH("/", Kickstarter[[#This Row],[Category and Sub-Category]])-1)</f>
        <v>technology</v>
      </c>
      <c r="R2614" t="str">
        <f>RIGHT(Kickstarter[[#This Row],[Category and Sub-Category]], LEN(Kickstarter[[#This Row],[Category and Sub-Category]])-SEARCH("/",Kickstarter[[#This Row],[Category and Sub-Category]]))</f>
        <v>space exploration</v>
      </c>
      <c r="S2614" s="10">
        <f>(Kickstarter[[#This Row],[launched_at]]/86400) + 25569 + (-6/24)</f>
        <v>41981.893171296295</v>
      </c>
      <c r="T2614" s="10">
        <f>(Kickstarter[[#This Row],[deadline]]/86400) + 25569 + (-6/24)</f>
        <v>42012.893171296295</v>
      </c>
      <c r="U2614" s="6">
        <f>YEAR(Kickstarter[[#This Row],[Date Created Conversion]])</f>
        <v>2014</v>
      </c>
      <c r="V2614" s="6" t="str">
        <f>TEXT(Kickstarter[[#This Row],[Date Created Conversion]], "mmm")</f>
        <v>Dec</v>
      </c>
      <c r="W2614" s="6">
        <f>DATEDIF(Kickstarter[[#This Row],[Date Created Conversion]],Kickstarter[[#This Row],[Date Ended Conversion]],"m")</f>
        <v>1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Kickstarter[[#This Row],[pledged]]/Kickstarter[[#This Row],[goal]]</f>
        <v>1.0101333333333333</v>
      </c>
      <c r="P2615" s="13">
        <f>IF(Kickstarter[[#This Row],[backers_count]], Kickstarter[[#This Row],[pledged]]/Kickstarter[[#This Row],[backers_count]], 0)</f>
        <v>270.57142857142856</v>
      </c>
      <c r="Q2615" t="str">
        <f>LEFT(Kickstarter[[#This Row],[Category and Sub-Category]], SEARCH("/", Kickstarter[[#This Row],[Category and Sub-Category]])-1)</f>
        <v>technology</v>
      </c>
      <c r="R2615" t="str">
        <f>RIGHT(Kickstarter[[#This Row],[Category and Sub-Category]], LEN(Kickstarter[[#This Row],[Category and Sub-Category]])-SEARCH("/",Kickstarter[[#This Row],[Category and Sub-Category]]))</f>
        <v>space exploration</v>
      </c>
      <c r="S2615" s="10">
        <f>(Kickstarter[[#This Row],[launched_at]]/86400) + 25569 + (-6/24)</f>
        <v>41143.56821759259</v>
      </c>
      <c r="T2615" s="10">
        <f>(Kickstarter[[#This Row],[deadline]]/86400) + 25569 + (-6/24)</f>
        <v>41173.56821759259</v>
      </c>
      <c r="U2615" s="6">
        <f>YEAR(Kickstarter[[#This Row],[Date Created Conversion]])</f>
        <v>2012</v>
      </c>
      <c r="V2615" s="6" t="str">
        <f>TEXT(Kickstarter[[#This Row],[Date Created Conversion]], "mmm")</f>
        <v>Aug</v>
      </c>
      <c r="W2615" s="6">
        <f>DATEDIF(Kickstarter[[#This Row],[Date Created Conversion]],Kickstarter[[#This Row],[Date Ended Conversion]],"m")</f>
        <v>0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Kickstarter[[#This Row],[pledged]]/Kickstarter[[#This Row],[goal]]</f>
        <v>1.02</v>
      </c>
      <c r="P2616" s="13">
        <f>IF(Kickstarter[[#This Row],[backers_count]], Kickstarter[[#This Row],[pledged]]/Kickstarter[[#This Row],[backers_count]], 0)</f>
        <v>107.1</v>
      </c>
      <c r="Q2616" t="str">
        <f>LEFT(Kickstarter[[#This Row],[Category and Sub-Category]], SEARCH("/", Kickstarter[[#This Row],[Category and Sub-Category]])-1)</f>
        <v>technology</v>
      </c>
      <c r="R2616" t="str">
        <f>RIGHT(Kickstarter[[#This Row],[Category and Sub-Category]], LEN(Kickstarter[[#This Row],[Category and Sub-Category]])-SEARCH("/",Kickstarter[[#This Row],[Category and Sub-Category]]))</f>
        <v>space exploration</v>
      </c>
      <c r="S2616" s="10">
        <f>(Kickstarter[[#This Row],[launched_at]]/86400) + 25569 + (-6/24)</f>
        <v>41730.458472222221</v>
      </c>
      <c r="T2616" s="10">
        <f>(Kickstarter[[#This Row],[deadline]]/86400) + 25569 + (-6/24)</f>
        <v>41758.958333333336</v>
      </c>
      <c r="U2616" s="6">
        <f>YEAR(Kickstarter[[#This Row],[Date Created Conversion]])</f>
        <v>2014</v>
      </c>
      <c r="V2616" s="6" t="str">
        <f>TEXT(Kickstarter[[#This Row],[Date Created Conversion]], "mmm")</f>
        <v>Apr</v>
      </c>
      <c r="W2616" s="6">
        <f>DATEDIF(Kickstarter[[#This Row],[Date Created Conversion]],Kickstarter[[#This Row],[Date Ended Conversion]],"m")</f>
        <v>0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Kickstarter[[#This Row],[pledged]]/Kickstarter[[#This Row],[goal]]</f>
        <v>1.6976511744127936</v>
      </c>
      <c r="P2617" s="13">
        <f>IF(Kickstarter[[#This Row],[backers_count]], Kickstarter[[#This Row],[pledged]]/Kickstarter[[#This Row],[backers_count]], 0)</f>
        <v>47.180555555555557</v>
      </c>
      <c r="Q2617" t="str">
        <f>LEFT(Kickstarter[[#This Row],[Category and Sub-Category]], SEARCH("/", Kickstarter[[#This Row],[Category and Sub-Category]])-1)</f>
        <v>technology</v>
      </c>
      <c r="R2617" t="str">
        <f>RIGHT(Kickstarter[[#This Row],[Category and Sub-Category]], LEN(Kickstarter[[#This Row],[Category and Sub-Category]])-SEARCH("/",Kickstarter[[#This Row],[Category and Sub-Category]]))</f>
        <v>space exploration</v>
      </c>
      <c r="S2617" s="10">
        <f>(Kickstarter[[#This Row],[launched_at]]/86400) + 25569 + (-6/24)</f>
        <v>42453.24726851852</v>
      </c>
      <c r="T2617" s="10">
        <f>(Kickstarter[[#This Row],[deadline]]/86400) + 25569 + (-6/24)</f>
        <v>42490.25</v>
      </c>
      <c r="U2617" s="6">
        <f>YEAR(Kickstarter[[#This Row],[Date Created Conversion]])</f>
        <v>2016</v>
      </c>
      <c r="V2617" s="6" t="str">
        <f>TEXT(Kickstarter[[#This Row],[Date Created Conversion]], "mmm")</f>
        <v>Mar</v>
      </c>
      <c r="W2617" s="6">
        <f>DATEDIF(Kickstarter[[#This Row],[Date Created Conversion]],Kickstarter[[#This Row],[Date Ended Conversion]],"m")</f>
        <v>1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Kickstarter[[#This Row],[pledged]]/Kickstarter[[#This Row],[goal]]</f>
        <v>1.14534</v>
      </c>
      <c r="P2618" s="13">
        <f>IF(Kickstarter[[#This Row],[backers_count]], Kickstarter[[#This Row],[pledged]]/Kickstarter[[#This Row],[backers_count]], 0)</f>
        <v>120.30882352941177</v>
      </c>
      <c r="Q2618" t="str">
        <f>LEFT(Kickstarter[[#This Row],[Category and Sub-Category]], SEARCH("/", Kickstarter[[#This Row],[Category and Sub-Category]])-1)</f>
        <v>technology</v>
      </c>
      <c r="R2618" t="str">
        <f>RIGHT(Kickstarter[[#This Row],[Category and Sub-Category]], LEN(Kickstarter[[#This Row],[Category and Sub-Category]])-SEARCH("/",Kickstarter[[#This Row],[Category and Sub-Category]]))</f>
        <v>space exploration</v>
      </c>
      <c r="S2618" s="10">
        <f>(Kickstarter[[#This Row],[launched_at]]/86400) + 25569 + (-6/24)</f>
        <v>42211.74454861111</v>
      </c>
      <c r="T2618" s="10">
        <f>(Kickstarter[[#This Row],[deadline]]/86400) + 25569 + (-6/24)</f>
        <v>42241.74454861111</v>
      </c>
      <c r="U2618" s="6">
        <f>YEAR(Kickstarter[[#This Row],[Date Created Conversion]])</f>
        <v>2015</v>
      </c>
      <c r="V2618" s="6" t="str">
        <f>TEXT(Kickstarter[[#This Row],[Date Created Conversion]], "mmm")</f>
        <v>Jul</v>
      </c>
      <c r="W2618" s="6">
        <f>DATEDIF(Kickstarter[[#This Row],[Date Created Conversion]],Kickstarter[[#This Row],[Date Ended Conversion]],"m")</f>
        <v>0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Kickstarter[[#This Row],[pledged]]/Kickstarter[[#This Row],[goal]]</f>
        <v>8.7759999999999998</v>
      </c>
      <c r="P2619" s="13">
        <f>IF(Kickstarter[[#This Row],[backers_count]], Kickstarter[[#This Row],[pledged]]/Kickstarter[[#This Row],[backers_count]], 0)</f>
        <v>27.59748427672956</v>
      </c>
      <c r="Q2619" t="str">
        <f>LEFT(Kickstarter[[#This Row],[Category and Sub-Category]], SEARCH("/", Kickstarter[[#This Row],[Category and Sub-Category]])-1)</f>
        <v>technology</v>
      </c>
      <c r="R2619" t="str">
        <f>RIGHT(Kickstarter[[#This Row],[Category and Sub-Category]], LEN(Kickstarter[[#This Row],[Category and Sub-Category]])-SEARCH("/",Kickstarter[[#This Row],[Category and Sub-Category]]))</f>
        <v>space exploration</v>
      </c>
      <c r="S2619" s="10">
        <f>(Kickstarter[[#This Row],[launched_at]]/86400) + 25569 + (-6/24)</f>
        <v>41902.624432870369</v>
      </c>
      <c r="T2619" s="10">
        <f>(Kickstarter[[#This Row],[deadline]]/86400) + 25569 + (-6/24)</f>
        <v>41932.624432870369</v>
      </c>
      <c r="U2619" s="6">
        <f>YEAR(Kickstarter[[#This Row],[Date Created Conversion]])</f>
        <v>2014</v>
      </c>
      <c r="V2619" s="6" t="str">
        <f>TEXT(Kickstarter[[#This Row],[Date Created Conversion]], "mmm")</f>
        <v>Sep</v>
      </c>
      <c r="W2619" s="6">
        <f>DATEDIF(Kickstarter[[#This Row],[Date Created Conversion]],Kickstarter[[#This Row],[Date Ended Conversion]],"m")</f>
        <v>1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Kickstarter[[#This Row],[pledged]]/Kickstarter[[#This Row],[goal]]</f>
        <v>1.0538666666666667</v>
      </c>
      <c r="P2620" s="13">
        <f>IF(Kickstarter[[#This Row],[backers_count]], Kickstarter[[#This Row],[pledged]]/Kickstarter[[#This Row],[backers_count]], 0)</f>
        <v>205.2987012987013</v>
      </c>
      <c r="Q2620" t="str">
        <f>LEFT(Kickstarter[[#This Row],[Category and Sub-Category]], SEARCH("/", Kickstarter[[#This Row],[Category and Sub-Category]])-1)</f>
        <v>technology</v>
      </c>
      <c r="R2620" t="str">
        <f>RIGHT(Kickstarter[[#This Row],[Category and Sub-Category]], LEN(Kickstarter[[#This Row],[Category and Sub-Category]])-SEARCH("/",Kickstarter[[#This Row],[Category and Sub-Category]]))</f>
        <v>space exploration</v>
      </c>
      <c r="S2620" s="10">
        <f>(Kickstarter[[#This Row],[launched_at]]/86400) + 25569 + (-6/24)</f>
        <v>42279.542372685188</v>
      </c>
      <c r="T2620" s="10">
        <f>(Kickstarter[[#This Row],[deadline]]/86400) + 25569 + (-6/24)</f>
        <v>42339.584039351852</v>
      </c>
      <c r="U2620" s="6">
        <f>YEAR(Kickstarter[[#This Row],[Date Created Conversion]])</f>
        <v>2015</v>
      </c>
      <c r="V2620" s="6" t="str">
        <f>TEXT(Kickstarter[[#This Row],[Date Created Conversion]], "mmm")</f>
        <v>Oct</v>
      </c>
      <c r="W2620" s="6">
        <f>DATEDIF(Kickstarter[[#This Row],[Date Created Conversion]],Kickstarter[[#This Row],[Date Ended Conversion]],"m")</f>
        <v>1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Kickstarter[[#This Row],[pledged]]/Kickstarter[[#This Row],[goal]]</f>
        <v>1.8839999999999999</v>
      </c>
      <c r="P2621" s="13">
        <f>IF(Kickstarter[[#This Row],[backers_count]], Kickstarter[[#This Row],[pledged]]/Kickstarter[[#This Row],[backers_count]], 0)</f>
        <v>35.547169811320757</v>
      </c>
      <c r="Q2621" t="str">
        <f>LEFT(Kickstarter[[#This Row],[Category and Sub-Category]], SEARCH("/", Kickstarter[[#This Row],[Category and Sub-Category]])-1)</f>
        <v>technology</v>
      </c>
      <c r="R2621" t="str">
        <f>RIGHT(Kickstarter[[#This Row],[Category and Sub-Category]], LEN(Kickstarter[[#This Row],[Category and Sub-Category]])-SEARCH("/",Kickstarter[[#This Row],[Category and Sub-Category]]))</f>
        <v>space exploration</v>
      </c>
      <c r="S2621" s="10">
        <f>(Kickstarter[[#This Row],[launched_at]]/86400) + 25569 + (-6/24)</f>
        <v>42273.634305555555</v>
      </c>
      <c r="T2621" s="10">
        <f>(Kickstarter[[#This Row],[deadline]]/86400) + 25569 + (-6/24)</f>
        <v>42300.208333333328</v>
      </c>
      <c r="U2621" s="6">
        <f>YEAR(Kickstarter[[#This Row],[Date Created Conversion]])</f>
        <v>2015</v>
      </c>
      <c r="V2621" s="6" t="str">
        <f>TEXT(Kickstarter[[#This Row],[Date Created Conversion]], "mmm")</f>
        <v>Sep</v>
      </c>
      <c r="W2621" s="6">
        <f>DATEDIF(Kickstarter[[#This Row],[Date Created Conversion]],Kickstarter[[#This Row],[Date Ended Conversion]],"m")</f>
        <v>0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Kickstarter[[#This Row],[pledged]]/Kickstarter[[#This Row],[goal]]</f>
        <v>1.436523076923077</v>
      </c>
      <c r="P2622" s="13">
        <f>IF(Kickstarter[[#This Row],[backers_count]], Kickstarter[[#This Row],[pledged]]/Kickstarter[[#This Row],[backers_count]], 0)</f>
        <v>74.639488409272587</v>
      </c>
      <c r="Q2622" t="str">
        <f>LEFT(Kickstarter[[#This Row],[Category and Sub-Category]], SEARCH("/", Kickstarter[[#This Row],[Category and Sub-Category]])-1)</f>
        <v>technology</v>
      </c>
      <c r="R2622" t="str">
        <f>RIGHT(Kickstarter[[#This Row],[Category and Sub-Category]], LEN(Kickstarter[[#This Row],[Category and Sub-Category]])-SEARCH("/",Kickstarter[[#This Row],[Category and Sub-Category]]))</f>
        <v>space exploration</v>
      </c>
      <c r="S2622" s="10">
        <f>(Kickstarter[[#This Row],[launched_at]]/86400) + 25569 + (-6/24)</f>
        <v>42250.91715277778</v>
      </c>
      <c r="T2622" s="10">
        <f>(Kickstarter[[#This Row],[deadline]]/86400) + 25569 + (-6/24)</f>
        <v>42287.791666666672</v>
      </c>
      <c r="U2622" s="6">
        <f>YEAR(Kickstarter[[#This Row],[Date Created Conversion]])</f>
        <v>2015</v>
      </c>
      <c r="V2622" s="6" t="str">
        <f>TEXT(Kickstarter[[#This Row],[Date Created Conversion]], "mmm")</f>
        <v>Sep</v>
      </c>
      <c r="W2622" s="6">
        <f>DATEDIF(Kickstarter[[#This Row],[Date Created Conversion]],Kickstarter[[#This Row],[Date Ended Conversion]],"m")</f>
        <v>1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Kickstarter[[#This Row],[pledged]]/Kickstarter[[#This Row],[goal]]</f>
        <v>1.4588000000000001</v>
      </c>
      <c r="P2623" s="13">
        <f>IF(Kickstarter[[#This Row],[backers_count]], Kickstarter[[#This Row],[pledged]]/Kickstarter[[#This Row],[backers_count]], 0)</f>
        <v>47.058064516129029</v>
      </c>
      <c r="Q2623" t="str">
        <f>LEFT(Kickstarter[[#This Row],[Category and Sub-Category]], SEARCH("/", Kickstarter[[#This Row],[Category and Sub-Category]])-1)</f>
        <v>technology</v>
      </c>
      <c r="R2623" t="str">
        <f>RIGHT(Kickstarter[[#This Row],[Category and Sub-Category]], LEN(Kickstarter[[#This Row],[Category and Sub-Category]])-SEARCH("/",Kickstarter[[#This Row],[Category and Sub-Category]]))</f>
        <v>space exploration</v>
      </c>
      <c r="S2623" s="10">
        <f>(Kickstarter[[#This Row],[launched_at]]/86400) + 25569 + (-6/24)</f>
        <v>42115.497546296298</v>
      </c>
      <c r="T2623" s="10">
        <f>(Kickstarter[[#This Row],[deadline]]/86400) + 25569 + (-6/24)</f>
        <v>42145.497546296298</v>
      </c>
      <c r="U2623" s="6">
        <f>YEAR(Kickstarter[[#This Row],[Date Created Conversion]])</f>
        <v>2015</v>
      </c>
      <c r="V2623" s="6" t="str">
        <f>TEXT(Kickstarter[[#This Row],[Date Created Conversion]], "mmm")</f>
        <v>Apr</v>
      </c>
      <c r="W2623" s="6">
        <f>DATEDIF(Kickstarter[[#This Row],[Date Created Conversion]],Kickstarter[[#This Row],[Date Ended Conversion]],"m")</f>
        <v>1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Kickstarter[[#This Row],[pledged]]/Kickstarter[[#This Row],[goal]]</f>
        <v>1.3118399999999999</v>
      </c>
      <c r="P2624" s="13">
        <f>IF(Kickstarter[[#This Row],[backers_count]], Kickstarter[[#This Row],[pledged]]/Kickstarter[[#This Row],[backers_count]], 0)</f>
        <v>26.591351351351353</v>
      </c>
      <c r="Q2624" t="str">
        <f>LEFT(Kickstarter[[#This Row],[Category and Sub-Category]], SEARCH("/", Kickstarter[[#This Row],[Category and Sub-Category]])-1)</f>
        <v>technology</v>
      </c>
      <c r="R2624" t="str">
        <f>RIGHT(Kickstarter[[#This Row],[Category and Sub-Category]], LEN(Kickstarter[[#This Row],[Category and Sub-Category]])-SEARCH("/",Kickstarter[[#This Row],[Category and Sub-Category]]))</f>
        <v>space exploration</v>
      </c>
      <c r="S2624" s="10">
        <f>(Kickstarter[[#This Row],[launched_at]]/86400) + 25569 + (-6/24)</f>
        <v>42689.49324074074</v>
      </c>
      <c r="T2624" s="10">
        <f>(Kickstarter[[#This Row],[deadline]]/86400) + 25569 + (-6/24)</f>
        <v>42734.49324074074</v>
      </c>
      <c r="U2624" s="6">
        <f>YEAR(Kickstarter[[#This Row],[Date Created Conversion]])</f>
        <v>2016</v>
      </c>
      <c r="V2624" s="6" t="str">
        <f>TEXT(Kickstarter[[#This Row],[Date Created Conversion]], "mmm")</f>
        <v>Nov</v>
      </c>
      <c r="W2624" s="6">
        <f>DATEDIF(Kickstarter[[#This Row],[Date Created Conversion]],Kickstarter[[#This Row],[Date Ended Conversion]],"m")</f>
        <v>1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Kickstarter[[#This Row],[pledged]]/Kickstarter[[#This Row],[goal]]</f>
        <v>1.1399999999999999</v>
      </c>
      <c r="P2625" s="13">
        <f>IF(Kickstarter[[#This Row],[backers_count]], Kickstarter[[#This Row],[pledged]]/Kickstarter[[#This Row],[backers_count]], 0)</f>
        <v>36.774193548387096</v>
      </c>
      <c r="Q2625" t="str">
        <f>LEFT(Kickstarter[[#This Row],[Category and Sub-Category]], SEARCH("/", Kickstarter[[#This Row],[Category and Sub-Category]])-1)</f>
        <v>technology</v>
      </c>
      <c r="R2625" t="str">
        <f>RIGHT(Kickstarter[[#This Row],[Category and Sub-Category]], LEN(Kickstarter[[#This Row],[Category and Sub-Category]])-SEARCH("/",Kickstarter[[#This Row],[Category and Sub-Category]]))</f>
        <v>space exploration</v>
      </c>
      <c r="S2625" s="10">
        <f>(Kickstarter[[#This Row],[launched_at]]/86400) + 25569 + (-6/24)</f>
        <v>42692.006550925929</v>
      </c>
      <c r="T2625" s="10">
        <f>(Kickstarter[[#This Row],[deadline]]/86400) + 25569 + (-6/24)</f>
        <v>42706.006550925929</v>
      </c>
      <c r="U2625" s="6">
        <f>YEAR(Kickstarter[[#This Row],[Date Created Conversion]])</f>
        <v>2016</v>
      </c>
      <c r="V2625" s="6" t="str">
        <f>TEXT(Kickstarter[[#This Row],[Date Created Conversion]], "mmm")</f>
        <v>Nov</v>
      </c>
      <c r="W2625" s="6">
        <f>DATEDIF(Kickstarter[[#This Row],[Date Created Conversion]],Kickstarter[[#This Row],[Date Ended Conversion]],"m")</f>
        <v>0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Kickstarter[[#This Row],[pledged]]/Kickstarter[[#This Row],[goal]]</f>
        <v>13.794206249999998</v>
      </c>
      <c r="P2626" s="13">
        <f>IF(Kickstarter[[#This Row],[backers_count]], Kickstarter[[#This Row],[pledged]]/Kickstarter[[#This Row],[backers_count]], 0)</f>
        <v>31.820544982698959</v>
      </c>
      <c r="Q2626" t="str">
        <f>LEFT(Kickstarter[[#This Row],[Category and Sub-Category]], SEARCH("/", Kickstarter[[#This Row],[Category and Sub-Category]])-1)</f>
        <v>technology</v>
      </c>
      <c r="R2626" t="str">
        <f>RIGHT(Kickstarter[[#This Row],[Category and Sub-Category]], LEN(Kickstarter[[#This Row],[Category and Sub-Category]])-SEARCH("/",Kickstarter[[#This Row],[Category and Sub-Category]]))</f>
        <v>space exploration</v>
      </c>
      <c r="S2626" s="10">
        <f>(Kickstarter[[#This Row],[launched_at]]/86400) + 25569 + (-6/24)</f>
        <v>41144.171550925923</v>
      </c>
      <c r="T2626" s="10">
        <f>(Kickstarter[[#This Row],[deadline]]/86400) + 25569 + (-6/24)</f>
        <v>41165.171550925923</v>
      </c>
      <c r="U2626" s="6">
        <f>YEAR(Kickstarter[[#This Row],[Date Created Conversion]])</f>
        <v>2012</v>
      </c>
      <c r="V2626" s="6" t="str">
        <f>TEXT(Kickstarter[[#This Row],[Date Created Conversion]], "mmm")</f>
        <v>Aug</v>
      </c>
      <c r="W2626" s="6">
        <f>DATEDIF(Kickstarter[[#This Row],[Date Created Conversion]],Kickstarter[[#This Row],[Date Ended Conversion]],"m")</f>
        <v>0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Kickstarter[[#This Row],[pledged]]/Kickstarter[[#This Row],[goal]]</f>
        <v>9.56</v>
      </c>
      <c r="P2627" s="13">
        <f>IF(Kickstarter[[#This Row],[backers_count]], Kickstarter[[#This Row],[pledged]]/Kickstarter[[#This Row],[backers_count]], 0)</f>
        <v>27.576923076923077</v>
      </c>
      <c r="Q2627" t="str">
        <f>LEFT(Kickstarter[[#This Row],[Category and Sub-Category]], SEARCH("/", Kickstarter[[#This Row],[Category and Sub-Category]])-1)</f>
        <v>technology</v>
      </c>
      <c r="R2627" t="str">
        <f>RIGHT(Kickstarter[[#This Row],[Category and Sub-Category]], LEN(Kickstarter[[#This Row],[Category and Sub-Category]])-SEARCH("/",Kickstarter[[#This Row],[Category and Sub-Category]]))</f>
        <v>space exploration</v>
      </c>
      <c r="S2627" s="10">
        <f>(Kickstarter[[#This Row],[launched_at]]/86400) + 25569 + (-6/24)</f>
        <v>42658.560277777782</v>
      </c>
      <c r="T2627" s="10">
        <f>(Kickstarter[[#This Row],[deadline]]/86400) + 25569 + (-6/24)</f>
        <v>42683.601944444439</v>
      </c>
      <c r="U2627" s="6">
        <f>YEAR(Kickstarter[[#This Row],[Date Created Conversion]])</f>
        <v>2016</v>
      </c>
      <c r="V2627" s="6" t="str">
        <f>TEXT(Kickstarter[[#This Row],[Date Created Conversion]], "mmm")</f>
        <v>Oct</v>
      </c>
      <c r="W2627" s="6">
        <f>DATEDIF(Kickstarter[[#This Row],[Date Created Conversion]],Kickstarter[[#This Row],[Date Ended Conversion]],"m")</f>
        <v>0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Kickstarter[[#This Row],[pledged]]/Kickstarter[[#This Row],[goal]]</f>
        <v>1.1200000000000001</v>
      </c>
      <c r="P2628" s="13">
        <f>IF(Kickstarter[[#This Row],[backers_count]], Kickstarter[[#This Row],[pledged]]/Kickstarter[[#This Row],[backers_count]], 0)</f>
        <v>56</v>
      </c>
      <c r="Q2628" t="str">
        <f>LEFT(Kickstarter[[#This Row],[Category and Sub-Category]], SEARCH("/", Kickstarter[[#This Row],[Category and Sub-Category]])-1)</f>
        <v>technology</v>
      </c>
      <c r="R2628" t="str">
        <f>RIGHT(Kickstarter[[#This Row],[Category and Sub-Category]], LEN(Kickstarter[[#This Row],[Category and Sub-Category]])-SEARCH("/",Kickstarter[[#This Row],[Category and Sub-Category]]))</f>
        <v>space exploration</v>
      </c>
      <c r="S2628" s="10">
        <f>(Kickstarter[[#This Row],[launched_at]]/86400) + 25569 + (-6/24)</f>
        <v>42128.378113425926</v>
      </c>
      <c r="T2628" s="10">
        <f>(Kickstarter[[#This Row],[deadline]]/86400) + 25569 + (-6/24)</f>
        <v>42158.378113425926</v>
      </c>
      <c r="U2628" s="6">
        <f>YEAR(Kickstarter[[#This Row],[Date Created Conversion]])</f>
        <v>2015</v>
      </c>
      <c r="V2628" s="6" t="str">
        <f>TEXT(Kickstarter[[#This Row],[Date Created Conversion]], "mmm")</f>
        <v>May</v>
      </c>
      <c r="W2628" s="6">
        <f>DATEDIF(Kickstarter[[#This Row],[Date Created Conversion]],Kickstarter[[#This Row],[Date Ended Conversion]],"m")</f>
        <v>0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Kickstarter[[#This Row],[pledged]]/Kickstarter[[#This Row],[goal]]</f>
        <v>6.4666666666666668</v>
      </c>
      <c r="P2629" s="13">
        <f>IF(Kickstarter[[#This Row],[backers_count]], Kickstarter[[#This Row],[pledged]]/Kickstarter[[#This Row],[backers_count]], 0)</f>
        <v>21.555555555555557</v>
      </c>
      <c r="Q2629" t="str">
        <f>LEFT(Kickstarter[[#This Row],[Category and Sub-Category]], SEARCH("/", Kickstarter[[#This Row],[Category and Sub-Category]])-1)</f>
        <v>technology</v>
      </c>
      <c r="R2629" t="str">
        <f>RIGHT(Kickstarter[[#This Row],[Category and Sub-Category]], LEN(Kickstarter[[#This Row],[Category and Sub-Category]])-SEARCH("/",Kickstarter[[#This Row],[Category and Sub-Category]]))</f>
        <v>space exploration</v>
      </c>
      <c r="S2629" s="10">
        <f>(Kickstarter[[#This Row],[launched_at]]/86400) + 25569 + (-6/24)</f>
        <v>42304.579409722224</v>
      </c>
      <c r="T2629" s="10">
        <f>(Kickstarter[[#This Row],[deadline]]/86400) + 25569 + (-6/24)</f>
        <v>42334.621076388888</v>
      </c>
      <c r="U2629" s="6">
        <f>YEAR(Kickstarter[[#This Row],[Date Created Conversion]])</f>
        <v>2015</v>
      </c>
      <c r="V2629" s="6" t="str">
        <f>TEXT(Kickstarter[[#This Row],[Date Created Conversion]], "mmm")</f>
        <v>Oct</v>
      </c>
      <c r="W2629" s="6">
        <f>DATEDIF(Kickstarter[[#This Row],[Date Created Conversion]],Kickstarter[[#This Row],[Date Ended Conversion]],"m")</f>
        <v>0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Kickstarter[[#This Row],[pledged]]/Kickstarter[[#This Row],[goal]]</f>
        <v>1.1036948748510131</v>
      </c>
      <c r="P2630" s="13">
        <f>IF(Kickstarter[[#This Row],[backers_count]], Kickstarter[[#This Row],[pledged]]/Kickstarter[[#This Row],[backers_count]], 0)</f>
        <v>44.095238095238095</v>
      </c>
      <c r="Q2630" t="str">
        <f>LEFT(Kickstarter[[#This Row],[Category and Sub-Category]], SEARCH("/", Kickstarter[[#This Row],[Category and Sub-Category]])-1)</f>
        <v>technology</v>
      </c>
      <c r="R2630" t="str">
        <f>RIGHT(Kickstarter[[#This Row],[Category and Sub-Category]], LEN(Kickstarter[[#This Row],[Category and Sub-Category]])-SEARCH("/",Kickstarter[[#This Row],[Category and Sub-Category]]))</f>
        <v>space exploration</v>
      </c>
      <c r="S2630" s="10">
        <f>(Kickstarter[[#This Row],[launched_at]]/86400) + 25569 + (-6/24)</f>
        <v>41953.716053240743</v>
      </c>
      <c r="T2630" s="10">
        <f>(Kickstarter[[#This Row],[deadline]]/86400) + 25569 + (-6/24)</f>
        <v>41973.716053240743</v>
      </c>
      <c r="U2630" s="6">
        <f>YEAR(Kickstarter[[#This Row],[Date Created Conversion]])</f>
        <v>2014</v>
      </c>
      <c r="V2630" s="6" t="str">
        <f>TEXT(Kickstarter[[#This Row],[Date Created Conversion]], "mmm")</f>
        <v>Nov</v>
      </c>
      <c r="W2630" s="6">
        <f>DATEDIF(Kickstarter[[#This Row],[Date Created Conversion]],Kickstarter[[#This Row],[Date Ended Conversion]],"m")</f>
        <v>0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Kickstarter[[#This Row],[pledged]]/Kickstarter[[#This Row],[goal]]</f>
        <v>1.2774000000000001</v>
      </c>
      <c r="P2631" s="13">
        <f>IF(Kickstarter[[#This Row],[backers_count]], Kickstarter[[#This Row],[pledged]]/Kickstarter[[#This Row],[backers_count]], 0)</f>
        <v>63.87</v>
      </c>
      <c r="Q2631" t="str">
        <f>LEFT(Kickstarter[[#This Row],[Category and Sub-Category]], SEARCH("/", Kickstarter[[#This Row],[Category and Sub-Category]])-1)</f>
        <v>technology</v>
      </c>
      <c r="R2631" t="str">
        <f>RIGHT(Kickstarter[[#This Row],[Category and Sub-Category]], LEN(Kickstarter[[#This Row],[Category and Sub-Category]])-SEARCH("/",Kickstarter[[#This Row],[Category and Sub-Category]]))</f>
        <v>space exploration</v>
      </c>
      <c r="S2631" s="10">
        <f>(Kickstarter[[#This Row],[launched_at]]/86400) + 25569 + (-6/24)</f>
        <v>42108.288449074069</v>
      </c>
      <c r="T2631" s="10">
        <f>(Kickstarter[[#This Row],[deadline]]/86400) + 25569 + (-6/24)</f>
        <v>42138.288449074069</v>
      </c>
      <c r="U2631" s="6">
        <f>YEAR(Kickstarter[[#This Row],[Date Created Conversion]])</f>
        <v>2015</v>
      </c>
      <c r="V2631" s="6" t="str">
        <f>TEXT(Kickstarter[[#This Row],[Date Created Conversion]], "mmm")</f>
        <v>Apr</v>
      </c>
      <c r="W2631" s="6">
        <f>DATEDIF(Kickstarter[[#This Row],[Date Created Conversion]],Kickstarter[[#This Row],[Date Ended Conversion]],"m")</f>
        <v>1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Kickstarter[[#This Row],[pledged]]/Kickstarter[[#This Row],[goal]]</f>
        <v>1.579</v>
      </c>
      <c r="P2632" s="13">
        <f>IF(Kickstarter[[#This Row],[backers_count]], Kickstarter[[#This Row],[pledged]]/Kickstarter[[#This Row],[backers_count]], 0)</f>
        <v>38.987654320987652</v>
      </c>
      <c r="Q2632" t="str">
        <f>LEFT(Kickstarter[[#This Row],[Category and Sub-Category]], SEARCH("/", Kickstarter[[#This Row],[Category and Sub-Category]])-1)</f>
        <v>technology</v>
      </c>
      <c r="R2632" t="str">
        <f>RIGHT(Kickstarter[[#This Row],[Category and Sub-Category]], LEN(Kickstarter[[#This Row],[Category and Sub-Category]])-SEARCH("/",Kickstarter[[#This Row],[Category and Sub-Category]]))</f>
        <v>space exploration</v>
      </c>
      <c r="S2632" s="10">
        <f>(Kickstarter[[#This Row],[launched_at]]/86400) + 25569 + (-6/24)</f>
        <v>42523.855462962965</v>
      </c>
      <c r="T2632" s="10">
        <f>(Kickstarter[[#This Row],[deadline]]/86400) + 25569 + (-6/24)</f>
        <v>42551.166666666672</v>
      </c>
      <c r="U2632" s="6">
        <f>YEAR(Kickstarter[[#This Row],[Date Created Conversion]])</f>
        <v>2016</v>
      </c>
      <c r="V2632" s="6" t="str">
        <f>TEXT(Kickstarter[[#This Row],[Date Created Conversion]], "mmm")</f>
        <v>Jun</v>
      </c>
      <c r="W2632" s="6">
        <f>DATEDIF(Kickstarter[[#This Row],[Date Created Conversion]],Kickstarter[[#This Row],[Date Ended Conversion]],"m")</f>
        <v>0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Kickstarter[[#This Row],[pledged]]/Kickstarter[[#This Row],[goal]]</f>
        <v>1.1466525000000001</v>
      </c>
      <c r="P2633" s="13">
        <f>IF(Kickstarter[[#This Row],[backers_count]], Kickstarter[[#This Row],[pledged]]/Kickstarter[[#This Row],[backers_count]], 0)</f>
        <v>80.185489510489504</v>
      </c>
      <c r="Q2633" t="str">
        <f>LEFT(Kickstarter[[#This Row],[Category and Sub-Category]], SEARCH("/", Kickstarter[[#This Row],[Category and Sub-Category]])-1)</f>
        <v>technology</v>
      </c>
      <c r="R2633" t="str">
        <f>RIGHT(Kickstarter[[#This Row],[Category and Sub-Category]], LEN(Kickstarter[[#This Row],[Category and Sub-Category]])-SEARCH("/",Kickstarter[[#This Row],[Category and Sub-Category]]))</f>
        <v>space exploration</v>
      </c>
      <c r="S2633" s="10">
        <f>(Kickstarter[[#This Row],[launched_at]]/86400) + 25569 + (-6/24)</f>
        <v>42217.919293981482</v>
      </c>
      <c r="T2633" s="10">
        <f>(Kickstarter[[#This Row],[deadline]]/86400) + 25569 + (-6/24)</f>
        <v>42245.919293981482</v>
      </c>
      <c r="U2633" s="6">
        <f>YEAR(Kickstarter[[#This Row],[Date Created Conversion]])</f>
        <v>2015</v>
      </c>
      <c r="V2633" s="6" t="str">
        <f>TEXT(Kickstarter[[#This Row],[Date Created Conversion]], "mmm")</f>
        <v>Aug</v>
      </c>
      <c r="W2633" s="6">
        <f>DATEDIF(Kickstarter[[#This Row],[Date Created Conversion]],Kickstarter[[#This Row],[Date Ended Conversion]],"m")</f>
        <v>0</v>
      </c>
    </row>
    <row r="2634" spans="1:23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Kickstarter[[#This Row],[pledged]]/Kickstarter[[#This Row],[goal]]</f>
        <v>1.3700934579439252</v>
      </c>
      <c r="P2634" s="13">
        <f>IF(Kickstarter[[#This Row],[backers_count]], Kickstarter[[#This Row],[pledged]]/Kickstarter[[#This Row],[backers_count]], 0)</f>
        <v>34.904761904761905</v>
      </c>
      <c r="Q2634" t="str">
        <f>LEFT(Kickstarter[[#This Row],[Category and Sub-Category]], SEARCH("/", Kickstarter[[#This Row],[Category and Sub-Category]])-1)</f>
        <v>technology</v>
      </c>
      <c r="R2634" t="str">
        <f>RIGHT(Kickstarter[[#This Row],[Category and Sub-Category]], LEN(Kickstarter[[#This Row],[Category and Sub-Category]])-SEARCH("/",Kickstarter[[#This Row],[Category and Sub-Category]]))</f>
        <v>space exploration</v>
      </c>
      <c r="S2634" s="10">
        <f>(Kickstarter[[#This Row],[launched_at]]/86400) + 25569 + (-6/24)</f>
        <v>42493.811793981484</v>
      </c>
      <c r="T2634" s="10">
        <f>(Kickstarter[[#This Row],[deadline]]/86400) + 25569 + (-6/24)</f>
        <v>42518.811793981484</v>
      </c>
      <c r="U2634" s="6">
        <f>YEAR(Kickstarter[[#This Row],[Date Created Conversion]])</f>
        <v>2016</v>
      </c>
      <c r="V2634" s="6" t="str">
        <f>TEXT(Kickstarter[[#This Row],[Date Created Conversion]], "mmm")</f>
        <v>May</v>
      </c>
      <c r="W2634" s="6">
        <f>DATEDIF(Kickstarter[[#This Row],[Date Created Conversion]],Kickstarter[[#This Row],[Date Ended Conversion]],"m")</f>
        <v>0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Kickstarter[[#This Row],[pledged]]/Kickstarter[[#This Row],[goal]]</f>
        <v>3.5461999999999998</v>
      </c>
      <c r="P2635" s="13">
        <f>IF(Kickstarter[[#This Row],[backers_count]], Kickstarter[[#This Row],[pledged]]/Kickstarter[[#This Row],[backers_count]], 0)</f>
        <v>89.100502512562812</v>
      </c>
      <c r="Q2635" t="str">
        <f>LEFT(Kickstarter[[#This Row],[Category and Sub-Category]], SEARCH("/", Kickstarter[[#This Row],[Category and Sub-Category]])-1)</f>
        <v>technology</v>
      </c>
      <c r="R2635" t="str">
        <f>RIGHT(Kickstarter[[#This Row],[Category and Sub-Category]], LEN(Kickstarter[[#This Row],[Category and Sub-Category]])-SEARCH("/",Kickstarter[[#This Row],[Category and Sub-Category]]))</f>
        <v>space exploration</v>
      </c>
      <c r="S2635" s="10">
        <f>(Kickstarter[[#This Row],[launched_at]]/86400) + 25569 + (-6/24)</f>
        <v>41667.573287037041</v>
      </c>
      <c r="T2635" s="10">
        <f>(Kickstarter[[#This Row],[deadline]]/86400) + 25569 + (-6/24)</f>
        <v>41697.708333333336</v>
      </c>
      <c r="U2635" s="6">
        <f>YEAR(Kickstarter[[#This Row],[Date Created Conversion]])</f>
        <v>2014</v>
      </c>
      <c r="V2635" s="6" t="str">
        <f>TEXT(Kickstarter[[#This Row],[Date Created Conversion]], "mmm")</f>
        <v>Jan</v>
      </c>
      <c r="W2635" s="6">
        <f>DATEDIF(Kickstarter[[#This Row],[Date Created Conversion]],Kickstarter[[#This Row],[Date Ended Conversion]],"m")</f>
        <v>0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Kickstarter[[#This Row],[pledged]]/Kickstarter[[#This Row],[goal]]</f>
        <v>1.0602150537634409</v>
      </c>
      <c r="P2636" s="13">
        <f>IF(Kickstarter[[#This Row],[backers_count]], Kickstarter[[#This Row],[pledged]]/Kickstarter[[#This Row],[backers_count]], 0)</f>
        <v>39.44</v>
      </c>
      <c r="Q2636" t="str">
        <f>LEFT(Kickstarter[[#This Row],[Category and Sub-Category]], SEARCH("/", Kickstarter[[#This Row],[Category and Sub-Category]])-1)</f>
        <v>technology</v>
      </c>
      <c r="R2636" t="str">
        <f>RIGHT(Kickstarter[[#This Row],[Category and Sub-Category]], LEN(Kickstarter[[#This Row],[Category and Sub-Category]])-SEARCH("/",Kickstarter[[#This Row],[Category and Sub-Category]]))</f>
        <v>space exploration</v>
      </c>
      <c r="S2636" s="10">
        <f>(Kickstarter[[#This Row],[launched_at]]/86400) + 25569 + (-6/24)</f>
        <v>42612.406493055554</v>
      </c>
      <c r="T2636" s="10">
        <f>(Kickstarter[[#This Row],[deadline]]/86400) + 25569 + (-6/24)</f>
        <v>42642.406493055554</v>
      </c>
      <c r="U2636" s="6">
        <f>YEAR(Kickstarter[[#This Row],[Date Created Conversion]])</f>
        <v>2016</v>
      </c>
      <c r="V2636" s="6" t="str">
        <f>TEXT(Kickstarter[[#This Row],[Date Created Conversion]], "mmm")</f>
        <v>Aug</v>
      </c>
      <c r="W2636" s="6">
        <f>DATEDIF(Kickstarter[[#This Row],[Date Created Conversion]],Kickstarter[[#This Row],[Date Ended Conversion]],"m")</f>
        <v>0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Kickstarter[[#This Row],[pledged]]/Kickstarter[[#This Row],[goal]]</f>
        <v>1</v>
      </c>
      <c r="P2637" s="13">
        <f>IF(Kickstarter[[#This Row],[backers_count]], Kickstarter[[#This Row],[pledged]]/Kickstarter[[#This Row],[backers_count]], 0)</f>
        <v>136.9047619047619</v>
      </c>
      <c r="Q2637" t="str">
        <f>LEFT(Kickstarter[[#This Row],[Category and Sub-Category]], SEARCH("/", Kickstarter[[#This Row],[Category and Sub-Category]])-1)</f>
        <v>technology</v>
      </c>
      <c r="R2637" t="str">
        <f>RIGHT(Kickstarter[[#This Row],[Category and Sub-Category]], LEN(Kickstarter[[#This Row],[Category and Sub-Category]])-SEARCH("/",Kickstarter[[#This Row],[Category and Sub-Category]]))</f>
        <v>space exploration</v>
      </c>
      <c r="S2637" s="10">
        <f>(Kickstarter[[#This Row],[launched_at]]/86400) + 25569 + (-6/24)</f>
        <v>42037.700937500005</v>
      </c>
      <c r="T2637" s="10">
        <f>(Kickstarter[[#This Row],[deadline]]/86400) + 25569 + (-6/24)</f>
        <v>42072.659270833334</v>
      </c>
      <c r="U2637" s="6">
        <f>YEAR(Kickstarter[[#This Row],[Date Created Conversion]])</f>
        <v>2015</v>
      </c>
      <c r="V2637" s="6" t="str">
        <f>TEXT(Kickstarter[[#This Row],[Date Created Conversion]], "mmm")</f>
        <v>Feb</v>
      </c>
      <c r="W2637" s="6">
        <f>DATEDIF(Kickstarter[[#This Row],[Date Created Conversion]],Kickstarter[[#This Row],[Date Ended Conversion]],"m")</f>
        <v>1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Kickstarter[[#This Row],[pledged]]/Kickstarter[[#This Row],[goal]]</f>
        <v>1.873</v>
      </c>
      <c r="P2638" s="13">
        <f>IF(Kickstarter[[#This Row],[backers_count]], Kickstarter[[#This Row],[pledged]]/Kickstarter[[#This Row],[backers_count]], 0)</f>
        <v>37.46</v>
      </c>
      <c r="Q2638" t="str">
        <f>LEFT(Kickstarter[[#This Row],[Category and Sub-Category]], SEARCH("/", Kickstarter[[#This Row],[Category and Sub-Category]])-1)</f>
        <v>technology</v>
      </c>
      <c r="R2638" t="str">
        <f>RIGHT(Kickstarter[[#This Row],[Category and Sub-Category]], LEN(Kickstarter[[#This Row],[Category and Sub-Category]])-SEARCH("/",Kickstarter[[#This Row],[Category and Sub-Category]]))</f>
        <v>space exploration</v>
      </c>
      <c r="S2638" s="10">
        <f>(Kickstarter[[#This Row],[launched_at]]/86400) + 25569 + (-6/24)</f>
        <v>42636.364745370374</v>
      </c>
      <c r="T2638" s="10">
        <f>(Kickstarter[[#This Row],[deadline]]/86400) + 25569 + (-6/24)</f>
        <v>42658.791666666672</v>
      </c>
      <c r="U2638" s="6">
        <f>YEAR(Kickstarter[[#This Row],[Date Created Conversion]])</f>
        <v>2016</v>
      </c>
      <c r="V2638" s="6" t="str">
        <f>TEXT(Kickstarter[[#This Row],[Date Created Conversion]], "mmm")</f>
        <v>Sep</v>
      </c>
      <c r="W2638" s="6">
        <f>DATEDIF(Kickstarter[[#This Row],[Date Created Conversion]],Kickstarter[[#This Row],[Date Ended Conversion]],"m")</f>
        <v>0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Kickstarter[[#This Row],[pledged]]/Kickstarter[[#This Row],[goal]]</f>
        <v>1.6619999999999999</v>
      </c>
      <c r="P2639" s="13">
        <f>IF(Kickstarter[[#This Row],[backers_count]], Kickstarter[[#This Row],[pledged]]/Kickstarter[[#This Row],[backers_count]], 0)</f>
        <v>31.96153846153846</v>
      </c>
      <c r="Q2639" t="str">
        <f>LEFT(Kickstarter[[#This Row],[Category and Sub-Category]], SEARCH("/", Kickstarter[[#This Row],[Category and Sub-Category]])-1)</f>
        <v>technology</v>
      </c>
      <c r="R2639" t="str">
        <f>RIGHT(Kickstarter[[#This Row],[Category and Sub-Category]], LEN(Kickstarter[[#This Row],[Category and Sub-Category]])-SEARCH("/",Kickstarter[[#This Row],[Category and Sub-Category]]))</f>
        <v>space exploration</v>
      </c>
      <c r="S2639" s="10">
        <f>(Kickstarter[[#This Row],[launched_at]]/86400) + 25569 + (-6/24)</f>
        <v>42639.299479166672</v>
      </c>
      <c r="T2639" s="10">
        <f>(Kickstarter[[#This Row],[deadline]]/86400) + 25569 + (-6/24)</f>
        <v>42655.299479166672</v>
      </c>
      <c r="U2639" s="6">
        <f>YEAR(Kickstarter[[#This Row],[Date Created Conversion]])</f>
        <v>2016</v>
      </c>
      <c r="V2639" s="6" t="str">
        <f>TEXT(Kickstarter[[#This Row],[Date Created Conversion]], "mmm")</f>
        <v>Sep</v>
      </c>
      <c r="W2639" s="6">
        <f>DATEDIF(Kickstarter[[#This Row],[Date Created Conversion]],Kickstarter[[#This Row],[Date Ended Conversion]],"m")</f>
        <v>0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Kickstarter[[#This Row],[pledged]]/Kickstarter[[#This Row],[goal]]</f>
        <v>1.0172910662824208</v>
      </c>
      <c r="P2640" s="13">
        <f>IF(Kickstarter[[#This Row],[backers_count]], Kickstarter[[#This Row],[pledged]]/Kickstarter[[#This Row],[backers_count]], 0)</f>
        <v>25.214285714285715</v>
      </c>
      <c r="Q2640" t="str">
        <f>LEFT(Kickstarter[[#This Row],[Category and Sub-Category]], SEARCH("/", Kickstarter[[#This Row],[Category and Sub-Category]])-1)</f>
        <v>technology</v>
      </c>
      <c r="R2640" t="str">
        <f>RIGHT(Kickstarter[[#This Row],[Category and Sub-Category]], LEN(Kickstarter[[#This Row],[Category and Sub-Category]])-SEARCH("/",Kickstarter[[#This Row],[Category and Sub-Category]]))</f>
        <v>space exploration</v>
      </c>
      <c r="S2640" s="10">
        <f>(Kickstarter[[#This Row],[launched_at]]/86400) + 25569 + (-6/24)</f>
        <v>41989.663136574076</v>
      </c>
      <c r="T2640" s="10">
        <f>(Kickstarter[[#This Row],[deadline]]/86400) + 25569 + (-6/24)</f>
        <v>42019.663136574076</v>
      </c>
      <c r="U2640" s="6">
        <f>YEAR(Kickstarter[[#This Row],[Date Created Conversion]])</f>
        <v>2014</v>
      </c>
      <c r="V2640" s="6" t="str">
        <f>TEXT(Kickstarter[[#This Row],[Date Created Conversion]], "mmm")</f>
        <v>Dec</v>
      </c>
      <c r="W2640" s="6">
        <f>DATEDIF(Kickstarter[[#This Row],[Date Created Conversion]],Kickstarter[[#This Row],[Date Ended Conversion]],"m")</f>
        <v>0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Kickstarter[[#This Row],[pledged]]/Kickstarter[[#This Row],[goal]]</f>
        <v>1.64</v>
      </c>
      <c r="P2641" s="13">
        <f>IF(Kickstarter[[#This Row],[backers_count]], Kickstarter[[#This Row],[pledged]]/Kickstarter[[#This Row],[backers_count]], 0)</f>
        <v>10.040816326530612</v>
      </c>
      <c r="Q2641" t="str">
        <f>LEFT(Kickstarter[[#This Row],[Category and Sub-Category]], SEARCH("/", Kickstarter[[#This Row],[Category and Sub-Category]])-1)</f>
        <v>technology</v>
      </c>
      <c r="R2641" t="str">
        <f>RIGHT(Kickstarter[[#This Row],[Category and Sub-Category]], LEN(Kickstarter[[#This Row],[Category and Sub-Category]])-SEARCH("/",Kickstarter[[#This Row],[Category and Sub-Category]]))</f>
        <v>space exploration</v>
      </c>
      <c r="S2641" s="10">
        <f>(Kickstarter[[#This Row],[launched_at]]/86400) + 25569 + (-6/24)</f>
        <v>42024.61513888889</v>
      </c>
      <c r="T2641" s="10">
        <f>(Kickstarter[[#This Row],[deadline]]/86400) + 25569 + (-6/24)</f>
        <v>42054.61513888889</v>
      </c>
      <c r="U2641" s="6">
        <f>YEAR(Kickstarter[[#This Row],[Date Created Conversion]])</f>
        <v>2015</v>
      </c>
      <c r="V2641" s="6" t="str">
        <f>TEXT(Kickstarter[[#This Row],[Date Created Conversion]], "mmm")</f>
        <v>Jan</v>
      </c>
      <c r="W2641" s="6">
        <f>DATEDIF(Kickstarter[[#This Row],[Date Created Conversion]],Kickstarter[[#This Row],[Date Ended Conversion]],"m")</f>
        <v>0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Kickstarter[[#This Row],[pledged]]/Kickstarter[[#This Row],[goal]]</f>
        <v>1.0566666666666666</v>
      </c>
      <c r="P2642" s="13">
        <f>IF(Kickstarter[[#This Row],[backers_count]], Kickstarter[[#This Row],[pledged]]/Kickstarter[[#This Row],[backers_count]], 0)</f>
        <v>45.94202898550725</v>
      </c>
      <c r="Q2642" t="str">
        <f>LEFT(Kickstarter[[#This Row],[Category and Sub-Category]], SEARCH("/", Kickstarter[[#This Row],[Category and Sub-Category]])-1)</f>
        <v>technology</v>
      </c>
      <c r="R2642" t="str">
        <f>RIGHT(Kickstarter[[#This Row],[Category and Sub-Category]], LEN(Kickstarter[[#This Row],[Category and Sub-Category]])-SEARCH("/",Kickstarter[[#This Row],[Category and Sub-Category]]))</f>
        <v>space exploration</v>
      </c>
      <c r="S2642" s="10">
        <f>(Kickstarter[[#This Row],[launched_at]]/86400) + 25569 + (-6/24)</f>
        <v>42102.910578703704</v>
      </c>
      <c r="T2642" s="10">
        <f>(Kickstarter[[#This Row],[deadline]]/86400) + 25569 + (-6/24)</f>
        <v>42162.910578703704</v>
      </c>
      <c r="U2642" s="6">
        <f>YEAR(Kickstarter[[#This Row],[Date Created Conversion]])</f>
        <v>2015</v>
      </c>
      <c r="V2642" s="6" t="str">
        <f>TEXT(Kickstarter[[#This Row],[Date Created Conversion]], "mmm")</f>
        <v>Apr</v>
      </c>
      <c r="W2642" s="6">
        <f>DATEDIF(Kickstarter[[#This Row],[Date Created Conversion]],Kickstarter[[#This Row],[Date Ended Conversion]],"m")</f>
        <v>1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Kickstarter[[#This Row],[pledged]]/Kickstarter[[#This Row],[goal]]</f>
        <v>0.01</v>
      </c>
      <c r="P2643" s="13">
        <f>IF(Kickstarter[[#This Row],[backers_count]], Kickstarter[[#This Row],[pledged]]/Kickstarter[[#This Row],[backers_count]], 0)</f>
        <v>15</v>
      </c>
      <c r="Q2643" t="str">
        <f>LEFT(Kickstarter[[#This Row],[Category and Sub-Category]], SEARCH("/", Kickstarter[[#This Row],[Category and Sub-Category]])-1)</f>
        <v>technology</v>
      </c>
      <c r="R2643" t="str">
        <f>RIGHT(Kickstarter[[#This Row],[Category and Sub-Category]], LEN(Kickstarter[[#This Row],[Category and Sub-Category]])-SEARCH("/",Kickstarter[[#This Row],[Category and Sub-Category]]))</f>
        <v>space exploration</v>
      </c>
      <c r="S2643" s="10">
        <f>(Kickstarter[[#This Row],[launched_at]]/86400) + 25569 + (-6/24)</f>
        <v>41880.577118055553</v>
      </c>
      <c r="T2643" s="10">
        <f>(Kickstarter[[#This Row],[deadline]]/86400) + 25569 + (-6/24)</f>
        <v>41897.589583333334</v>
      </c>
      <c r="U2643" s="6">
        <f>YEAR(Kickstarter[[#This Row],[Date Created Conversion]])</f>
        <v>2014</v>
      </c>
      <c r="V2643" s="6" t="str">
        <f>TEXT(Kickstarter[[#This Row],[Date Created Conversion]], "mmm")</f>
        <v>Aug</v>
      </c>
      <c r="W2643" s="6">
        <f>DATEDIF(Kickstarter[[#This Row],[Date Created Conversion]],Kickstarter[[#This Row],[Date Ended Conversion]],"m")</f>
        <v>0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Kickstarter[[#This Row],[pledged]]/Kickstarter[[#This Row],[goal]]</f>
        <v>0</v>
      </c>
      <c r="P2644" s="13">
        <f>IF(Kickstarter[[#This Row],[backers_count]], Kickstarter[[#This Row],[pledged]]/Kickstarter[[#This Row],[backers_count]], 0)</f>
        <v>0</v>
      </c>
      <c r="Q2644" t="str">
        <f>LEFT(Kickstarter[[#This Row],[Category and Sub-Category]], SEARCH("/", Kickstarter[[#This Row],[Category and Sub-Category]])-1)</f>
        <v>technology</v>
      </c>
      <c r="R2644" t="str">
        <f>RIGHT(Kickstarter[[#This Row],[Category and Sub-Category]], LEN(Kickstarter[[#This Row],[Category and Sub-Category]])-SEARCH("/",Kickstarter[[#This Row],[Category and Sub-Category]]))</f>
        <v>space exploration</v>
      </c>
      <c r="S2644" s="10">
        <f>(Kickstarter[[#This Row],[launched_at]]/86400) + 25569 + (-6/24)</f>
        <v>42535.996620370366</v>
      </c>
      <c r="T2644" s="10">
        <f>(Kickstarter[[#This Row],[deadline]]/86400) + 25569 + (-6/24)</f>
        <v>42566.039583333331</v>
      </c>
      <c r="U2644" s="6">
        <f>YEAR(Kickstarter[[#This Row],[Date Created Conversion]])</f>
        <v>2016</v>
      </c>
      <c r="V2644" s="6" t="str">
        <f>TEXT(Kickstarter[[#This Row],[Date Created Conversion]], "mmm")</f>
        <v>Jun</v>
      </c>
      <c r="W2644" s="6">
        <f>DATEDIF(Kickstarter[[#This Row],[Date Created Conversion]],Kickstarter[[#This Row],[Date Ended Conversion]],"m")</f>
        <v>1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Kickstarter[[#This Row],[pledged]]/Kickstarter[[#This Row],[goal]]</f>
        <v>0.33559730999999998</v>
      </c>
      <c r="P2645" s="13">
        <f>IF(Kickstarter[[#This Row],[backers_count]], Kickstarter[[#This Row],[pledged]]/Kickstarter[[#This Row],[backers_count]], 0)</f>
        <v>223.58248500999335</v>
      </c>
      <c r="Q2645" t="str">
        <f>LEFT(Kickstarter[[#This Row],[Category and Sub-Category]], SEARCH("/", Kickstarter[[#This Row],[Category and Sub-Category]])-1)</f>
        <v>technology</v>
      </c>
      <c r="R2645" t="str">
        <f>RIGHT(Kickstarter[[#This Row],[Category and Sub-Category]], LEN(Kickstarter[[#This Row],[Category and Sub-Category]])-SEARCH("/",Kickstarter[[#This Row],[Category and Sub-Category]]))</f>
        <v>space exploration</v>
      </c>
      <c r="S2645" s="10">
        <f>(Kickstarter[[#This Row],[launched_at]]/86400) + 25569 + (-6/24)</f>
        <v>42689.332349537042</v>
      </c>
      <c r="T2645" s="10">
        <f>(Kickstarter[[#This Row],[deadline]]/86400) + 25569 + (-6/24)</f>
        <v>42725.082638888889</v>
      </c>
      <c r="U2645" s="6">
        <f>YEAR(Kickstarter[[#This Row],[Date Created Conversion]])</f>
        <v>2016</v>
      </c>
      <c r="V2645" s="6" t="str">
        <f>TEXT(Kickstarter[[#This Row],[Date Created Conversion]], "mmm")</f>
        <v>Nov</v>
      </c>
      <c r="W2645" s="6">
        <f>DATEDIF(Kickstarter[[#This Row],[Date Created Conversion]],Kickstarter[[#This Row],[Date Ended Conversion]],"m")</f>
        <v>1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Kickstarter[[#This Row],[pledged]]/Kickstarter[[#This Row],[goal]]</f>
        <v>2.053E-2</v>
      </c>
      <c r="P2646" s="13">
        <f>IF(Kickstarter[[#This Row],[backers_count]], Kickstarter[[#This Row],[pledged]]/Kickstarter[[#This Row],[backers_count]], 0)</f>
        <v>39.480769230769234</v>
      </c>
      <c r="Q2646" t="str">
        <f>LEFT(Kickstarter[[#This Row],[Category and Sub-Category]], SEARCH("/", Kickstarter[[#This Row],[Category and Sub-Category]])-1)</f>
        <v>technology</v>
      </c>
      <c r="R2646" t="str">
        <f>RIGHT(Kickstarter[[#This Row],[Category and Sub-Category]], LEN(Kickstarter[[#This Row],[Category and Sub-Category]])-SEARCH("/",Kickstarter[[#This Row],[Category and Sub-Category]]))</f>
        <v>space exploration</v>
      </c>
      <c r="S2646" s="10">
        <f>(Kickstarter[[#This Row],[launched_at]]/86400) + 25569 + (-6/24)</f>
        <v>42774.542071759264</v>
      </c>
      <c r="T2646" s="10">
        <f>(Kickstarter[[#This Row],[deadline]]/86400) + 25569 + (-6/24)</f>
        <v>42804.542071759264</v>
      </c>
      <c r="U2646" s="6">
        <f>YEAR(Kickstarter[[#This Row],[Date Created Conversion]])</f>
        <v>2017</v>
      </c>
      <c r="V2646" s="6" t="str">
        <f>TEXT(Kickstarter[[#This Row],[Date Created Conversion]], "mmm")</f>
        <v>Feb</v>
      </c>
      <c r="W2646" s="6">
        <f>DATEDIF(Kickstarter[[#This Row],[Date Created Conversion]],Kickstarter[[#This Row],[Date Ended Conversion]],"m")</f>
        <v>1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Kickstarter[[#This Row],[pledged]]/Kickstarter[[#This Row],[goal]]</f>
        <v>0.105</v>
      </c>
      <c r="P2647" s="13">
        <f>IF(Kickstarter[[#This Row],[backers_count]], Kickstarter[[#This Row],[pledged]]/Kickstarter[[#This Row],[backers_count]], 0)</f>
        <v>91.304347826086953</v>
      </c>
      <c r="Q2647" t="str">
        <f>LEFT(Kickstarter[[#This Row],[Category and Sub-Category]], SEARCH("/", Kickstarter[[#This Row],[Category and Sub-Category]])-1)</f>
        <v>technology</v>
      </c>
      <c r="R2647" t="str">
        <f>RIGHT(Kickstarter[[#This Row],[Category and Sub-Category]], LEN(Kickstarter[[#This Row],[Category and Sub-Category]])-SEARCH("/",Kickstarter[[#This Row],[Category and Sub-Category]]))</f>
        <v>space exploration</v>
      </c>
      <c r="S2647" s="10">
        <f>(Kickstarter[[#This Row],[launched_at]]/86400) + 25569 + (-6/24)</f>
        <v>41921.592627314814</v>
      </c>
      <c r="T2647" s="10">
        <f>(Kickstarter[[#This Row],[deadline]]/86400) + 25569 + (-6/24)</f>
        <v>41951.634293981479</v>
      </c>
      <c r="U2647" s="6">
        <f>YEAR(Kickstarter[[#This Row],[Date Created Conversion]])</f>
        <v>2014</v>
      </c>
      <c r="V2647" s="6" t="str">
        <f>TEXT(Kickstarter[[#This Row],[Date Created Conversion]], "mmm")</f>
        <v>Oct</v>
      </c>
      <c r="W2647" s="6">
        <f>DATEDIF(Kickstarter[[#This Row],[Date Created Conversion]],Kickstarter[[#This Row],[Date Ended Conversion]],"m")</f>
        <v>0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Kickstarter[[#This Row],[pledged]]/Kickstarter[[#This Row],[goal]]</f>
        <v>8.4172839999999999E-2</v>
      </c>
      <c r="P2648" s="13">
        <f>IF(Kickstarter[[#This Row],[backers_count]], Kickstarter[[#This Row],[pledged]]/Kickstarter[[#This Row],[backers_count]], 0)</f>
        <v>78.666205607476627</v>
      </c>
      <c r="Q2648" t="str">
        <f>LEFT(Kickstarter[[#This Row],[Category and Sub-Category]], SEARCH("/", Kickstarter[[#This Row],[Category and Sub-Category]])-1)</f>
        <v>technology</v>
      </c>
      <c r="R2648" t="str">
        <f>RIGHT(Kickstarter[[#This Row],[Category and Sub-Category]], LEN(Kickstarter[[#This Row],[Category and Sub-Category]])-SEARCH("/",Kickstarter[[#This Row],[Category and Sub-Category]]))</f>
        <v>space exploration</v>
      </c>
      <c r="S2648" s="10">
        <f>(Kickstarter[[#This Row],[launched_at]]/86400) + 25569 + (-6/24)</f>
        <v>42226.063298611116</v>
      </c>
      <c r="T2648" s="10">
        <f>(Kickstarter[[#This Row],[deadline]]/86400) + 25569 + (-6/24)</f>
        <v>42256.063298611116</v>
      </c>
      <c r="U2648" s="6">
        <f>YEAR(Kickstarter[[#This Row],[Date Created Conversion]])</f>
        <v>2015</v>
      </c>
      <c r="V2648" s="6" t="str">
        <f>TEXT(Kickstarter[[#This Row],[Date Created Conversion]], "mmm")</f>
        <v>Aug</v>
      </c>
      <c r="W2648" s="6">
        <f>DATEDIF(Kickstarter[[#This Row],[Date Created Conversion]],Kickstarter[[#This Row],[Date Ended Conversion]],"m")</f>
        <v>0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Kickstarter[[#This Row],[pledged]]/Kickstarter[[#This Row],[goal]]</f>
        <v>1.44E-2</v>
      </c>
      <c r="P2649" s="13">
        <f>IF(Kickstarter[[#This Row],[backers_count]], Kickstarter[[#This Row],[pledged]]/Kickstarter[[#This Row],[backers_count]], 0)</f>
        <v>12</v>
      </c>
      <c r="Q2649" t="str">
        <f>LEFT(Kickstarter[[#This Row],[Category and Sub-Category]], SEARCH("/", Kickstarter[[#This Row],[Category and Sub-Category]])-1)</f>
        <v>technology</v>
      </c>
      <c r="R2649" t="str">
        <f>RIGHT(Kickstarter[[#This Row],[Category and Sub-Category]], LEN(Kickstarter[[#This Row],[Category and Sub-Category]])-SEARCH("/",Kickstarter[[#This Row],[Category and Sub-Category]]))</f>
        <v>space exploration</v>
      </c>
      <c r="S2649" s="10">
        <f>(Kickstarter[[#This Row],[launched_at]]/86400) + 25569 + (-6/24)</f>
        <v>42200.011793981481</v>
      </c>
      <c r="T2649" s="10">
        <f>(Kickstarter[[#This Row],[deadline]]/86400) + 25569 + (-6/24)</f>
        <v>42230.011793981481</v>
      </c>
      <c r="U2649" s="6">
        <f>YEAR(Kickstarter[[#This Row],[Date Created Conversion]])</f>
        <v>2015</v>
      </c>
      <c r="V2649" s="6" t="str">
        <f>TEXT(Kickstarter[[#This Row],[Date Created Conversion]], "mmm")</f>
        <v>Jul</v>
      </c>
      <c r="W2649" s="6">
        <f>DATEDIF(Kickstarter[[#This Row],[Date Created Conversion]],Kickstarter[[#This Row],[Date Ended Conversion]],"m")</f>
        <v>0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Kickstarter[[#This Row],[pledged]]/Kickstarter[[#This Row],[goal]]</f>
        <v>8.8333333333333337E-3</v>
      </c>
      <c r="P2650" s="13">
        <f>IF(Kickstarter[[#This Row],[backers_count]], Kickstarter[[#This Row],[pledged]]/Kickstarter[[#This Row],[backers_count]], 0)</f>
        <v>17.666666666666668</v>
      </c>
      <c r="Q2650" t="str">
        <f>LEFT(Kickstarter[[#This Row],[Category and Sub-Category]], SEARCH("/", Kickstarter[[#This Row],[Category and Sub-Category]])-1)</f>
        <v>technology</v>
      </c>
      <c r="R2650" t="str">
        <f>RIGHT(Kickstarter[[#This Row],[Category and Sub-Category]], LEN(Kickstarter[[#This Row],[Category and Sub-Category]])-SEARCH("/",Kickstarter[[#This Row],[Category and Sub-Category]]))</f>
        <v>space exploration</v>
      </c>
      <c r="S2650" s="10">
        <f>(Kickstarter[[#This Row],[launched_at]]/86400) + 25569 + (-6/24)</f>
        <v>42408.464814814812</v>
      </c>
      <c r="T2650" s="10">
        <f>(Kickstarter[[#This Row],[deadline]]/86400) + 25569 + (-6/24)</f>
        <v>42438.464814814812</v>
      </c>
      <c r="U2650" s="6">
        <f>YEAR(Kickstarter[[#This Row],[Date Created Conversion]])</f>
        <v>2016</v>
      </c>
      <c r="V2650" s="6" t="str">
        <f>TEXT(Kickstarter[[#This Row],[Date Created Conversion]], "mmm")</f>
        <v>Feb</v>
      </c>
      <c r="W2650" s="6">
        <f>DATEDIF(Kickstarter[[#This Row],[Date Created Conversion]],Kickstarter[[#This Row],[Date Ended Conversion]],"m")</f>
        <v>1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Kickstarter[[#This Row],[pledged]]/Kickstarter[[#This Row],[goal]]</f>
        <v>9.9200000000000004E-4</v>
      </c>
      <c r="P2651" s="13">
        <f>IF(Kickstarter[[#This Row],[backers_count]], Kickstarter[[#This Row],[pledged]]/Kickstarter[[#This Row],[backers_count]], 0)</f>
        <v>41.333333333333336</v>
      </c>
      <c r="Q2651" t="str">
        <f>LEFT(Kickstarter[[#This Row],[Category and Sub-Category]], SEARCH("/", Kickstarter[[#This Row],[Category and Sub-Category]])-1)</f>
        <v>technology</v>
      </c>
      <c r="R2651" t="str">
        <f>RIGHT(Kickstarter[[#This Row],[Category and Sub-Category]], LEN(Kickstarter[[#This Row],[Category and Sub-Category]])-SEARCH("/",Kickstarter[[#This Row],[Category and Sub-Category]]))</f>
        <v>space exploration</v>
      </c>
      <c r="S2651" s="10">
        <f>(Kickstarter[[#This Row],[launched_at]]/86400) + 25569 + (-6/24)</f>
        <v>42341.74700231482</v>
      </c>
      <c r="T2651" s="10">
        <f>(Kickstarter[[#This Row],[deadline]]/86400) + 25569 + (-6/24)</f>
        <v>42401.74700231482</v>
      </c>
      <c r="U2651" s="6">
        <f>YEAR(Kickstarter[[#This Row],[Date Created Conversion]])</f>
        <v>2015</v>
      </c>
      <c r="V2651" s="6" t="str">
        <f>TEXT(Kickstarter[[#This Row],[Date Created Conversion]], "mmm")</f>
        <v>Dec</v>
      </c>
      <c r="W2651" s="6">
        <f>DATEDIF(Kickstarter[[#This Row],[Date Created Conversion]],Kickstarter[[#This Row],[Date Ended Conversion]],"m")</f>
        <v>1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Kickstarter[[#This Row],[pledged]]/Kickstarter[[#This Row],[goal]]</f>
        <v>5.966666666666667E-3</v>
      </c>
      <c r="P2652" s="13">
        <f>IF(Kickstarter[[#This Row],[backers_count]], Kickstarter[[#This Row],[pledged]]/Kickstarter[[#This Row],[backers_count]], 0)</f>
        <v>71.599999999999994</v>
      </c>
      <c r="Q2652" t="str">
        <f>LEFT(Kickstarter[[#This Row],[Category and Sub-Category]], SEARCH("/", Kickstarter[[#This Row],[Category and Sub-Category]])-1)</f>
        <v>technology</v>
      </c>
      <c r="R2652" t="str">
        <f>RIGHT(Kickstarter[[#This Row],[Category and Sub-Category]], LEN(Kickstarter[[#This Row],[Category and Sub-Category]])-SEARCH("/",Kickstarter[[#This Row],[Category and Sub-Category]]))</f>
        <v>space exploration</v>
      </c>
      <c r="S2652" s="10">
        <f>(Kickstarter[[#This Row],[launched_at]]/86400) + 25569 + (-6/24)</f>
        <v>42695.374340277776</v>
      </c>
      <c r="T2652" s="10">
        <f>(Kickstarter[[#This Row],[deadline]]/86400) + 25569 + (-6/24)</f>
        <v>42725.374340277776</v>
      </c>
      <c r="U2652" s="6">
        <f>YEAR(Kickstarter[[#This Row],[Date Created Conversion]])</f>
        <v>2016</v>
      </c>
      <c r="V2652" s="6" t="str">
        <f>TEXT(Kickstarter[[#This Row],[Date Created Conversion]], "mmm")</f>
        <v>Nov</v>
      </c>
      <c r="W2652" s="6">
        <f>DATEDIF(Kickstarter[[#This Row],[Date Created Conversion]],Kickstarter[[#This Row],[Date Ended Conversion]],"m")</f>
        <v>1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Kickstarter[[#This Row],[pledged]]/Kickstarter[[#This Row],[goal]]</f>
        <v>1.8689285714285714E-2</v>
      </c>
      <c r="P2653" s="13">
        <f>IF(Kickstarter[[#This Row],[backers_count]], Kickstarter[[#This Row],[pledged]]/Kickstarter[[#This Row],[backers_count]], 0)</f>
        <v>307.8235294117647</v>
      </c>
      <c r="Q2653" t="str">
        <f>LEFT(Kickstarter[[#This Row],[Category and Sub-Category]], SEARCH("/", Kickstarter[[#This Row],[Category and Sub-Category]])-1)</f>
        <v>technology</v>
      </c>
      <c r="R2653" t="str">
        <f>RIGHT(Kickstarter[[#This Row],[Category and Sub-Category]], LEN(Kickstarter[[#This Row],[Category and Sub-Category]])-SEARCH("/",Kickstarter[[#This Row],[Category and Sub-Category]]))</f>
        <v>space exploration</v>
      </c>
      <c r="S2653" s="10">
        <f>(Kickstarter[[#This Row],[launched_at]]/86400) + 25569 + (-6/24)</f>
        <v>42327.555659722224</v>
      </c>
      <c r="T2653" s="10">
        <f>(Kickstarter[[#This Row],[deadline]]/86400) + 25569 + (-6/24)</f>
        <v>42355.555659722224</v>
      </c>
      <c r="U2653" s="6">
        <f>YEAR(Kickstarter[[#This Row],[Date Created Conversion]])</f>
        <v>2015</v>
      </c>
      <c r="V2653" s="6" t="str">
        <f>TEXT(Kickstarter[[#This Row],[Date Created Conversion]], "mmm")</f>
        <v>Nov</v>
      </c>
      <c r="W2653" s="6">
        <f>DATEDIF(Kickstarter[[#This Row],[Date Created Conversion]],Kickstarter[[#This Row],[Date Ended Conversion]],"m")</f>
        <v>0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Kickstarter[[#This Row],[pledged]]/Kickstarter[[#This Row],[goal]]</f>
        <v>8.8500000000000002E-3</v>
      </c>
      <c r="P2654" s="13">
        <f>IF(Kickstarter[[#This Row],[backers_count]], Kickstarter[[#This Row],[pledged]]/Kickstarter[[#This Row],[backers_count]], 0)</f>
        <v>80.454545454545453</v>
      </c>
      <c r="Q2654" t="str">
        <f>LEFT(Kickstarter[[#This Row],[Category and Sub-Category]], SEARCH("/", Kickstarter[[#This Row],[Category and Sub-Category]])-1)</f>
        <v>technology</v>
      </c>
      <c r="R2654" t="str">
        <f>RIGHT(Kickstarter[[#This Row],[Category and Sub-Category]], LEN(Kickstarter[[#This Row],[Category and Sub-Category]])-SEARCH("/",Kickstarter[[#This Row],[Category and Sub-Category]]))</f>
        <v>space exploration</v>
      </c>
      <c r="S2654" s="10">
        <f>(Kickstarter[[#This Row],[launched_at]]/86400) + 25569 + (-6/24)</f>
        <v>41952.908854166672</v>
      </c>
      <c r="T2654" s="10">
        <f>(Kickstarter[[#This Row],[deadline]]/86400) + 25569 + (-6/24)</f>
        <v>41982.908854166672</v>
      </c>
      <c r="U2654" s="6">
        <f>YEAR(Kickstarter[[#This Row],[Date Created Conversion]])</f>
        <v>2014</v>
      </c>
      <c r="V2654" s="6" t="str">
        <f>TEXT(Kickstarter[[#This Row],[Date Created Conversion]], "mmm")</f>
        <v>Nov</v>
      </c>
      <c r="W2654" s="6">
        <f>DATEDIF(Kickstarter[[#This Row],[Date Created Conversion]],Kickstarter[[#This Row],[Date Ended Conversion]],"m")</f>
        <v>1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Kickstarter[[#This Row],[pledged]]/Kickstarter[[#This Row],[goal]]</f>
        <v>0.1152156862745098</v>
      </c>
      <c r="P2655" s="13">
        <f>IF(Kickstarter[[#This Row],[backers_count]], Kickstarter[[#This Row],[pledged]]/Kickstarter[[#This Row],[backers_count]], 0)</f>
        <v>83.942857142857136</v>
      </c>
      <c r="Q2655" t="str">
        <f>LEFT(Kickstarter[[#This Row],[Category and Sub-Category]], SEARCH("/", Kickstarter[[#This Row],[Category and Sub-Category]])-1)</f>
        <v>technology</v>
      </c>
      <c r="R2655" t="str">
        <f>RIGHT(Kickstarter[[#This Row],[Category and Sub-Category]], LEN(Kickstarter[[#This Row],[Category and Sub-Category]])-SEARCH("/",Kickstarter[[#This Row],[Category and Sub-Category]]))</f>
        <v>space exploration</v>
      </c>
      <c r="S2655" s="10">
        <f>(Kickstarter[[#This Row],[launched_at]]/86400) + 25569 + (-6/24)</f>
        <v>41771.401932870373</v>
      </c>
      <c r="T2655" s="10">
        <f>(Kickstarter[[#This Row],[deadline]]/86400) + 25569 + (-6/24)</f>
        <v>41802.916666666664</v>
      </c>
      <c r="U2655" s="6">
        <f>YEAR(Kickstarter[[#This Row],[Date Created Conversion]])</f>
        <v>2014</v>
      </c>
      <c r="V2655" s="6" t="str">
        <f>TEXT(Kickstarter[[#This Row],[Date Created Conversion]], "mmm")</f>
        <v>May</v>
      </c>
      <c r="W2655" s="6">
        <f>DATEDIF(Kickstarter[[#This Row],[Date Created Conversion]],Kickstarter[[#This Row],[Date Ended Conversion]],"m")</f>
        <v>1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Kickstarter[[#This Row],[pledged]]/Kickstarter[[#This Row],[goal]]</f>
        <v>5.1000000000000004E-4</v>
      </c>
      <c r="P2656" s="13">
        <f>IF(Kickstarter[[#This Row],[backers_count]], Kickstarter[[#This Row],[pledged]]/Kickstarter[[#This Row],[backers_count]], 0)</f>
        <v>8.5</v>
      </c>
      <c r="Q2656" t="str">
        <f>LEFT(Kickstarter[[#This Row],[Category and Sub-Category]], SEARCH("/", Kickstarter[[#This Row],[Category and Sub-Category]])-1)</f>
        <v>technology</v>
      </c>
      <c r="R2656" t="str">
        <f>RIGHT(Kickstarter[[#This Row],[Category and Sub-Category]], LEN(Kickstarter[[#This Row],[Category and Sub-Category]])-SEARCH("/",Kickstarter[[#This Row],[Category and Sub-Category]]))</f>
        <v>space exploration</v>
      </c>
      <c r="S2656" s="10">
        <f>(Kickstarter[[#This Row],[launched_at]]/86400) + 25569 + (-6/24)</f>
        <v>42055.350995370369</v>
      </c>
      <c r="T2656" s="10">
        <f>(Kickstarter[[#This Row],[deadline]]/86400) + 25569 + (-6/24)</f>
        <v>42115.309328703705</v>
      </c>
      <c r="U2656" s="6">
        <f>YEAR(Kickstarter[[#This Row],[Date Created Conversion]])</f>
        <v>2015</v>
      </c>
      <c r="V2656" s="6" t="str">
        <f>TEXT(Kickstarter[[#This Row],[Date Created Conversion]], "mmm")</f>
        <v>Feb</v>
      </c>
      <c r="W2656" s="6">
        <f>DATEDIF(Kickstarter[[#This Row],[Date Created Conversion]],Kickstarter[[#This Row],[Date Ended Conversion]],"m")</f>
        <v>2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Kickstarter[[#This Row],[pledged]]/Kickstarter[[#This Row],[goal]]</f>
        <v>0.21033333333333334</v>
      </c>
      <c r="P2657" s="13">
        <f>IF(Kickstarter[[#This Row],[backers_count]], Kickstarter[[#This Row],[pledged]]/Kickstarter[[#This Row],[backers_count]], 0)</f>
        <v>73.372093023255815</v>
      </c>
      <c r="Q2657" t="str">
        <f>LEFT(Kickstarter[[#This Row],[Category and Sub-Category]], SEARCH("/", Kickstarter[[#This Row],[Category and Sub-Category]])-1)</f>
        <v>technology</v>
      </c>
      <c r="R2657" t="str">
        <f>RIGHT(Kickstarter[[#This Row],[Category and Sub-Category]], LEN(Kickstarter[[#This Row],[Category and Sub-Category]])-SEARCH("/",Kickstarter[[#This Row],[Category and Sub-Category]]))</f>
        <v>space exploration</v>
      </c>
      <c r="S2657" s="10">
        <f>(Kickstarter[[#This Row],[launched_at]]/86400) + 25569 + (-6/24)</f>
        <v>42381.616284722222</v>
      </c>
      <c r="T2657" s="10">
        <f>(Kickstarter[[#This Row],[deadline]]/86400) + 25569 + (-6/24)</f>
        <v>42409.583333333328</v>
      </c>
      <c r="U2657" s="6">
        <f>YEAR(Kickstarter[[#This Row],[Date Created Conversion]])</f>
        <v>2016</v>
      </c>
      <c r="V2657" s="6" t="str">
        <f>TEXT(Kickstarter[[#This Row],[Date Created Conversion]], "mmm")</f>
        <v>Jan</v>
      </c>
      <c r="W2657" s="6">
        <f>DATEDIF(Kickstarter[[#This Row],[Date Created Conversion]],Kickstarter[[#This Row],[Date Ended Conversion]],"m")</f>
        <v>0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Kickstarter[[#This Row],[pledged]]/Kickstarter[[#This Row],[goal]]</f>
        <v>0.11436666666666667</v>
      </c>
      <c r="P2658" s="13">
        <f>IF(Kickstarter[[#This Row],[backers_count]], Kickstarter[[#This Row],[pledged]]/Kickstarter[[#This Row],[backers_count]], 0)</f>
        <v>112.86184210526316</v>
      </c>
      <c r="Q2658" t="str">
        <f>LEFT(Kickstarter[[#This Row],[Category and Sub-Category]], SEARCH("/", Kickstarter[[#This Row],[Category and Sub-Category]])-1)</f>
        <v>technology</v>
      </c>
      <c r="R2658" t="str">
        <f>RIGHT(Kickstarter[[#This Row],[Category and Sub-Category]], LEN(Kickstarter[[#This Row],[Category and Sub-Category]])-SEARCH("/",Kickstarter[[#This Row],[Category and Sub-Category]]))</f>
        <v>space exploration</v>
      </c>
      <c r="S2658" s="10">
        <f>(Kickstarter[[#This Row],[launched_at]]/86400) + 25569 + (-6/24)</f>
        <v>42767.438518518524</v>
      </c>
      <c r="T2658" s="10">
        <f>(Kickstarter[[#This Row],[deadline]]/86400) + 25569 + (-6/24)</f>
        <v>42806.541666666672</v>
      </c>
      <c r="U2658" s="6">
        <f>YEAR(Kickstarter[[#This Row],[Date Created Conversion]])</f>
        <v>2017</v>
      </c>
      <c r="V2658" s="6" t="str">
        <f>TEXT(Kickstarter[[#This Row],[Date Created Conversion]], "mmm")</f>
        <v>Feb</v>
      </c>
      <c r="W2658" s="6">
        <f>DATEDIF(Kickstarter[[#This Row],[Date Created Conversion]],Kickstarter[[#This Row],[Date Ended Conversion]],"m")</f>
        <v>1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Kickstarter[[#This Row],[pledged]]/Kickstarter[[#This Row],[goal]]</f>
        <v>0.18737933333333334</v>
      </c>
      <c r="P2659" s="13">
        <f>IF(Kickstarter[[#This Row],[backers_count]], Kickstarter[[#This Row],[pledged]]/Kickstarter[[#This Row],[backers_count]], 0)</f>
        <v>95.277627118644077</v>
      </c>
      <c r="Q2659" t="str">
        <f>LEFT(Kickstarter[[#This Row],[Category and Sub-Category]], SEARCH("/", Kickstarter[[#This Row],[Category and Sub-Category]])-1)</f>
        <v>technology</v>
      </c>
      <c r="R2659" t="str">
        <f>RIGHT(Kickstarter[[#This Row],[Category and Sub-Category]], LEN(Kickstarter[[#This Row],[Category and Sub-Category]])-SEARCH("/",Kickstarter[[#This Row],[Category and Sub-Category]]))</f>
        <v>space exploration</v>
      </c>
      <c r="S2659" s="10">
        <f>(Kickstarter[[#This Row],[launched_at]]/86400) + 25569 + (-6/24)</f>
        <v>42551.678854166668</v>
      </c>
      <c r="T2659" s="10">
        <f>(Kickstarter[[#This Row],[deadline]]/86400) + 25569 + (-6/24)</f>
        <v>42584.8125</v>
      </c>
      <c r="U2659" s="6">
        <f>YEAR(Kickstarter[[#This Row],[Date Created Conversion]])</f>
        <v>2016</v>
      </c>
      <c r="V2659" s="6" t="str">
        <f>TEXT(Kickstarter[[#This Row],[Date Created Conversion]], "mmm")</f>
        <v>Jun</v>
      </c>
      <c r="W2659" s="6">
        <f>DATEDIF(Kickstarter[[#This Row],[Date Created Conversion]],Kickstarter[[#This Row],[Date Ended Conversion]],"m")</f>
        <v>1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Kickstarter[[#This Row],[pledged]]/Kickstarter[[#This Row],[goal]]</f>
        <v>9.2857142857142856E-4</v>
      </c>
      <c r="P2660" s="13">
        <f>IF(Kickstarter[[#This Row],[backers_count]], Kickstarter[[#This Row],[pledged]]/Kickstarter[[#This Row],[backers_count]], 0)</f>
        <v>22.75</v>
      </c>
      <c r="Q2660" t="str">
        <f>LEFT(Kickstarter[[#This Row],[Category and Sub-Category]], SEARCH("/", Kickstarter[[#This Row],[Category and Sub-Category]])-1)</f>
        <v>technology</v>
      </c>
      <c r="R2660" t="str">
        <f>RIGHT(Kickstarter[[#This Row],[Category and Sub-Category]], LEN(Kickstarter[[#This Row],[Category and Sub-Category]])-SEARCH("/",Kickstarter[[#This Row],[Category and Sub-Category]]))</f>
        <v>space exploration</v>
      </c>
      <c r="S2660" s="10">
        <f>(Kickstarter[[#This Row],[launched_at]]/86400) + 25569 + (-6/24)</f>
        <v>42551.634189814809</v>
      </c>
      <c r="T2660" s="10">
        <f>(Kickstarter[[#This Row],[deadline]]/86400) + 25569 + (-6/24)</f>
        <v>42581.634189814809</v>
      </c>
      <c r="U2660" s="6">
        <f>YEAR(Kickstarter[[#This Row],[Date Created Conversion]])</f>
        <v>2016</v>
      </c>
      <c r="V2660" s="6" t="str">
        <f>TEXT(Kickstarter[[#This Row],[Date Created Conversion]], "mmm")</f>
        <v>Jun</v>
      </c>
      <c r="W2660" s="6">
        <f>DATEDIF(Kickstarter[[#This Row],[Date Created Conversion]],Kickstarter[[#This Row],[Date Ended Conversion]],"m")</f>
        <v>1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Kickstarter[[#This Row],[pledged]]/Kickstarter[[#This Row],[goal]]</f>
        <v>2.720408163265306E-2</v>
      </c>
      <c r="P2661" s="13">
        <f>IF(Kickstarter[[#This Row],[backers_count]], Kickstarter[[#This Row],[pledged]]/Kickstarter[[#This Row],[backers_count]], 0)</f>
        <v>133.30000000000001</v>
      </c>
      <c r="Q2661" t="str">
        <f>LEFT(Kickstarter[[#This Row],[Category and Sub-Category]], SEARCH("/", Kickstarter[[#This Row],[Category and Sub-Category]])-1)</f>
        <v>technology</v>
      </c>
      <c r="R2661" t="str">
        <f>RIGHT(Kickstarter[[#This Row],[Category and Sub-Category]], LEN(Kickstarter[[#This Row],[Category and Sub-Category]])-SEARCH("/",Kickstarter[[#This Row],[Category and Sub-Category]]))</f>
        <v>space exploration</v>
      </c>
      <c r="S2661" s="10">
        <f>(Kickstarter[[#This Row],[launched_at]]/86400) + 25569 + (-6/24)</f>
        <v>42081.819560185184</v>
      </c>
      <c r="T2661" s="10">
        <f>(Kickstarter[[#This Row],[deadline]]/86400) + 25569 + (-6/24)</f>
        <v>42111.819560185184</v>
      </c>
      <c r="U2661" s="6">
        <f>YEAR(Kickstarter[[#This Row],[Date Created Conversion]])</f>
        <v>2015</v>
      </c>
      <c r="V2661" s="6" t="str">
        <f>TEXT(Kickstarter[[#This Row],[Date Created Conversion]], "mmm")</f>
        <v>Mar</v>
      </c>
      <c r="W2661" s="6">
        <f>DATEDIF(Kickstarter[[#This Row],[Date Created Conversion]],Kickstarter[[#This Row],[Date Ended Conversion]],"m")</f>
        <v>0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Kickstarter[[#This Row],[pledged]]/Kickstarter[[#This Row],[goal]]</f>
        <v>9.5E-4</v>
      </c>
      <c r="P2662" s="13">
        <f>IF(Kickstarter[[#This Row],[backers_count]], Kickstarter[[#This Row],[pledged]]/Kickstarter[[#This Row],[backers_count]], 0)</f>
        <v>3.8</v>
      </c>
      <c r="Q2662" t="str">
        <f>LEFT(Kickstarter[[#This Row],[Category and Sub-Category]], SEARCH("/", Kickstarter[[#This Row],[Category and Sub-Category]])-1)</f>
        <v>technology</v>
      </c>
      <c r="R2662" t="str">
        <f>RIGHT(Kickstarter[[#This Row],[Category and Sub-Category]], LEN(Kickstarter[[#This Row],[Category and Sub-Category]])-SEARCH("/",Kickstarter[[#This Row],[Category and Sub-Category]]))</f>
        <v>space exploration</v>
      </c>
      <c r="S2662" s="10">
        <f>(Kickstarter[[#This Row],[launched_at]]/86400) + 25569 + (-6/24)</f>
        <v>42272.463171296295</v>
      </c>
      <c r="T2662" s="10">
        <f>(Kickstarter[[#This Row],[deadline]]/86400) + 25569 + (-6/24)</f>
        <v>42332.504837962959</v>
      </c>
      <c r="U2662" s="6">
        <f>YEAR(Kickstarter[[#This Row],[Date Created Conversion]])</f>
        <v>2015</v>
      </c>
      <c r="V2662" s="6" t="str">
        <f>TEXT(Kickstarter[[#This Row],[Date Created Conversion]], "mmm")</f>
        <v>Sep</v>
      </c>
      <c r="W2662" s="6">
        <f>DATEDIF(Kickstarter[[#This Row],[Date Created Conversion]],Kickstarter[[#This Row],[Date Ended Conversion]],"m")</f>
        <v>1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Kickstarter[[#This Row],[pledged]]/Kickstarter[[#This Row],[goal]]</f>
        <v>1.0289999999999999</v>
      </c>
      <c r="P2663" s="13">
        <f>IF(Kickstarter[[#This Row],[backers_count]], Kickstarter[[#This Row],[pledged]]/Kickstarter[[#This Row],[backers_count]], 0)</f>
        <v>85.75</v>
      </c>
      <c r="Q2663" t="str">
        <f>LEFT(Kickstarter[[#This Row],[Category and Sub-Category]], SEARCH("/", Kickstarter[[#This Row],[Category and Sub-Category]])-1)</f>
        <v>technology</v>
      </c>
      <c r="R2663" t="str">
        <f>RIGHT(Kickstarter[[#This Row],[Category and Sub-Category]], LEN(Kickstarter[[#This Row],[Category and Sub-Category]])-SEARCH("/",Kickstarter[[#This Row],[Category and Sub-Category]]))</f>
        <v>makerspaces</v>
      </c>
      <c r="S2663" s="10">
        <f>(Kickstarter[[#This Row],[launched_at]]/86400) + 25569 + (-6/24)</f>
        <v>41542.708449074074</v>
      </c>
      <c r="T2663" s="10">
        <f>(Kickstarter[[#This Row],[deadline]]/86400) + 25569 + (-6/24)</f>
        <v>41572.708449074074</v>
      </c>
      <c r="U2663" s="6">
        <f>YEAR(Kickstarter[[#This Row],[Date Created Conversion]])</f>
        <v>2013</v>
      </c>
      <c r="V2663" s="6" t="str">
        <f>TEXT(Kickstarter[[#This Row],[Date Created Conversion]], "mmm")</f>
        <v>Sep</v>
      </c>
      <c r="W2663" s="6">
        <f>DATEDIF(Kickstarter[[#This Row],[Date Created Conversion]],Kickstarter[[#This Row],[Date Ended Conversion]],"m")</f>
        <v>1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Kickstarter[[#This Row],[pledged]]/Kickstarter[[#This Row],[goal]]</f>
        <v>1.0680000000000001</v>
      </c>
      <c r="P2664" s="13">
        <f>IF(Kickstarter[[#This Row],[backers_count]], Kickstarter[[#This Row],[pledged]]/Kickstarter[[#This Row],[backers_count]], 0)</f>
        <v>267</v>
      </c>
      <c r="Q2664" t="str">
        <f>LEFT(Kickstarter[[#This Row],[Category and Sub-Category]], SEARCH("/", Kickstarter[[#This Row],[Category and Sub-Category]])-1)</f>
        <v>technology</v>
      </c>
      <c r="R2664" t="str">
        <f>RIGHT(Kickstarter[[#This Row],[Category and Sub-Category]], LEN(Kickstarter[[#This Row],[Category and Sub-Category]])-SEARCH("/",Kickstarter[[#This Row],[Category and Sub-Category]]))</f>
        <v>makerspaces</v>
      </c>
      <c r="S2664" s="10">
        <f>(Kickstarter[[#This Row],[launched_at]]/86400) + 25569 + (-6/24)</f>
        <v>42207.496678240743</v>
      </c>
      <c r="T2664" s="10">
        <f>(Kickstarter[[#This Row],[deadline]]/86400) + 25569 + (-6/24)</f>
        <v>42237.496678240743</v>
      </c>
      <c r="U2664" s="6">
        <f>YEAR(Kickstarter[[#This Row],[Date Created Conversion]])</f>
        <v>2015</v>
      </c>
      <c r="V2664" s="6" t="str">
        <f>TEXT(Kickstarter[[#This Row],[Date Created Conversion]], "mmm")</f>
        <v>Jul</v>
      </c>
      <c r="W2664" s="6">
        <f>DATEDIF(Kickstarter[[#This Row],[Date Created Conversion]],Kickstarter[[#This Row],[Date Ended Conversion]],"m")</f>
        <v>0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Kickstarter[[#This Row],[pledged]]/Kickstarter[[#This Row],[goal]]</f>
        <v>1.0459624999999999</v>
      </c>
      <c r="P2665" s="13">
        <f>IF(Kickstarter[[#This Row],[backers_count]], Kickstarter[[#This Row],[pledged]]/Kickstarter[[#This Row],[backers_count]], 0)</f>
        <v>373.55803571428572</v>
      </c>
      <c r="Q2665" t="str">
        <f>LEFT(Kickstarter[[#This Row],[Category and Sub-Category]], SEARCH("/", Kickstarter[[#This Row],[Category and Sub-Category]])-1)</f>
        <v>technology</v>
      </c>
      <c r="R2665" t="str">
        <f>RIGHT(Kickstarter[[#This Row],[Category and Sub-Category]], LEN(Kickstarter[[#This Row],[Category and Sub-Category]])-SEARCH("/",Kickstarter[[#This Row],[Category and Sub-Category]]))</f>
        <v>makerspaces</v>
      </c>
      <c r="S2665" s="10">
        <f>(Kickstarter[[#This Row],[launched_at]]/86400) + 25569 + (-6/24)</f>
        <v>42222.372766203705</v>
      </c>
      <c r="T2665" s="10">
        <f>(Kickstarter[[#This Row],[deadline]]/86400) + 25569 + (-6/24)</f>
        <v>42251.375</v>
      </c>
      <c r="U2665" s="6">
        <f>YEAR(Kickstarter[[#This Row],[Date Created Conversion]])</f>
        <v>2015</v>
      </c>
      <c r="V2665" s="6" t="str">
        <f>TEXT(Kickstarter[[#This Row],[Date Created Conversion]], "mmm")</f>
        <v>Aug</v>
      </c>
      <c r="W2665" s="6">
        <f>DATEDIF(Kickstarter[[#This Row],[Date Created Conversion]],Kickstarter[[#This Row],[Date Ended Conversion]],"m")</f>
        <v>0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Kickstarter[[#This Row],[pledged]]/Kickstarter[[#This Row],[goal]]</f>
        <v>1.0342857142857143</v>
      </c>
      <c r="P2666" s="13">
        <f>IF(Kickstarter[[#This Row],[backers_count]], Kickstarter[[#This Row],[pledged]]/Kickstarter[[#This Row],[backers_count]], 0)</f>
        <v>174.03846153846155</v>
      </c>
      <c r="Q2666" t="str">
        <f>LEFT(Kickstarter[[#This Row],[Category and Sub-Category]], SEARCH("/", Kickstarter[[#This Row],[Category and Sub-Category]])-1)</f>
        <v>technology</v>
      </c>
      <c r="R2666" t="str">
        <f>RIGHT(Kickstarter[[#This Row],[Category and Sub-Category]], LEN(Kickstarter[[#This Row],[Category and Sub-Category]])-SEARCH("/",Kickstarter[[#This Row],[Category and Sub-Category]]))</f>
        <v>makerspaces</v>
      </c>
      <c r="S2666" s="10">
        <f>(Kickstarter[[#This Row],[launched_at]]/86400) + 25569 + (-6/24)</f>
        <v>42312.77542824074</v>
      </c>
      <c r="T2666" s="10">
        <f>(Kickstarter[[#This Row],[deadline]]/86400) + 25569 + (-6/24)</f>
        <v>42347.040972222225</v>
      </c>
      <c r="U2666" s="6">
        <f>YEAR(Kickstarter[[#This Row],[Date Created Conversion]])</f>
        <v>2015</v>
      </c>
      <c r="V2666" s="6" t="str">
        <f>TEXT(Kickstarter[[#This Row],[Date Created Conversion]], "mmm")</f>
        <v>Nov</v>
      </c>
      <c r="W2666" s="6">
        <f>DATEDIF(Kickstarter[[#This Row],[Date Created Conversion]],Kickstarter[[#This Row],[Date Ended Conversion]],"m")</f>
        <v>1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Kickstarter[[#This Row],[pledged]]/Kickstarter[[#This Row],[goal]]</f>
        <v>1.2314285714285715</v>
      </c>
      <c r="P2667" s="13">
        <f>IF(Kickstarter[[#This Row],[backers_count]], Kickstarter[[#This Row],[pledged]]/Kickstarter[[#This Row],[backers_count]], 0)</f>
        <v>93.695652173913047</v>
      </c>
      <c r="Q2667" t="str">
        <f>LEFT(Kickstarter[[#This Row],[Category and Sub-Category]], SEARCH("/", Kickstarter[[#This Row],[Category and Sub-Category]])-1)</f>
        <v>technology</v>
      </c>
      <c r="R2667" t="str">
        <f>RIGHT(Kickstarter[[#This Row],[Category and Sub-Category]], LEN(Kickstarter[[#This Row],[Category and Sub-Category]])-SEARCH("/",Kickstarter[[#This Row],[Category and Sub-Category]]))</f>
        <v>makerspaces</v>
      </c>
      <c r="S2667" s="10">
        <f>(Kickstarter[[#This Row],[launched_at]]/86400) + 25569 + (-6/24)</f>
        <v>42083.645532407405</v>
      </c>
      <c r="T2667" s="10">
        <f>(Kickstarter[[#This Row],[deadline]]/86400) + 25569 + (-6/24)</f>
        <v>42128.645532407405</v>
      </c>
      <c r="U2667" s="6">
        <f>YEAR(Kickstarter[[#This Row],[Date Created Conversion]])</f>
        <v>2015</v>
      </c>
      <c r="V2667" s="6" t="str">
        <f>TEXT(Kickstarter[[#This Row],[Date Created Conversion]], "mmm")</f>
        <v>Mar</v>
      </c>
      <c r="W2667" s="6">
        <f>DATEDIF(Kickstarter[[#This Row],[Date Created Conversion]],Kickstarter[[#This Row],[Date Ended Conversion]],"m")</f>
        <v>1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Kickstarter[[#This Row],[pledged]]/Kickstarter[[#This Row],[goal]]</f>
        <v>1.592951</v>
      </c>
      <c r="P2668" s="13">
        <f>IF(Kickstarter[[#This Row],[backers_count]], Kickstarter[[#This Row],[pledged]]/Kickstarter[[#This Row],[backers_count]], 0)</f>
        <v>77.327718446601949</v>
      </c>
      <c r="Q2668" t="str">
        <f>LEFT(Kickstarter[[#This Row],[Category and Sub-Category]], SEARCH("/", Kickstarter[[#This Row],[Category and Sub-Category]])-1)</f>
        <v>technology</v>
      </c>
      <c r="R2668" t="str">
        <f>RIGHT(Kickstarter[[#This Row],[Category and Sub-Category]], LEN(Kickstarter[[#This Row],[Category and Sub-Category]])-SEARCH("/",Kickstarter[[#This Row],[Category and Sub-Category]]))</f>
        <v>makerspaces</v>
      </c>
      <c r="S2668" s="10">
        <f>(Kickstarter[[#This Row],[launched_at]]/86400) + 25569 + (-6/24)</f>
        <v>42235.514340277776</v>
      </c>
      <c r="T2668" s="10">
        <f>(Kickstarter[[#This Row],[deadline]]/86400) + 25569 + (-6/24)</f>
        <v>42272.625</v>
      </c>
      <c r="U2668" s="6">
        <f>YEAR(Kickstarter[[#This Row],[Date Created Conversion]])</f>
        <v>2015</v>
      </c>
      <c r="V2668" s="6" t="str">
        <f>TEXT(Kickstarter[[#This Row],[Date Created Conversion]], "mmm")</f>
        <v>Aug</v>
      </c>
      <c r="W2668" s="6">
        <f>DATEDIF(Kickstarter[[#This Row],[Date Created Conversion]],Kickstarter[[#This Row],[Date Ended Conversion]],"m")</f>
        <v>1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Kickstarter[[#This Row],[pledged]]/Kickstarter[[#This Row],[goal]]</f>
        <v>1.1066666666666667</v>
      </c>
      <c r="P2669" s="13">
        <f>IF(Kickstarter[[#This Row],[backers_count]], Kickstarter[[#This Row],[pledged]]/Kickstarter[[#This Row],[backers_count]], 0)</f>
        <v>92.222222222222229</v>
      </c>
      <c r="Q2669" t="str">
        <f>LEFT(Kickstarter[[#This Row],[Category and Sub-Category]], SEARCH("/", Kickstarter[[#This Row],[Category and Sub-Category]])-1)</f>
        <v>technology</v>
      </c>
      <c r="R2669" t="str">
        <f>RIGHT(Kickstarter[[#This Row],[Category and Sub-Category]], LEN(Kickstarter[[#This Row],[Category and Sub-Category]])-SEARCH("/",Kickstarter[[#This Row],[Category and Sub-Category]]))</f>
        <v>makerspaces</v>
      </c>
      <c r="S2669" s="10">
        <f>(Kickstarter[[#This Row],[launched_at]]/86400) + 25569 + (-6/24)</f>
        <v>42380.676111111112</v>
      </c>
      <c r="T2669" s="10">
        <f>(Kickstarter[[#This Row],[deadline]]/86400) + 25569 + (-6/24)</f>
        <v>42410.676111111112</v>
      </c>
      <c r="U2669" s="6">
        <f>YEAR(Kickstarter[[#This Row],[Date Created Conversion]])</f>
        <v>2016</v>
      </c>
      <c r="V2669" s="6" t="str">
        <f>TEXT(Kickstarter[[#This Row],[Date Created Conversion]], "mmm")</f>
        <v>Jan</v>
      </c>
      <c r="W2669" s="6">
        <f>DATEDIF(Kickstarter[[#This Row],[Date Created Conversion]],Kickstarter[[#This Row],[Date Ended Conversion]],"m")</f>
        <v>0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Kickstarter[[#This Row],[pledged]]/Kickstarter[[#This Row],[goal]]</f>
        <v>1.7070000000000001</v>
      </c>
      <c r="P2670" s="13">
        <f>IF(Kickstarter[[#This Row],[backers_count]], Kickstarter[[#This Row],[pledged]]/Kickstarter[[#This Row],[backers_count]], 0)</f>
        <v>60.964285714285715</v>
      </c>
      <c r="Q2670" t="str">
        <f>LEFT(Kickstarter[[#This Row],[Category and Sub-Category]], SEARCH("/", Kickstarter[[#This Row],[Category and Sub-Category]])-1)</f>
        <v>technology</v>
      </c>
      <c r="R2670" t="str">
        <f>RIGHT(Kickstarter[[#This Row],[Category and Sub-Category]], LEN(Kickstarter[[#This Row],[Category and Sub-Category]])-SEARCH("/",Kickstarter[[#This Row],[Category and Sub-Category]]))</f>
        <v>makerspaces</v>
      </c>
      <c r="S2670" s="10">
        <f>(Kickstarter[[#This Row],[launched_at]]/86400) + 25569 + (-6/24)</f>
        <v>42275.33871527778</v>
      </c>
      <c r="T2670" s="10">
        <f>(Kickstarter[[#This Row],[deadline]]/86400) + 25569 + (-6/24)</f>
        <v>42317.35555555555</v>
      </c>
      <c r="U2670" s="6">
        <f>YEAR(Kickstarter[[#This Row],[Date Created Conversion]])</f>
        <v>2015</v>
      </c>
      <c r="V2670" s="6" t="str">
        <f>TEXT(Kickstarter[[#This Row],[Date Created Conversion]], "mmm")</f>
        <v>Sep</v>
      </c>
      <c r="W2670" s="6">
        <f>DATEDIF(Kickstarter[[#This Row],[Date Created Conversion]],Kickstarter[[#This Row],[Date Ended Conversion]],"m")</f>
        <v>1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Kickstarter[[#This Row],[pledged]]/Kickstarter[[#This Row],[goal]]</f>
        <v>1.25125</v>
      </c>
      <c r="P2671" s="13">
        <f>IF(Kickstarter[[#This Row],[backers_count]], Kickstarter[[#This Row],[pledged]]/Kickstarter[[#This Row],[backers_count]], 0)</f>
        <v>91</v>
      </c>
      <c r="Q2671" t="str">
        <f>LEFT(Kickstarter[[#This Row],[Category and Sub-Category]], SEARCH("/", Kickstarter[[#This Row],[Category and Sub-Category]])-1)</f>
        <v>technology</v>
      </c>
      <c r="R2671" t="str">
        <f>RIGHT(Kickstarter[[#This Row],[Category and Sub-Category]], LEN(Kickstarter[[#This Row],[Category and Sub-Category]])-SEARCH("/",Kickstarter[[#This Row],[Category and Sub-Category]]))</f>
        <v>makerspaces</v>
      </c>
      <c r="S2671" s="10">
        <f>(Kickstarter[[#This Row],[launched_at]]/86400) + 25569 + (-6/24)</f>
        <v>42318.785833333328</v>
      </c>
      <c r="T2671" s="10">
        <f>(Kickstarter[[#This Row],[deadline]]/86400) + 25569 + (-6/24)</f>
        <v>42378.785833333328</v>
      </c>
      <c r="U2671" s="6">
        <f>YEAR(Kickstarter[[#This Row],[Date Created Conversion]])</f>
        <v>2015</v>
      </c>
      <c r="V2671" s="6" t="str">
        <f>TEXT(Kickstarter[[#This Row],[Date Created Conversion]], "mmm")</f>
        <v>Nov</v>
      </c>
      <c r="W2671" s="6">
        <f>DATEDIF(Kickstarter[[#This Row],[Date Created Conversion]],Kickstarter[[#This Row],[Date Ended Conversion]],"m")</f>
        <v>1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Kickstarter[[#This Row],[pledged]]/Kickstarter[[#This Row],[goal]]</f>
        <v>6.4158609339642042E-2</v>
      </c>
      <c r="P2672" s="13">
        <f>IF(Kickstarter[[#This Row],[backers_count]], Kickstarter[[#This Row],[pledged]]/Kickstarter[[#This Row],[backers_count]], 0)</f>
        <v>41.583333333333336</v>
      </c>
      <c r="Q2672" t="str">
        <f>LEFT(Kickstarter[[#This Row],[Category and Sub-Category]], SEARCH("/", Kickstarter[[#This Row],[Category and Sub-Category]])-1)</f>
        <v>technology</v>
      </c>
      <c r="R2672" t="str">
        <f>RIGHT(Kickstarter[[#This Row],[Category and Sub-Category]], LEN(Kickstarter[[#This Row],[Category and Sub-Category]])-SEARCH("/",Kickstarter[[#This Row],[Category and Sub-Category]]))</f>
        <v>makerspaces</v>
      </c>
      <c r="S2672" s="10">
        <f>(Kickstarter[[#This Row],[launched_at]]/86400) + 25569 + (-6/24)</f>
        <v>41820.770601851851</v>
      </c>
      <c r="T2672" s="10">
        <f>(Kickstarter[[#This Row],[deadline]]/86400) + 25569 + (-6/24)</f>
        <v>41848.770601851851</v>
      </c>
      <c r="U2672" s="6">
        <f>YEAR(Kickstarter[[#This Row],[Date Created Conversion]])</f>
        <v>2014</v>
      </c>
      <c r="V2672" s="6" t="str">
        <f>TEXT(Kickstarter[[#This Row],[Date Created Conversion]], "mmm")</f>
        <v>Jun</v>
      </c>
      <c r="W2672" s="6">
        <f>DATEDIF(Kickstarter[[#This Row],[Date Created Conversion]],Kickstarter[[#This Row],[Date Ended Conversion]],"m")</f>
        <v>0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Kickstarter[[#This Row],[pledged]]/Kickstarter[[#This Row],[goal]]</f>
        <v>0.11344</v>
      </c>
      <c r="P2673" s="13">
        <f>IF(Kickstarter[[#This Row],[backers_count]], Kickstarter[[#This Row],[pledged]]/Kickstarter[[#This Row],[backers_count]], 0)</f>
        <v>33.761904761904759</v>
      </c>
      <c r="Q2673" t="str">
        <f>LEFT(Kickstarter[[#This Row],[Category and Sub-Category]], SEARCH("/", Kickstarter[[#This Row],[Category and Sub-Category]])-1)</f>
        <v>technology</v>
      </c>
      <c r="R2673" t="str">
        <f>RIGHT(Kickstarter[[#This Row],[Category and Sub-Category]], LEN(Kickstarter[[#This Row],[Category and Sub-Category]])-SEARCH("/",Kickstarter[[#This Row],[Category and Sub-Category]]))</f>
        <v>makerspaces</v>
      </c>
      <c r="S2673" s="10">
        <f>(Kickstarter[[#This Row],[launched_at]]/86400) + 25569 + (-6/24)</f>
        <v>41962.499027777776</v>
      </c>
      <c r="T2673" s="10">
        <f>(Kickstarter[[#This Row],[deadline]]/86400) + 25569 + (-6/24)</f>
        <v>41992.568055555559</v>
      </c>
      <c r="U2673" s="6">
        <f>YEAR(Kickstarter[[#This Row],[Date Created Conversion]])</f>
        <v>2014</v>
      </c>
      <c r="V2673" s="6" t="str">
        <f>TEXT(Kickstarter[[#This Row],[Date Created Conversion]], "mmm")</f>
        <v>Nov</v>
      </c>
      <c r="W2673" s="6">
        <f>DATEDIF(Kickstarter[[#This Row],[Date Created Conversion]],Kickstarter[[#This Row],[Date Ended Conversion]],"m")</f>
        <v>1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Kickstarter[[#This Row],[pledged]]/Kickstarter[[#This Row],[goal]]</f>
        <v>0.33189999999999997</v>
      </c>
      <c r="P2674" s="13">
        <f>IF(Kickstarter[[#This Row],[backers_count]], Kickstarter[[#This Row],[pledged]]/Kickstarter[[#This Row],[backers_count]], 0)</f>
        <v>70.61702127659575</v>
      </c>
      <c r="Q2674" t="str">
        <f>LEFT(Kickstarter[[#This Row],[Category and Sub-Category]], SEARCH("/", Kickstarter[[#This Row],[Category and Sub-Category]])-1)</f>
        <v>technology</v>
      </c>
      <c r="R2674" t="str">
        <f>RIGHT(Kickstarter[[#This Row],[Category and Sub-Category]], LEN(Kickstarter[[#This Row],[Category and Sub-Category]])-SEARCH("/",Kickstarter[[#This Row],[Category and Sub-Category]]))</f>
        <v>makerspaces</v>
      </c>
      <c r="S2674" s="10">
        <f>(Kickstarter[[#This Row],[launched_at]]/86400) + 25569 + (-6/24)</f>
        <v>42344.634143518517</v>
      </c>
      <c r="T2674" s="10">
        <f>(Kickstarter[[#This Row],[deadline]]/86400) + 25569 + (-6/24)</f>
        <v>42366</v>
      </c>
      <c r="U2674" s="6">
        <f>YEAR(Kickstarter[[#This Row],[Date Created Conversion]])</f>
        <v>2015</v>
      </c>
      <c r="V2674" s="6" t="str">
        <f>TEXT(Kickstarter[[#This Row],[Date Created Conversion]], "mmm")</f>
        <v>Dec</v>
      </c>
      <c r="W2674" s="6">
        <f>DATEDIF(Kickstarter[[#This Row],[Date Created Conversion]],Kickstarter[[#This Row],[Date Ended Conversion]],"m")</f>
        <v>0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Kickstarter[[#This Row],[pledged]]/Kickstarter[[#This Row],[goal]]</f>
        <v>0.27579999999999999</v>
      </c>
      <c r="P2675" s="13">
        <f>IF(Kickstarter[[#This Row],[backers_count]], Kickstarter[[#This Row],[pledged]]/Kickstarter[[#This Row],[backers_count]], 0)</f>
        <v>167.15151515151516</v>
      </c>
      <c r="Q2675" t="str">
        <f>LEFT(Kickstarter[[#This Row],[Category and Sub-Category]], SEARCH("/", Kickstarter[[#This Row],[Category and Sub-Category]])-1)</f>
        <v>technology</v>
      </c>
      <c r="R2675" t="str">
        <f>RIGHT(Kickstarter[[#This Row],[Category and Sub-Category]], LEN(Kickstarter[[#This Row],[Category and Sub-Category]])-SEARCH("/",Kickstarter[[#This Row],[Category and Sub-Category]]))</f>
        <v>makerspaces</v>
      </c>
      <c r="S2675" s="10">
        <f>(Kickstarter[[#This Row],[launched_at]]/86400) + 25569 + (-6/24)</f>
        <v>41912.291655092595</v>
      </c>
      <c r="T2675" s="10">
        <f>(Kickstarter[[#This Row],[deadline]]/86400) + 25569 + (-6/24)</f>
        <v>41941.697916666664</v>
      </c>
      <c r="U2675" s="6">
        <f>YEAR(Kickstarter[[#This Row],[Date Created Conversion]])</f>
        <v>2014</v>
      </c>
      <c r="V2675" s="6" t="str">
        <f>TEXT(Kickstarter[[#This Row],[Date Created Conversion]], "mmm")</f>
        <v>Sep</v>
      </c>
      <c r="W2675" s="6">
        <f>DATEDIF(Kickstarter[[#This Row],[Date Created Conversion]],Kickstarter[[#This Row],[Date Ended Conversion]],"m")</f>
        <v>0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Kickstarter[[#This Row],[pledged]]/Kickstarter[[#This Row],[goal]]</f>
        <v>0.62839999999999996</v>
      </c>
      <c r="P2676" s="13">
        <f>IF(Kickstarter[[#This Row],[backers_count]], Kickstarter[[#This Row],[pledged]]/Kickstarter[[#This Row],[backers_count]], 0)</f>
        <v>128.61988304093566</v>
      </c>
      <c r="Q2676" t="str">
        <f>LEFT(Kickstarter[[#This Row],[Category and Sub-Category]], SEARCH("/", Kickstarter[[#This Row],[Category and Sub-Category]])-1)</f>
        <v>technology</v>
      </c>
      <c r="R2676" t="str">
        <f>RIGHT(Kickstarter[[#This Row],[Category and Sub-Category]], LEN(Kickstarter[[#This Row],[Category and Sub-Category]])-SEARCH("/",Kickstarter[[#This Row],[Category and Sub-Category]]))</f>
        <v>makerspaces</v>
      </c>
      <c r="S2676" s="10">
        <f>(Kickstarter[[#This Row],[launched_at]]/86400) + 25569 + (-6/24)</f>
        <v>42529.382754629631</v>
      </c>
      <c r="T2676" s="10">
        <f>(Kickstarter[[#This Row],[deadline]]/86400) + 25569 + (-6/24)</f>
        <v>42555.957638888889</v>
      </c>
      <c r="U2676" s="6">
        <f>YEAR(Kickstarter[[#This Row],[Date Created Conversion]])</f>
        <v>2016</v>
      </c>
      <c r="V2676" s="6" t="str">
        <f>TEXT(Kickstarter[[#This Row],[Date Created Conversion]], "mmm")</f>
        <v>Jun</v>
      </c>
      <c r="W2676" s="6">
        <f>DATEDIF(Kickstarter[[#This Row],[Date Created Conversion]],Kickstarter[[#This Row],[Date Ended Conversion]],"m")</f>
        <v>0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Kickstarter[[#This Row],[pledged]]/Kickstarter[[#This Row],[goal]]</f>
        <v>7.5880000000000003E-2</v>
      </c>
      <c r="P2677" s="13">
        <f>IF(Kickstarter[[#This Row],[backers_count]], Kickstarter[[#This Row],[pledged]]/Kickstarter[[#This Row],[backers_count]], 0)</f>
        <v>65.41379310344827</v>
      </c>
      <c r="Q2677" t="str">
        <f>LEFT(Kickstarter[[#This Row],[Category and Sub-Category]], SEARCH("/", Kickstarter[[#This Row],[Category and Sub-Category]])-1)</f>
        <v>technology</v>
      </c>
      <c r="R2677" t="str">
        <f>RIGHT(Kickstarter[[#This Row],[Category and Sub-Category]], LEN(Kickstarter[[#This Row],[Category and Sub-Category]])-SEARCH("/",Kickstarter[[#This Row],[Category and Sub-Category]]))</f>
        <v>makerspaces</v>
      </c>
      <c r="S2677" s="10">
        <f>(Kickstarter[[#This Row],[launched_at]]/86400) + 25569 + (-6/24)</f>
        <v>41923.607511574075</v>
      </c>
      <c r="T2677" s="10">
        <f>(Kickstarter[[#This Row],[deadline]]/86400) + 25569 + (-6/24)</f>
        <v>41953.649178240739</v>
      </c>
      <c r="U2677" s="6">
        <f>YEAR(Kickstarter[[#This Row],[Date Created Conversion]])</f>
        <v>2014</v>
      </c>
      <c r="V2677" s="6" t="str">
        <f>TEXT(Kickstarter[[#This Row],[Date Created Conversion]], "mmm")</f>
        <v>Oct</v>
      </c>
      <c r="W2677" s="6">
        <f>DATEDIF(Kickstarter[[#This Row],[Date Created Conversion]],Kickstarter[[#This Row],[Date Ended Conversion]],"m")</f>
        <v>0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Kickstarter[[#This Row],[pledged]]/Kickstarter[[#This Row],[goal]]</f>
        <v>0.50380952380952382</v>
      </c>
      <c r="P2678" s="13">
        <f>IF(Kickstarter[[#This Row],[backers_count]], Kickstarter[[#This Row],[pledged]]/Kickstarter[[#This Row],[backers_count]], 0)</f>
        <v>117.55555555555556</v>
      </c>
      <c r="Q2678" t="str">
        <f>LEFT(Kickstarter[[#This Row],[Category and Sub-Category]], SEARCH("/", Kickstarter[[#This Row],[Category and Sub-Category]])-1)</f>
        <v>technology</v>
      </c>
      <c r="R2678" t="str">
        <f>RIGHT(Kickstarter[[#This Row],[Category and Sub-Category]], LEN(Kickstarter[[#This Row],[Category and Sub-Category]])-SEARCH("/",Kickstarter[[#This Row],[Category and Sub-Category]]))</f>
        <v>makerspaces</v>
      </c>
      <c r="S2678" s="10">
        <f>(Kickstarter[[#This Row],[launched_at]]/86400) + 25569 + (-6/24)</f>
        <v>42482.374699074076</v>
      </c>
      <c r="T2678" s="10">
        <f>(Kickstarter[[#This Row],[deadline]]/86400) + 25569 + (-6/24)</f>
        <v>42512.374699074076</v>
      </c>
      <c r="U2678" s="6">
        <f>YEAR(Kickstarter[[#This Row],[Date Created Conversion]])</f>
        <v>2016</v>
      </c>
      <c r="V2678" s="6" t="str">
        <f>TEXT(Kickstarter[[#This Row],[Date Created Conversion]], "mmm")</f>
        <v>Apr</v>
      </c>
      <c r="W2678" s="6">
        <f>DATEDIF(Kickstarter[[#This Row],[Date Created Conversion]],Kickstarter[[#This Row],[Date Ended Conversion]],"m")</f>
        <v>1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Kickstarter[[#This Row],[pledged]]/Kickstarter[[#This Row],[goal]]</f>
        <v>0.17512820512820512</v>
      </c>
      <c r="P2679" s="13">
        <f>IF(Kickstarter[[#This Row],[backers_count]], Kickstarter[[#This Row],[pledged]]/Kickstarter[[#This Row],[backers_count]], 0)</f>
        <v>126.48148148148148</v>
      </c>
      <c r="Q2679" t="str">
        <f>LEFT(Kickstarter[[#This Row],[Category and Sub-Category]], SEARCH("/", Kickstarter[[#This Row],[Category and Sub-Category]])-1)</f>
        <v>technology</v>
      </c>
      <c r="R2679" t="str">
        <f>RIGHT(Kickstarter[[#This Row],[Category and Sub-Category]], LEN(Kickstarter[[#This Row],[Category and Sub-Category]])-SEARCH("/",Kickstarter[[#This Row],[Category and Sub-Category]]))</f>
        <v>makerspaces</v>
      </c>
      <c r="S2679" s="10">
        <f>(Kickstarter[[#This Row],[launched_at]]/86400) + 25569 + (-6/24)</f>
        <v>41792.779432870375</v>
      </c>
      <c r="T2679" s="10">
        <f>(Kickstarter[[#This Row],[deadline]]/86400) + 25569 + (-6/24)</f>
        <v>41822.779432870375</v>
      </c>
      <c r="U2679" s="6">
        <f>YEAR(Kickstarter[[#This Row],[Date Created Conversion]])</f>
        <v>2014</v>
      </c>
      <c r="V2679" s="6" t="str">
        <f>TEXT(Kickstarter[[#This Row],[Date Created Conversion]], "mmm")</f>
        <v>Jun</v>
      </c>
      <c r="W2679" s="6">
        <f>DATEDIF(Kickstarter[[#This Row],[Date Created Conversion]],Kickstarter[[#This Row],[Date Ended Conversion]],"m")</f>
        <v>1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Kickstarter[[#This Row],[pledged]]/Kickstarter[[#This Row],[goal]]</f>
        <v>1.3750000000000001E-4</v>
      </c>
      <c r="P2680" s="13">
        <f>IF(Kickstarter[[#This Row],[backers_count]], Kickstarter[[#This Row],[pledged]]/Kickstarter[[#This Row],[backers_count]], 0)</f>
        <v>550</v>
      </c>
      <c r="Q2680" t="str">
        <f>LEFT(Kickstarter[[#This Row],[Category and Sub-Category]], SEARCH("/", Kickstarter[[#This Row],[Category and Sub-Category]])-1)</f>
        <v>technology</v>
      </c>
      <c r="R2680" t="str">
        <f>RIGHT(Kickstarter[[#This Row],[Category and Sub-Category]], LEN(Kickstarter[[#This Row],[Category and Sub-Category]])-SEARCH("/",Kickstarter[[#This Row],[Category and Sub-Category]]))</f>
        <v>makerspaces</v>
      </c>
      <c r="S2680" s="10">
        <f>(Kickstarter[[#This Row],[launched_at]]/86400) + 25569 + (-6/24)</f>
        <v>42241.548206018517</v>
      </c>
      <c r="T2680" s="10">
        <f>(Kickstarter[[#This Row],[deadline]]/86400) + 25569 + (-6/24)</f>
        <v>42271.548206018517</v>
      </c>
      <c r="U2680" s="6">
        <f>YEAR(Kickstarter[[#This Row],[Date Created Conversion]])</f>
        <v>2015</v>
      </c>
      <c r="V2680" s="6" t="str">
        <f>TEXT(Kickstarter[[#This Row],[Date Created Conversion]], "mmm")</f>
        <v>Aug</v>
      </c>
      <c r="W2680" s="6">
        <f>DATEDIF(Kickstarter[[#This Row],[Date Created Conversion]],Kickstarter[[#This Row],[Date Ended Conversion]],"m")</f>
        <v>0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Kickstarter[[#This Row],[pledged]]/Kickstarter[[#This Row],[goal]]</f>
        <v>3.3E-3</v>
      </c>
      <c r="P2681" s="13">
        <f>IF(Kickstarter[[#This Row],[backers_count]], Kickstarter[[#This Row],[pledged]]/Kickstarter[[#This Row],[backers_count]], 0)</f>
        <v>44</v>
      </c>
      <c r="Q2681" t="str">
        <f>LEFT(Kickstarter[[#This Row],[Category and Sub-Category]], SEARCH("/", Kickstarter[[#This Row],[Category and Sub-Category]])-1)</f>
        <v>technology</v>
      </c>
      <c r="R2681" t="str">
        <f>RIGHT(Kickstarter[[#This Row],[Category and Sub-Category]], LEN(Kickstarter[[#This Row],[Category and Sub-Category]])-SEARCH("/",Kickstarter[[#This Row],[Category and Sub-Category]]))</f>
        <v>makerspaces</v>
      </c>
      <c r="S2681" s="10">
        <f>(Kickstarter[[#This Row],[launched_at]]/86400) + 25569 + (-6/24)</f>
        <v>42032.751087962963</v>
      </c>
      <c r="T2681" s="10">
        <f>(Kickstarter[[#This Row],[deadline]]/86400) + 25569 + (-6/24)</f>
        <v>42062.751087962963</v>
      </c>
      <c r="U2681" s="6">
        <f>YEAR(Kickstarter[[#This Row],[Date Created Conversion]])</f>
        <v>2015</v>
      </c>
      <c r="V2681" s="6" t="str">
        <f>TEXT(Kickstarter[[#This Row],[Date Created Conversion]], "mmm")</f>
        <v>Jan</v>
      </c>
      <c r="W2681" s="6">
        <f>DATEDIF(Kickstarter[[#This Row],[Date Created Conversion]],Kickstarter[[#This Row],[Date Ended Conversion]],"m")</f>
        <v>0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Kickstarter[[#This Row],[pledged]]/Kickstarter[[#This Row],[goal]]</f>
        <v>8.6250000000000007E-3</v>
      </c>
      <c r="P2682" s="13">
        <f>IF(Kickstarter[[#This Row],[backers_count]], Kickstarter[[#This Row],[pledged]]/Kickstarter[[#This Row],[backers_count]], 0)</f>
        <v>69</v>
      </c>
      <c r="Q2682" t="str">
        <f>LEFT(Kickstarter[[#This Row],[Category and Sub-Category]], SEARCH("/", Kickstarter[[#This Row],[Category and Sub-Category]])-1)</f>
        <v>technology</v>
      </c>
      <c r="R2682" t="str">
        <f>RIGHT(Kickstarter[[#This Row],[Category and Sub-Category]], LEN(Kickstarter[[#This Row],[Category and Sub-Category]])-SEARCH("/",Kickstarter[[#This Row],[Category and Sub-Category]]))</f>
        <v>makerspaces</v>
      </c>
      <c r="S2682" s="10">
        <f>(Kickstarter[[#This Row],[launched_at]]/86400) + 25569 + (-6/24)</f>
        <v>42435.961701388893</v>
      </c>
      <c r="T2682" s="10">
        <f>(Kickstarter[[#This Row],[deadline]]/86400) + 25569 + (-6/24)</f>
        <v>42465.920034722221</v>
      </c>
      <c r="U2682" s="6">
        <f>YEAR(Kickstarter[[#This Row],[Date Created Conversion]])</f>
        <v>2016</v>
      </c>
      <c r="V2682" s="6" t="str">
        <f>TEXT(Kickstarter[[#This Row],[Date Created Conversion]], "mmm")</f>
        <v>Mar</v>
      </c>
      <c r="W2682" s="6">
        <f>DATEDIF(Kickstarter[[#This Row],[Date Created Conversion]],Kickstarter[[#This Row],[Date Ended Conversion]],"m")</f>
        <v>0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Kickstarter[[#This Row],[pledged]]/Kickstarter[[#This Row],[goal]]</f>
        <v>6.875E-3</v>
      </c>
      <c r="P2683" s="13">
        <f>IF(Kickstarter[[#This Row],[backers_count]], Kickstarter[[#This Row],[pledged]]/Kickstarter[[#This Row],[backers_count]], 0)</f>
        <v>27.5</v>
      </c>
      <c r="Q2683" t="str">
        <f>LEFT(Kickstarter[[#This Row],[Category and Sub-Category]], SEARCH("/", Kickstarter[[#This Row],[Category and Sub-Category]])-1)</f>
        <v>food</v>
      </c>
      <c r="R2683" t="str">
        <f>RIGHT(Kickstarter[[#This Row],[Category and Sub-Category]], LEN(Kickstarter[[#This Row],[Category and Sub-Category]])-SEARCH("/",Kickstarter[[#This Row],[Category and Sub-Category]]))</f>
        <v>food trucks</v>
      </c>
      <c r="S2683" s="10">
        <f>(Kickstarter[[#This Row],[launched_at]]/86400) + 25569 + (-6/24)</f>
        <v>41805.645254629628</v>
      </c>
      <c r="T2683" s="10">
        <f>(Kickstarter[[#This Row],[deadline]]/86400) + 25569 + (-6/24)</f>
        <v>41830.645254629628</v>
      </c>
      <c r="U2683" s="6">
        <f>YEAR(Kickstarter[[#This Row],[Date Created Conversion]])</f>
        <v>2014</v>
      </c>
      <c r="V2683" s="6" t="str">
        <f>TEXT(Kickstarter[[#This Row],[Date Created Conversion]], "mmm")</f>
        <v>Jun</v>
      </c>
      <c r="W2683" s="6">
        <f>DATEDIF(Kickstarter[[#This Row],[Date Created Conversion]],Kickstarter[[#This Row],[Date Ended Conversion]],"m")</f>
        <v>0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Kickstarter[[#This Row],[pledged]]/Kickstarter[[#This Row],[goal]]</f>
        <v>0.28299999999999997</v>
      </c>
      <c r="P2684" s="13">
        <f>IF(Kickstarter[[#This Row],[backers_count]], Kickstarter[[#This Row],[pledged]]/Kickstarter[[#This Row],[backers_count]], 0)</f>
        <v>84.9</v>
      </c>
      <c r="Q2684" t="str">
        <f>LEFT(Kickstarter[[#This Row],[Category and Sub-Category]], SEARCH("/", Kickstarter[[#This Row],[Category and Sub-Category]])-1)</f>
        <v>food</v>
      </c>
      <c r="R2684" t="str">
        <f>RIGHT(Kickstarter[[#This Row],[Category and Sub-Category]], LEN(Kickstarter[[#This Row],[Category and Sub-Category]])-SEARCH("/",Kickstarter[[#This Row],[Category and Sub-Category]]))</f>
        <v>food trucks</v>
      </c>
      <c r="S2684" s="10">
        <f>(Kickstarter[[#This Row],[launched_at]]/86400) + 25569 + (-6/24)</f>
        <v>41932.621990740743</v>
      </c>
      <c r="T2684" s="10">
        <f>(Kickstarter[[#This Row],[deadline]]/86400) + 25569 + (-6/24)</f>
        <v>41964.999305555553</v>
      </c>
      <c r="U2684" s="6">
        <f>YEAR(Kickstarter[[#This Row],[Date Created Conversion]])</f>
        <v>2014</v>
      </c>
      <c r="V2684" s="6" t="str">
        <f>TEXT(Kickstarter[[#This Row],[Date Created Conversion]], "mmm")</f>
        <v>Oct</v>
      </c>
      <c r="W2684" s="6">
        <f>DATEDIF(Kickstarter[[#This Row],[Date Created Conversion]],Kickstarter[[#This Row],[Date Ended Conversion]],"m")</f>
        <v>1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Kickstarter[[#This Row],[pledged]]/Kickstarter[[#This Row],[goal]]</f>
        <v>2.3999999999999998E-3</v>
      </c>
      <c r="P2685" s="13">
        <f>IF(Kickstarter[[#This Row],[backers_count]], Kickstarter[[#This Row],[pledged]]/Kickstarter[[#This Row],[backers_count]], 0)</f>
        <v>12</v>
      </c>
      <c r="Q2685" t="str">
        <f>LEFT(Kickstarter[[#This Row],[Category and Sub-Category]], SEARCH("/", Kickstarter[[#This Row],[Category and Sub-Category]])-1)</f>
        <v>food</v>
      </c>
      <c r="R2685" t="str">
        <f>RIGHT(Kickstarter[[#This Row],[Category and Sub-Category]], LEN(Kickstarter[[#This Row],[Category and Sub-Category]])-SEARCH("/",Kickstarter[[#This Row],[Category and Sub-Category]]))</f>
        <v>food trucks</v>
      </c>
      <c r="S2685" s="10">
        <f>(Kickstarter[[#This Row],[launched_at]]/86400) + 25569 + (-6/24)</f>
        <v>42034.50509259259</v>
      </c>
      <c r="T2685" s="10">
        <f>(Kickstarter[[#This Row],[deadline]]/86400) + 25569 + (-6/24)</f>
        <v>42064.50509259259</v>
      </c>
      <c r="U2685" s="6">
        <f>YEAR(Kickstarter[[#This Row],[Date Created Conversion]])</f>
        <v>2015</v>
      </c>
      <c r="V2685" s="6" t="str">
        <f>TEXT(Kickstarter[[#This Row],[Date Created Conversion]], "mmm")</f>
        <v>Jan</v>
      </c>
      <c r="W2685" s="6">
        <f>DATEDIF(Kickstarter[[#This Row],[Date Created Conversion]],Kickstarter[[#This Row],[Date Ended Conversion]],"m")</f>
        <v>1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Kickstarter[[#This Row],[pledged]]/Kickstarter[[#This Row],[goal]]</f>
        <v>1.1428571428571429E-2</v>
      </c>
      <c r="P2686" s="13">
        <f>IF(Kickstarter[[#This Row],[backers_count]], Kickstarter[[#This Row],[pledged]]/Kickstarter[[#This Row],[backers_count]], 0)</f>
        <v>200</v>
      </c>
      <c r="Q2686" t="str">
        <f>LEFT(Kickstarter[[#This Row],[Category and Sub-Category]], SEARCH("/", Kickstarter[[#This Row],[Category and Sub-Category]])-1)</f>
        <v>food</v>
      </c>
      <c r="R2686" t="str">
        <f>RIGHT(Kickstarter[[#This Row],[Category and Sub-Category]], LEN(Kickstarter[[#This Row],[Category and Sub-Category]])-SEARCH("/",Kickstarter[[#This Row],[Category and Sub-Category]]))</f>
        <v>food trucks</v>
      </c>
      <c r="S2686" s="10">
        <f>(Kickstarter[[#This Row],[launched_at]]/86400) + 25569 + (-6/24)</f>
        <v>41820.664641203708</v>
      </c>
      <c r="T2686" s="10">
        <f>(Kickstarter[[#This Row],[deadline]]/86400) + 25569 + (-6/24)</f>
        <v>41860.664641203708</v>
      </c>
      <c r="U2686" s="6">
        <f>YEAR(Kickstarter[[#This Row],[Date Created Conversion]])</f>
        <v>2014</v>
      </c>
      <c r="V2686" s="6" t="str">
        <f>TEXT(Kickstarter[[#This Row],[Date Created Conversion]], "mmm")</f>
        <v>Jun</v>
      </c>
      <c r="W2686" s="6">
        <f>DATEDIF(Kickstarter[[#This Row],[Date Created Conversion]],Kickstarter[[#This Row],[Date Ended Conversion]],"m")</f>
        <v>1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Kickstarter[[#This Row],[pledged]]/Kickstarter[[#This Row],[goal]]</f>
        <v>2.0000000000000001E-4</v>
      </c>
      <c r="P2687" s="13">
        <f>IF(Kickstarter[[#This Row],[backers_count]], Kickstarter[[#This Row],[pledged]]/Kickstarter[[#This Row],[backers_count]], 0)</f>
        <v>10</v>
      </c>
      <c r="Q2687" t="str">
        <f>LEFT(Kickstarter[[#This Row],[Category and Sub-Category]], SEARCH("/", Kickstarter[[#This Row],[Category and Sub-Category]])-1)</f>
        <v>food</v>
      </c>
      <c r="R2687" t="str">
        <f>RIGHT(Kickstarter[[#This Row],[Category and Sub-Category]], LEN(Kickstarter[[#This Row],[Category and Sub-Category]])-SEARCH("/",Kickstarter[[#This Row],[Category and Sub-Category]]))</f>
        <v>food trucks</v>
      </c>
      <c r="S2687" s="10">
        <f>(Kickstarter[[#This Row],[launched_at]]/86400) + 25569 + (-6/24)</f>
        <v>42061.44594907407</v>
      </c>
      <c r="T2687" s="10">
        <f>(Kickstarter[[#This Row],[deadline]]/86400) + 25569 + (-6/24)</f>
        <v>42121.404282407406</v>
      </c>
      <c r="U2687" s="6">
        <f>YEAR(Kickstarter[[#This Row],[Date Created Conversion]])</f>
        <v>2015</v>
      </c>
      <c r="V2687" s="6" t="str">
        <f>TEXT(Kickstarter[[#This Row],[Date Created Conversion]], "mmm")</f>
        <v>Feb</v>
      </c>
      <c r="W2687" s="6">
        <f>DATEDIF(Kickstarter[[#This Row],[Date Created Conversion]],Kickstarter[[#This Row],[Date Ended Conversion]],"m")</f>
        <v>2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Kickstarter[[#This Row],[pledged]]/Kickstarter[[#This Row],[goal]]</f>
        <v>0</v>
      </c>
      <c r="P2688" s="13">
        <f>IF(Kickstarter[[#This Row],[backers_count]], Kickstarter[[#This Row],[pledged]]/Kickstarter[[#This Row],[backers_count]], 0)</f>
        <v>0</v>
      </c>
      <c r="Q2688" t="str">
        <f>LEFT(Kickstarter[[#This Row],[Category and Sub-Category]], SEARCH("/", Kickstarter[[#This Row],[Category and Sub-Category]])-1)</f>
        <v>food</v>
      </c>
      <c r="R2688" t="str">
        <f>RIGHT(Kickstarter[[#This Row],[Category and Sub-Category]], LEN(Kickstarter[[#This Row],[Category and Sub-Category]])-SEARCH("/",Kickstarter[[#This Row],[Category and Sub-Category]]))</f>
        <v>food trucks</v>
      </c>
      <c r="S2688" s="10">
        <f>(Kickstarter[[#This Row],[launched_at]]/86400) + 25569 + (-6/24)</f>
        <v>41892.724803240737</v>
      </c>
      <c r="T2688" s="10">
        <f>(Kickstarter[[#This Row],[deadline]]/86400) + 25569 + (-6/24)</f>
        <v>41912.724803240737</v>
      </c>
      <c r="U2688" s="6">
        <f>YEAR(Kickstarter[[#This Row],[Date Created Conversion]])</f>
        <v>2014</v>
      </c>
      <c r="V2688" s="6" t="str">
        <f>TEXT(Kickstarter[[#This Row],[Date Created Conversion]], "mmm")</f>
        <v>Sep</v>
      </c>
      <c r="W2688" s="6">
        <f>DATEDIF(Kickstarter[[#This Row],[Date Created Conversion]],Kickstarter[[#This Row],[Date Ended Conversion]],"m")</f>
        <v>0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Kickstarter[[#This Row],[pledged]]/Kickstarter[[#This Row],[goal]]</f>
        <v>0</v>
      </c>
      <c r="P2689" s="13">
        <f>IF(Kickstarter[[#This Row],[backers_count]], Kickstarter[[#This Row],[pledged]]/Kickstarter[[#This Row],[backers_count]], 0)</f>
        <v>0</v>
      </c>
      <c r="Q2689" t="str">
        <f>LEFT(Kickstarter[[#This Row],[Category and Sub-Category]], SEARCH("/", Kickstarter[[#This Row],[Category and Sub-Category]])-1)</f>
        <v>food</v>
      </c>
      <c r="R2689" t="str">
        <f>RIGHT(Kickstarter[[#This Row],[Category and Sub-Category]], LEN(Kickstarter[[#This Row],[Category and Sub-Category]])-SEARCH("/",Kickstarter[[#This Row],[Category and Sub-Category]]))</f>
        <v>food trucks</v>
      </c>
      <c r="S2689" s="10">
        <f>(Kickstarter[[#This Row],[launched_at]]/86400) + 25569 + (-6/24)</f>
        <v>42154.39025462963</v>
      </c>
      <c r="T2689" s="10">
        <f>(Kickstarter[[#This Row],[deadline]]/86400) + 25569 + (-6/24)</f>
        <v>42184.39025462963</v>
      </c>
      <c r="U2689" s="6">
        <f>YEAR(Kickstarter[[#This Row],[Date Created Conversion]])</f>
        <v>2015</v>
      </c>
      <c r="V2689" s="6" t="str">
        <f>TEXT(Kickstarter[[#This Row],[Date Created Conversion]], "mmm")</f>
        <v>May</v>
      </c>
      <c r="W2689" s="6">
        <f>DATEDIF(Kickstarter[[#This Row],[Date Created Conversion]],Kickstarter[[#This Row],[Date Ended Conversion]],"m")</f>
        <v>0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Kickstarter[[#This Row],[pledged]]/Kickstarter[[#This Row],[goal]]</f>
        <v>1.48E-3</v>
      </c>
      <c r="P2690" s="13">
        <f>IF(Kickstarter[[#This Row],[backers_count]], Kickstarter[[#This Row],[pledged]]/Kickstarter[[#This Row],[backers_count]], 0)</f>
        <v>5.2857142857142856</v>
      </c>
      <c r="Q2690" t="str">
        <f>LEFT(Kickstarter[[#This Row],[Category and Sub-Category]], SEARCH("/", Kickstarter[[#This Row],[Category and Sub-Category]])-1)</f>
        <v>food</v>
      </c>
      <c r="R2690" t="str">
        <f>RIGHT(Kickstarter[[#This Row],[Category and Sub-Category]], LEN(Kickstarter[[#This Row],[Category and Sub-Category]])-SEARCH("/",Kickstarter[[#This Row],[Category and Sub-Category]]))</f>
        <v>food trucks</v>
      </c>
      <c r="S2690" s="10">
        <f>(Kickstarter[[#This Row],[launched_at]]/86400) + 25569 + (-6/24)</f>
        <v>42027.86886574074</v>
      </c>
      <c r="T2690" s="10">
        <f>(Kickstarter[[#This Row],[deadline]]/86400) + 25569 + (-6/24)</f>
        <v>42058.875</v>
      </c>
      <c r="U2690" s="6">
        <f>YEAR(Kickstarter[[#This Row],[Date Created Conversion]])</f>
        <v>2015</v>
      </c>
      <c r="V2690" s="6" t="str">
        <f>TEXT(Kickstarter[[#This Row],[Date Created Conversion]], "mmm")</f>
        <v>Jan</v>
      </c>
      <c r="W2690" s="6">
        <f>DATEDIF(Kickstarter[[#This Row],[Date Created Conversion]],Kickstarter[[#This Row],[Date Ended Conversion]],"m")</f>
        <v>1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Kickstarter[[#This Row],[pledged]]/Kickstarter[[#This Row],[goal]]</f>
        <v>2.8571428571428571E-5</v>
      </c>
      <c r="P2691" s="13">
        <f>IF(Kickstarter[[#This Row],[backers_count]], Kickstarter[[#This Row],[pledged]]/Kickstarter[[#This Row],[backers_count]], 0)</f>
        <v>1</v>
      </c>
      <c r="Q2691" t="str">
        <f>LEFT(Kickstarter[[#This Row],[Category and Sub-Category]], SEARCH("/", Kickstarter[[#This Row],[Category and Sub-Category]])-1)</f>
        <v>food</v>
      </c>
      <c r="R2691" t="str">
        <f>RIGHT(Kickstarter[[#This Row],[Category and Sub-Category]], LEN(Kickstarter[[#This Row],[Category and Sub-Category]])-SEARCH("/",Kickstarter[[#This Row],[Category and Sub-Category]]))</f>
        <v>food trucks</v>
      </c>
      <c r="S2691" s="10">
        <f>(Kickstarter[[#This Row],[launched_at]]/86400) + 25569 + (-6/24)</f>
        <v>42551.711689814816</v>
      </c>
      <c r="T2691" s="10">
        <f>(Kickstarter[[#This Row],[deadline]]/86400) + 25569 + (-6/24)</f>
        <v>42581.711689814816</v>
      </c>
      <c r="U2691" s="6">
        <f>YEAR(Kickstarter[[#This Row],[Date Created Conversion]])</f>
        <v>2016</v>
      </c>
      <c r="V2691" s="6" t="str">
        <f>TEXT(Kickstarter[[#This Row],[Date Created Conversion]], "mmm")</f>
        <v>Jun</v>
      </c>
      <c r="W2691" s="6">
        <f>DATEDIF(Kickstarter[[#This Row],[Date Created Conversion]],Kickstarter[[#This Row],[Date Ended Conversion]],"m")</f>
        <v>1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Kickstarter[[#This Row],[pledged]]/Kickstarter[[#This Row],[goal]]</f>
        <v>0.107325</v>
      </c>
      <c r="P2692" s="13">
        <f>IF(Kickstarter[[#This Row],[backers_count]], Kickstarter[[#This Row],[pledged]]/Kickstarter[[#This Row],[backers_count]], 0)</f>
        <v>72.762711864406782</v>
      </c>
      <c r="Q2692" t="str">
        <f>LEFT(Kickstarter[[#This Row],[Category and Sub-Category]], SEARCH("/", Kickstarter[[#This Row],[Category and Sub-Category]])-1)</f>
        <v>food</v>
      </c>
      <c r="R2692" t="str">
        <f>RIGHT(Kickstarter[[#This Row],[Category and Sub-Category]], LEN(Kickstarter[[#This Row],[Category and Sub-Category]])-SEARCH("/",Kickstarter[[#This Row],[Category and Sub-Category]]))</f>
        <v>food trucks</v>
      </c>
      <c r="S2692" s="10">
        <f>(Kickstarter[[#This Row],[launched_at]]/86400) + 25569 + (-6/24)</f>
        <v>42112.855046296296</v>
      </c>
      <c r="T2692" s="10">
        <f>(Kickstarter[[#This Row],[deadline]]/86400) + 25569 + (-6/24)</f>
        <v>42157.855046296296</v>
      </c>
      <c r="U2692" s="6">
        <f>YEAR(Kickstarter[[#This Row],[Date Created Conversion]])</f>
        <v>2015</v>
      </c>
      <c r="V2692" s="6" t="str">
        <f>TEXT(Kickstarter[[#This Row],[Date Created Conversion]], "mmm")</f>
        <v>Apr</v>
      </c>
      <c r="W2692" s="6">
        <f>DATEDIF(Kickstarter[[#This Row],[Date Created Conversion]],Kickstarter[[#This Row],[Date Ended Conversion]],"m")</f>
        <v>1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Kickstarter[[#This Row],[pledged]]/Kickstarter[[#This Row],[goal]]</f>
        <v>5.3846153846153844E-4</v>
      </c>
      <c r="P2693" s="13">
        <f>IF(Kickstarter[[#This Row],[backers_count]], Kickstarter[[#This Row],[pledged]]/Kickstarter[[#This Row],[backers_count]], 0)</f>
        <v>17.5</v>
      </c>
      <c r="Q2693" t="str">
        <f>LEFT(Kickstarter[[#This Row],[Category and Sub-Category]], SEARCH("/", Kickstarter[[#This Row],[Category and Sub-Category]])-1)</f>
        <v>food</v>
      </c>
      <c r="R2693" t="str">
        <f>RIGHT(Kickstarter[[#This Row],[Category and Sub-Category]], LEN(Kickstarter[[#This Row],[Category and Sub-Category]])-SEARCH("/",Kickstarter[[#This Row],[Category and Sub-Category]]))</f>
        <v>food trucks</v>
      </c>
      <c r="S2693" s="10">
        <f>(Kickstarter[[#This Row],[launched_at]]/86400) + 25569 + (-6/24)</f>
        <v>42089.474039351851</v>
      </c>
      <c r="T2693" s="10">
        <f>(Kickstarter[[#This Row],[deadline]]/86400) + 25569 + (-6/24)</f>
        <v>42134.474039351851</v>
      </c>
      <c r="U2693" s="6">
        <f>YEAR(Kickstarter[[#This Row],[Date Created Conversion]])</f>
        <v>2015</v>
      </c>
      <c r="V2693" s="6" t="str">
        <f>TEXT(Kickstarter[[#This Row],[Date Created Conversion]], "mmm")</f>
        <v>Mar</v>
      </c>
      <c r="W2693" s="6">
        <f>DATEDIF(Kickstarter[[#This Row],[Date Created Conversion]],Kickstarter[[#This Row],[Date Ended Conversion]],"m")</f>
        <v>1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Kickstarter[[#This Row],[pledged]]/Kickstarter[[#This Row],[goal]]</f>
        <v>7.1428571428571426E-3</v>
      </c>
      <c r="P2694" s="13">
        <f>IF(Kickstarter[[#This Row],[backers_count]], Kickstarter[[#This Row],[pledged]]/Kickstarter[[#This Row],[backers_count]], 0)</f>
        <v>25</v>
      </c>
      <c r="Q2694" t="str">
        <f>LEFT(Kickstarter[[#This Row],[Category and Sub-Category]], SEARCH("/", Kickstarter[[#This Row],[Category and Sub-Category]])-1)</f>
        <v>food</v>
      </c>
      <c r="R2694" t="str">
        <f>RIGHT(Kickstarter[[#This Row],[Category and Sub-Category]], LEN(Kickstarter[[#This Row],[Category and Sub-Category]])-SEARCH("/",Kickstarter[[#This Row],[Category and Sub-Category]]))</f>
        <v>food trucks</v>
      </c>
      <c r="S2694" s="10">
        <f>(Kickstarter[[#This Row],[launched_at]]/86400) + 25569 + (-6/24)</f>
        <v>42058.084027777775</v>
      </c>
      <c r="T2694" s="10">
        <f>(Kickstarter[[#This Row],[deadline]]/86400) + 25569 + (-6/24)</f>
        <v>42088.042361111111</v>
      </c>
      <c r="U2694" s="6">
        <f>YEAR(Kickstarter[[#This Row],[Date Created Conversion]])</f>
        <v>2015</v>
      </c>
      <c r="V2694" s="6" t="str">
        <f>TEXT(Kickstarter[[#This Row],[Date Created Conversion]], "mmm")</f>
        <v>Feb</v>
      </c>
      <c r="W2694" s="6">
        <f>DATEDIF(Kickstarter[[#This Row],[Date Created Conversion]],Kickstarter[[#This Row],[Date Ended Conversion]],"m")</f>
        <v>1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Kickstarter[[#This Row],[pledged]]/Kickstarter[[#This Row],[goal]]</f>
        <v>8.0000000000000002E-3</v>
      </c>
      <c r="P2695" s="13">
        <f>IF(Kickstarter[[#This Row],[backers_count]], Kickstarter[[#This Row],[pledged]]/Kickstarter[[#This Row],[backers_count]], 0)</f>
        <v>13.333333333333334</v>
      </c>
      <c r="Q2695" t="str">
        <f>LEFT(Kickstarter[[#This Row],[Category and Sub-Category]], SEARCH("/", Kickstarter[[#This Row],[Category and Sub-Category]])-1)</f>
        <v>food</v>
      </c>
      <c r="R2695" t="str">
        <f>RIGHT(Kickstarter[[#This Row],[Category and Sub-Category]], LEN(Kickstarter[[#This Row],[Category and Sub-Category]])-SEARCH("/",Kickstarter[[#This Row],[Category and Sub-Category]]))</f>
        <v>food trucks</v>
      </c>
      <c r="S2695" s="10">
        <f>(Kickstarter[[#This Row],[launched_at]]/86400) + 25569 + (-6/24)</f>
        <v>41833.888495370367</v>
      </c>
      <c r="T2695" s="10">
        <f>(Kickstarter[[#This Row],[deadline]]/86400) + 25569 + (-6/24)</f>
        <v>41863.888495370367</v>
      </c>
      <c r="U2695" s="6">
        <f>YEAR(Kickstarter[[#This Row],[Date Created Conversion]])</f>
        <v>2014</v>
      </c>
      <c r="V2695" s="6" t="str">
        <f>TEXT(Kickstarter[[#This Row],[Date Created Conversion]], "mmm")</f>
        <v>Jul</v>
      </c>
      <c r="W2695" s="6">
        <f>DATEDIF(Kickstarter[[#This Row],[Date Created Conversion]],Kickstarter[[#This Row],[Date Ended Conversion]],"m")</f>
        <v>0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Kickstarter[[#This Row],[pledged]]/Kickstarter[[#This Row],[goal]]</f>
        <v>3.3333333333333335E-5</v>
      </c>
      <c r="P2696" s="13">
        <f>IF(Kickstarter[[#This Row],[backers_count]], Kickstarter[[#This Row],[pledged]]/Kickstarter[[#This Row],[backers_count]], 0)</f>
        <v>1</v>
      </c>
      <c r="Q2696" t="str">
        <f>LEFT(Kickstarter[[#This Row],[Category and Sub-Category]], SEARCH("/", Kickstarter[[#This Row],[Category and Sub-Category]])-1)</f>
        <v>food</v>
      </c>
      <c r="R2696" t="str">
        <f>RIGHT(Kickstarter[[#This Row],[Category and Sub-Category]], LEN(Kickstarter[[#This Row],[Category and Sub-Category]])-SEARCH("/",Kickstarter[[#This Row],[Category and Sub-Category]]))</f>
        <v>food trucks</v>
      </c>
      <c r="S2696" s="10">
        <f>(Kickstarter[[#This Row],[launched_at]]/86400) + 25569 + (-6/24)</f>
        <v>41877.890497685185</v>
      </c>
      <c r="T2696" s="10">
        <f>(Kickstarter[[#This Row],[deadline]]/86400) + 25569 + (-6/24)</f>
        <v>41907.890497685185</v>
      </c>
      <c r="U2696" s="6">
        <f>YEAR(Kickstarter[[#This Row],[Date Created Conversion]])</f>
        <v>2014</v>
      </c>
      <c r="V2696" s="6" t="str">
        <f>TEXT(Kickstarter[[#This Row],[Date Created Conversion]], "mmm")</f>
        <v>Aug</v>
      </c>
      <c r="W2696" s="6">
        <f>DATEDIF(Kickstarter[[#This Row],[Date Created Conversion]],Kickstarter[[#This Row],[Date Ended Conversion]],"m")</f>
        <v>0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Kickstarter[[#This Row],[pledged]]/Kickstarter[[#This Row],[goal]]</f>
        <v>4.7333333333333333E-3</v>
      </c>
      <c r="P2697" s="13">
        <f>IF(Kickstarter[[#This Row],[backers_count]], Kickstarter[[#This Row],[pledged]]/Kickstarter[[#This Row],[backers_count]], 0)</f>
        <v>23.666666666666668</v>
      </c>
      <c r="Q2697" t="str">
        <f>LEFT(Kickstarter[[#This Row],[Category and Sub-Category]], SEARCH("/", Kickstarter[[#This Row],[Category and Sub-Category]])-1)</f>
        <v>food</v>
      </c>
      <c r="R2697" t="str">
        <f>RIGHT(Kickstarter[[#This Row],[Category and Sub-Category]], LEN(Kickstarter[[#This Row],[Category and Sub-Category]])-SEARCH("/",Kickstarter[[#This Row],[Category and Sub-Category]]))</f>
        <v>food trucks</v>
      </c>
      <c r="S2697" s="10">
        <f>(Kickstarter[[#This Row],[launched_at]]/86400) + 25569 + (-6/24)</f>
        <v>42047.931921296295</v>
      </c>
      <c r="T2697" s="10">
        <f>(Kickstarter[[#This Row],[deadline]]/86400) + 25569 + (-6/24)</f>
        <v>42107.89025462963</v>
      </c>
      <c r="U2697" s="6">
        <f>YEAR(Kickstarter[[#This Row],[Date Created Conversion]])</f>
        <v>2015</v>
      </c>
      <c r="V2697" s="6" t="str">
        <f>TEXT(Kickstarter[[#This Row],[Date Created Conversion]], "mmm")</f>
        <v>Feb</v>
      </c>
      <c r="W2697" s="6">
        <f>DATEDIF(Kickstarter[[#This Row],[Date Created Conversion]],Kickstarter[[#This Row],[Date Ended Conversion]],"m")</f>
        <v>2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Kickstarter[[#This Row],[pledged]]/Kickstarter[[#This Row],[goal]]</f>
        <v>5.6500000000000002E-2</v>
      </c>
      <c r="P2698" s="13">
        <f>IF(Kickstarter[[#This Row],[backers_count]], Kickstarter[[#This Row],[pledged]]/Kickstarter[[#This Row],[backers_count]], 0)</f>
        <v>89.21052631578948</v>
      </c>
      <c r="Q2698" t="str">
        <f>LEFT(Kickstarter[[#This Row],[Category and Sub-Category]], SEARCH("/", Kickstarter[[#This Row],[Category and Sub-Category]])-1)</f>
        <v>food</v>
      </c>
      <c r="R2698" t="str">
        <f>RIGHT(Kickstarter[[#This Row],[Category and Sub-Category]], LEN(Kickstarter[[#This Row],[Category and Sub-Category]])-SEARCH("/",Kickstarter[[#This Row],[Category and Sub-Category]]))</f>
        <v>food trucks</v>
      </c>
      <c r="S2698" s="10">
        <f>(Kickstarter[[#This Row],[launched_at]]/86400) + 25569 + (-6/24)</f>
        <v>41964.594444444447</v>
      </c>
      <c r="T2698" s="10">
        <f>(Kickstarter[[#This Row],[deadline]]/86400) + 25569 + (-6/24)</f>
        <v>41998.594444444447</v>
      </c>
      <c r="U2698" s="6">
        <f>YEAR(Kickstarter[[#This Row],[Date Created Conversion]])</f>
        <v>2014</v>
      </c>
      <c r="V2698" s="6" t="str">
        <f>TEXT(Kickstarter[[#This Row],[Date Created Conversion]], "mmm")</f>
        <v>Nov</v>
      </c>
      <c r="W2698" s="6">
        <f>DATEDIF(Kickstarter[[#This Row],[Date Created Conversion]],Kickstarter[[#This Row],[Date Ended Conversion]],"m")</f>
        <v>1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Kickstarter[[#This Row],[pledged]]/Kickstarter[[#This Row],[goal]]</f>
        <v>0.26352173913043481</v>
      </c>
      <c r="P2699" s="13">
        <f>IF(Kickstarter[[#This Row],[backers_count]], Kickstarter[[#This Row],[pledged]]/Kickstarter[[#This Row],[backers_count]], 0)</f>
        <v>116.55769230769231</v>
      </c>
      <c r="Q2699" t="str">
        <f>LEFT(Kickstarter[[#This Row],[Category and Sub-Category]], SEARCH("/", Kickstarter[[#This Row],[Category and Sub-Category]])-1)</f>
        <v>food</v>
      </c>
      <c r="R2699" t="str">
        <f>RIGHT(Kickstarter[[#This Row],[Category and Sub-Category]], LEN(Kickstarter[[#This Row],[Category and Sub-Category]])-SEARCH("/",Kickstarter[[#This Row],[Category and Sub-Category]]))</f>
        <v>food trucks</v>
      </c>
      <c r="S2699" s="10">
        <f>(Kickstarter[[#This Row],[launched_at]]/86400) + 25569 + (-6/24)</f>
        <v>42187.690081018518</v>
      </c>
      <c r="T2699" s="10">
        <f>(Kickstarter[[#This Row],[deadline]]/86400) + 25569 + (-6/24)</f>
        <v>42218.666666666672</v>
      </c>
      <c r="U2699" s="6">
        <f>YEAR(Kickstarter[[#This Row],[Date Created Conversion]])</f>
        <v>2015</v>
      </c>
      <c r="V2699" s="6" t="str">
        <f>TEXT(Kickstarter[[#This Row],[Date Created Conversion]], "mmm")</f>
        <v>Jul</v>
      </c>
      <c r="W2699" s="6">
        <f>DATEDIF(Kickstarter[[#This Row],[Date Created Conversion]],Kickstarter[[#This Row],[Date Ended Conversion]],"m")</f>
        <v>1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Kickstarter[[#This Row],[pledged]]/Kickstarter[[#This Row],[goal]]</f>
        <v>3.2512500000000002E-3</v>
      </c>
      <c r="P2700" s="13">
        <f>IF(Kickstarter[[#This Row],[backers_count]], Kickstarter[[#This Row],[pledged]]/Kickstarter[[#This Row],[backers_count]], 0)</f>
        <v>13.005000000000001</v>
      </c>
      <c r="Q2700" t="str">
        <f>LEFT(Kickstarter[[#This Row],[Category and Sub-Category]], SEARCH("/", Kickstarter[[#This Row],[Category and Sub-Category]])-1)</f>
        <v>food</v>
      </c>
      <c r="R2700" t="str">
        <f>RIGHT(Kickstarter[[#This Row],[Category and Sub-Category]], LEN(Kickstarter[[#This Row],[Category and Sub-Category]])-SEARCH("/",Kickstarter[[#This Row],[Category and Sub-Category]]))</f>
        <v>food trucks</v>
      </c>
      <c r="S2700" s="10">
        <f>(Kickstarter[[#This Row],[launched_at]]/86400) + 25569 + (-6/24)</f>
        <v>41787.648240740738</v>
      </c>
      <c r="T2700" s="10">
        <f>(Kickstarter[[#This Row],[deadline]]/86400) + 25569 + (-6/24)</f>
        <v>41817.648240740738</v>
      </c>
      <c r="U2700" s="6">
        <f>YEAR(Kickstarter[[#This Row],[Date Created Conversion]])</f>
        <v>2014</v>
      </c>
      <c r="V2700" s="6" t="str">
        <f>TEXT(Kickstarter[[#This Row],[Date Created Conversion]], "mmm")</f>
        <v>May</v>
      </c>
      <c r="W2700" s="6">
        <f>DATEDIF(Kickstarter[[#This Row],[Date Created Conversion]],Kickstarter[[#This Row],[Date Ended Conversion]],"m")</f>
        <v>0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Kickstarter[[#This Row],[pledged]]/Kickstarter[[#This Row],[goal]]</f>
        <v>0</v>
      </c>
      <c r="P2701" s="13">
        <f>IF(Kickstarter[[#This Row],[backers_count]], Kickstarter[[#This Row],[pledged]]/Kickstarter[[#This Row],[backers_count]], 0)</f>
        <v>0</v>
      </c>
      <c r="Q2701" t="str">
        <f>LEFT(Kickstarter[[#This Row],[Category and Sub-Category]], SEARCH("/", Kickstarter[[#This Row],[Category and Sub-Category]])-1)</f>
        <v>food</v>
      </c>
      <c r="R2701" t="str">
        <f>RIGHT(Kickstarter[[#This Row],[Category and Sub-Category]], LEN(Kickstarter[[#This Row],[Category and Sub-Category]])-SEARCH("/",Kickstarter[[#This Row],[Category and Sub-Category]]))</f>
        <v>food trucks</v>
      </c>
      <c r="S2701" s="10">
        <f>(Kickstarter[[#This Row],[launched_at]]/86400) + 25569 + (-6/24)</f>
        <v>41829.646562499998</v>
      </c>
      <c r="T2701" s="10">
        <f>(Kickstarter[[#This Row],[deadline]]/86400) + 25569 + (-6/24)</f>
        <v>41859.646562499998</v>
      </c>
      <c r="U2701" s="6">
        <f>YEAR(Kickstarter[[#This Row],[Date Created Conversion]])</f>
        <v>2014</v>
      </c>
      <c r="V2701" s="6" t="str">
        <f>TEXT(Kickstarter[[#This Row],[Date Created Conversion]], "mmm")</f>
        <v>Jul</v>
      </c>
      <c r="W2701" s="6">
        <f>DATEDIF(Kickstarter[[#This Row],[Date Created Conversion]],Kickstarter[[#This Row],[Date Ended Conversion]],"m")</f>
        <v>0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Kickstarter[[#This Row],[pledged]]/Kickstarter[[#This Row],[goal]]</f>
        <v>7.0007000700070005E-3</v>
      </c>
      <c r="P2702" s="13">
        <f>IF(Kickstarter[[#This Row],[backers_count]], Kickstarter[[#This Row],[pledged]]/Kickstarter[[#This Row],[backers_count]], 0)</f>
        <v>17.5</v>
      </c>
      <c r="Q2702" t="str">
        <f>LEFT(Kickstarter[[#This Row],[Category and Sub-Category]], SEARCH("/", Kickstarter[[#This Row],[Category and Sub-Category]])-1)</f>
        <v>food</v>
      </c>
      <c r="R2702" t="str">
        <f>RIGHT(Kickstarter[[#This Row],[Category and Sub-Category]], LEN(Kickstarter[[#This Row],[Category and Sub-Category]])-SEARCH("/",Kickstarter[[#This Row],[Category and Sub-Category]]))</f>
        <v>food trucks</v>
      </c>
      <c r="S2702" s="10">
        <f>(Kickstarter[[#This Row],[launched_at]]/86400) + 25569 + (-6/24)</f>
        <v>41870.624675925923</v>
      </c>
      <c r="T2702" s="10">
        <f>(Kickstarter[[#This Row],[deadline]]/86400) + 25569 + (-6/24)</f>
        <v>41900.624675925923</v>
      </c>
      <c r="U2702" s="6">
        <f>YEAR(Kickstarter[[#This Row],[Date Created Conversion]])</f>
        <v>2014</v>
      </c>
      <c r="V2702" s="6" t="str">
        <f>TEXT(Kickstarter[[#This Row],[Date Created Conversion]], "mmm")</f>
        <v>Aug</v>
      </c>
      <c r="W2702" s="6">
        <f>DATEDIF(Kickstarter[[#This Row],[Date Created Conversion]],Kickstarter[[#This Row],[Date Ended Conversion]],"m")</f>
        <v>0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Kickstarter[[#This Row],[pledged]]/Kickstarter[[#This Row],[goal]]</f>
        <v>0.46176470588235297</v>
      </c>
      <c r="P2703" s="13">
        <f>IF(Kickstarter[[#This Row],[backers_count]], Kickstarter[[#This Row],[pledged]]/Kickstarter[[#This Row],[backers_count]], 0)</f>
        <v>34.130434782608695</v>
      </c>
      <c r="Q2703" t="str">
        <f>LEFT(Kickstarter[[#This Row],[Category and Sub-Category]], SEARCH("/", Kickstarter[[#This Row],[Category and Sub-Category]])-1)</f>
        <v>theater</v>
      </c>
      <c r="R2703" t="str">
        <f>RIGHT(Kickstarter[[#This Row],[Category and Sub-Category]], LEN(Kickstarter[[#This Row],[Category and Sub-Category]])-SEARCH("/",Kickstarter[[#This Row],[Category and Sub-Category]]))</f>
        <v>spaces</v>
      </c>
      <c r="S2703" s="10">
        <f>(Kickstarter[[#This Row],[launched_at]]/86400) + 25569 + (-6/24)</f>
        <v>42801.524699074071</v>
      </c>
      <c r="T2703" s="10">
        <f>(Kickstarter[[#This Row],[deadline]]/86400) + 25569 + (-6/24)</f>
        <v>42832.483032407406</v>
      </c>
      <c r="U2703" s="6">
        <f>YEAR(Kickstarter[[#This Row],[Date Created Conversion]])</f>
        <v>2017</v>
      </c>
      <c r="V2703" s="6" t="str">
        <f>TEXT(Kickstarter[[#This Row],[Date Created Conversion]], "mmm")</f>
        <v>Mar</v>
      </c>
      <c r="W2703" s="6">
        <f>DATEDIF(Kickstarter[[#This Row],[Date Created Conversion]],Kickstarter[[#This Row],[Date Ended Conversion]],"m")</f>
        <v>1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Kickstarter[[#This Row],[pledged]]/Kickstarter[[#This Row],[goal]]</f>
        <v>0.34410000000000002</v>
      </c>
      <c r="P2704" s="13">
        <f>IF(Kickstarter[[#This Row],[backers_count]], Kickstarter[[#This Row],[pledged]]/Kickstarter[[#This Row],[backers_count]], 0)</f>
        <v>132.34615384615384</v>
      </c>
      <c r="Q2704" t="str">
        <f>LEFT(Kickstarter[[#This Row],[Category and Sub-Category]], SEARCH("/", Kickstarter[[#This Row],[Category and Sub-Category]])-1)</f>
        <v>theater</v>
      </c>
      <c r="R2704" t="str">
        <f>RIGHT(Kickstarter[[#This Row],[Category and Sub-Category]], LEN(Kickstarter[[#This Row],[Category and Sub-Category]])-SEARCH("/",Kickstarter[[#This Row],[Category and Sub-Category]]))</f>
        <v>spaces</v>
      </c>
      <c r="S2704" s="10">
        <f>(Kickstarter[[#This Row],[launched_at]]/86400) + 25569 + (-6/24)</f>
        <v>42800.551817129628</v>
      </c>
      <c r="T2704" s="10">
        <f>(Kickstarter[[#This Row],[deadline]]/86400) + 25569 + (-6/24)</f>
        <v>42830.510150462964</v>
      </c>
      <c r="U2704" s="6">
        <f>YEAR(Kickstarter[[#This Row],[Date Created Conversion]])</f>
        <v>2017</v>
      </c>
      <c r="V2704" s="6" t="str">
        <f>TEXT(Kickstarter[[#This Row],[Date Created Conversion]], "mmm")</f>
        <v>Mar</v>
      </c>
      <c r="W2704" s="6">
        <f>DATEDIF(Kickstarter[[#This Row],[Date Created Conversion]],Kickstarter[[#This Row],[Date Ended Conversion]],"m")</f>
        <v>0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Kickstarter[[#This Row],[pledged]]/Kickstarter[[#This Row],[goal]]</f>
        <v>1.0375000000000001</v>
      </c>
      <c r="P2705" s="13">
        <f>IF(Kickstarter[[#This Row],[backers_count]], Kickstarter[[#This Row],[pledged]]/Kickstarter[[#This Row],[backers_count]], 0)</f>
        <v>922.22222222222217</v>
      </c>
      <c r="Q2705" t="str">
        <f>LEFT(Kickstarter[[#This Row],[Category and Sub-Category]], SEARCH("/", Kickstarter[[#This Row],[Category and Sub-Category]])-1)</f>
        <v>theater</v>
      </c>
      <c r="R2705" t="str">
        <f>RIGHT(Kickstarter[[#This Row],[Category and Sub-Category]], LEN(Kickstarter[[#This Row],[Category and Sub-Category]])-SEARCH("/",Kickstarter[[#This Row],[Category and Sub-Category]]))</f>
        <v>spaces</v>
      </c>
      <c r="S2705" s="10">
        <f>(Kickstarter[[#This Row],[launched_at]]/86400) + 25569 + (-6/24)</f>
        <v>42756.440162037034</v>
      </c>
      <c r="T2705" s="10">
        <f>(Kickstarter[[#This Row],[deadline]]/86400) + 25569 + (-6/24)</f>
        <v>42816.398495370369</v>
      </c>
      <c r="U2705" s="6">
        <f>YEAR(Kickstarter[[#This Row],[Date Created Conversion]])</f>
        <v>2017</v>
      </c>
      <c r="V2705" s="6" t="str">
        <f>TEXT(Kickstarter[[#This Row],[Date Created Conversion]], "mmm")</f>
        <v>Jan</v>
      </c>
      <c r="W2705" s="6">
        <f>DATEDIF(Kickstarter[[#This Row],[Date Created Conversion]],Kickstarter[[#This Row],[Date Ended Conversion]],"m")</f>
        <v>2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Kickstarter[[#This Row],[pledged]]/Kickstarter[[#This Row],[goal]]</f>
        <v>6.0263157894736845E-2</v>
      </c>
      <c r="P2706" s="13">
        <f>IF(Kickstarter[[#This Row],[backers_count]], Kickstarter[[#This Row],[pledged]]/Kickstarter[[#This Row],[backers_count]], 0)</f>
        <v>163.57142857142858</v>
      </c>
      <c r="Q2706" t="str">
        <f>LEFT(Kickstarter[[#This Row],[Category and Sub-Category]], SEARCH("/", Kickstarter[[#This Row],[Category and Sub-Category]])-1)</f>
        <v>theater</v>
      </c>
      <c r="R2706" t="str">
        <f>RIGHT(Kickstarter[[#This Row],[Category and Sub-Category]], LEN(Kickstarter[[#This Row],[Category and Sub-Category]])-SEARCH("/",Kickstarter[[#This Row],[Category and Sub-Category]]))</f>
        <v>spaces</v>
      </c>
      <c r="S2706" s="10">
        <f>(Kickstarter[[#This Row],[launched_at]]/86400) + 25569 + (-6/24)</f>
        <v>42787.612430555557</v>
      </c>
      <c r="T2706" s="10">
        <f>(Kickstarter[[#This Row],[deadline]]/86400) + 25569 + (-6/24)</f>
        <v>42830.570763888885</v>
      </c>
      <c r="U2706" s="6">
        <f>YEAR(Kickstarter[[#This Row],[Date Created Conversion]])</f>
        <v>2017</v>
      </c>
      <c r="V2706" s="6" t="str">
        <f>TEXT(Kickstarter[[#This Row],[Date Created Conversion]], "mmm")</f>
        <v>Feb</v>
      </c>
      <c r="W2706" s="6">
        <f>DATEDIF(Kickstarter[[#This Row],[Date Created Conversion]],Kickstarter[[#This Row],[Date Ended Conversion]],"m")</f>
        <v>1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Kickstarter[[#This Row],[pledged]]/Kickstarter[[#This Row],[goal]]</f>
        <v>0.10539393939393939</v>
      </c>
      <c r="P2707" s="13">
        <f>IF(Kickstarter[[#This Row],[backers_count]], Kickstarter[[#This Row],[pledged]]/Kickstarter[[#This Row],[backers_count]], 0)</f>
        <v>217.375</v>
      </c>
      <c r="Q2707" t="str">
        <f>LEFT(Kickstarter[[#This Row],[Category and Sub-Category]], SEARCH("/", Kickstarter[[#This Row],[Category and Sub-Category]])-1)</f>
        <v>theater</v>
      </c>
      <c r="R2707" t="str">
        <f>RIGHT(Kickstarter[[#This Row],[Category and Sub-Category]], LEN(Kickstarter[[#This Row],[Category and Sub-Category]])-SEARCH("/",Kickstarter[[#This Row],[Category and Sub-Category]]))</f>
        <v>spaces</v>
      </c>
      <c r="S2707" s="10">
        <f>(Kickstarter[[#This Row],[launched_at]]/86400) + 25569 + (-6/24)</f>
        <v>42773.666180555556</v>
      </c>
      <c r="T2707" s="10">
        <f>(Kickstarter[[#This Row],[deadline]]/86400) + 25569 + (-6/24)</f>
        <v>42818.624513888892</v>
      </c>
      <c r="U2707" s="6">
        <f>YEAR(Kickstarter[[#This Row],[Date Created Conversion]])</f>
        <v>2017</v>
      </c>
      <c r="V2707" s="6" t="str">
        <f>TEXT(Kickstarter[[#This Row],[Date Created Conversion]], "mmm")</f>
        <v>Feb</v>
      </c>
      <c r="W2707" s="6">
        <f>DATEDIF(Kickstarter[[#This Row],[Date Created Conversion]],Kickstarter[[#This Row],[Date Ended Conversion]],"m")</f>
        <v>1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Kickstarter[[#This Row],[pledged]]/Kickstarter[[#This Row],[goal]]</f>
        <v>1.1229714285714285</v>
      </c>
      <c r="P2708" s="13">
        <f>IF(Kickstarter[[#This Row],[backers_count]], Kickstarter[[#This Row],[pledged]]/Kickstarter[[#This Row],[backers_count]], 0)</f>
        <v>149.44486692015209</v>
      </c>
      <c r="Q2708" t="str">
        <f>LEFT(Kickstarter[[#This Row],[Category and Sub-Category]], SEARCH("/", Kickstarter[[#This Row],[Category and Sub-Category]])-1)</f>
        <v>theater</v>
      </c>
      <c r="R2708" t="str">
        <f>RIGHT(Kickstarter[[#This Row],[Category and Sub-Category]], LEN(Kickstarter[[#This Row],[Category and Sub-Category]])-SEARCH("/",Kickstarter[[#This Row],[Category and Sub-Category]]))</f>
        <v>spaces</v>
      </c>
      <c r="S2708" s="10">
        <f>(Kickstarter[[#This Row],[launched_at]]/86400) + 25569 + (-6/24)</f>
        <v>41899.044942129629</v>
      </c>
      <c r="T2708" s="10">
        <f>(Kickstarter[[#This Row],[deadline]]/86400) + 25569 + (-6/24)</f>
        <v>41928.040972222225</v>
      </c>
      <c r="U2708" s="6">
        <f>YEAR(Kickstarter[[#This Row],[Date Created Conversion]])</f>
        <v>2014</v>
      </c>
      <c r="V2708" s="6" t="str">
        <f>TEXT(Kickstarter[[#This Row],[Date Created Conversion]], "mmm")</f>
        <v>Sep</v>
      </c>
      <c r="W2708" s="6">
        <f>DATEDIF(Kickstarter[[#This Row],[Date Created Conversion]],Kickstarter[[#This Row],[Date Ended Conversion]],"m")</f>
        <v>0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Kickstarter[[#This Row],[pledged]]/Kickstarter[[#This Row],[goal]]</f>
        <v>3.50844625</v>
      </c>
      <c r="P2709" s="13">
        <f>IF(Kickstarter[[#This Row],[backers_count]], Kickstarter[[#This Row],[pledged]]/Kickstarter[[#This Row],[backers_count]], 0)</f>
        <v>71.237487309644663</v>
      </c>
      <c r="Q2709" t="str">
        <f>LEFT(Kickstarter[[#This Row],[Category and Sub-Category]], SEARCH("/", Kickstarter[[#This Row],[Category and Sub-Category]])-1)</f>
        <v>theater</v>
      </c>
      <c r="R2709" t="str">
        <f>RIGHT(Kickstarter[[#This Row],[Category and Sub-Category]], LEN(Kickstarter[[#This Row],[Category and Sub-Category]])-SEARCH("/",Kickstarter[[#This Row],[Category and Sub-Category]]))</f>
        <v>spaces</v>
      </c>
      <c r="S2709" s="10">
        <f>(Kickstarter[[#This Row],[launched_at]]/86400) + 25569 + (-6/24)</f>
        <v>41391.532905092594</v>
      </c>
      <c r="T2709" s="10">
        <f>(Kickstarter[[#This Row],[deadline]]/86400) + 25569 + (-6/24)</f>
        <v>41421.040972222225</v>
      </c>
      <c r="U2709" s="6">
        <f>YEAR(Kickstarter[[#This Row],[Date Created Conversion]])</f>
        <v>2013</v>
      </c>
      <c r="V2709" s="6" t="str">
        <f>TEXT(Kickstarter[[#This Row],[Date Created Conversion]], "mmm")</f>
        <v>Apr</v>
      </c>
      <c r="W2709" s="6">
        <f>DATEDIF(Kickstarter[[#This Row],[Date Created Conversion]],Kickstarter[[#This Row],[Date Ended Conversion]],"m")</f>
        <v>1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Kickstarter[[#This Row],[pledged]]/Kickstarter[[#This Row],[goal]]</f>
        <v>2.3321535</v>
      </c>
      <c r="P2710" s="13">
        <f>IF(Kickstarter[[#This Row],[backers_count]], Kickstarter[[#This Row],[pledged]]/Kickstarter[[#This Row],[backers_count]], 0)</f>
        <v>44.464318398474738</v>
      </c>
      <c r="Q2710" t="str">
        <f>LEFT(Kickstarter[[#This Row],[Category and Sub-Category]], SEARCH("/", Kickstarter[[#This Row],[Category and Sub-Category]])-1)</f>
        <v>theater</v>
      </c>
      <c r="R2710" t="str">
        <f>RIGHT(Kickstarter[[#This Row],[Category and Sub-Category]], LEN(Kickstarter[[#This Row],[Category and Sub-Category]])-SEARCH("/",Kickstarter[[#This Row],[Category and Sub-Category]]))</f>
        <v>spaces</v>
      </c>
      <c r="S2710" s="10">
        <f>(Kickstarter[[#This Row],[launched_at]]/86400) + 25569 + (-6/24)</f>
        <v>42512.448217592595</v>
      </c>
      <c r="T2710" s="10">
        <f>(Kickstarter[[#This Row],[deadline]]/86400) + 25569 + (-6/24)</f>
        <v>42572.448217592595</v>
      </c>
      <c r="U2710" s="6">
        <f>YEAR(Kickstarter[[#This Row],[Date Created Conversion]])</f>
        <v>2016</v>
      </c>
      <c r="V2710" s="6" t="str">
        <f>TEXT(Kickstarter[[#This Row],[Date Created Conversion]], "mmm")</f>
        <v>May</v>
      </c>
      <c r="W2710" s="6">
        <f>DATEDIF(Kickstarter[[#This Row],[Date Created Conversion]],Kickstarter[[#This Row],[Date Ended Conversion]],"m")</f>
        <v>1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Kickstarter[[#This Row],[pledged]]/Kickstarter[[#This Row],[goal]]</f>
        <v>1.01606</v>
      </c>
      <c r="P2711" s="13">
        <f>IF(Kickstarter[[#This Row],[backers_count]], Kickstarter[[#This Row],[pledged]]/Kickstarter[[#This Row],[backers_count]], 0)</f>
        <v>164.94480519480518</v>
      </c>
      <c r="Q2711" t="str">
        <f>LEFT(Kickstarter[[#This Row],[Category and Sub-Category]], SEARCH("/", Kickstarter[[#This Row],[Category and Sub-Category]])-1)</f>
        <v>theater</v>
      </c>
      <c r="R2711" t="str">
        <f>RIGHT(Kickstarter[[#This Row],[Category and Sub-Category]], LEN(Kickstarter[[#This Row],[Category and Sub-Category]])-SEARCH("/",Kickstarter[[#This Row],[Category and Sub-Category]]))</f>
        <v>spaces</v>
      </c>
      <c r="S2711" s="10">
        <f>(Kickstarter[[#This Row],[launched_at]]/86400) + 25569 + (-6/24)</f>
        <v>42611.899780092594</v>
      </c>
      <c r="T2711" s="10">
        <f>(Kickstarter[[#This Row],[deadline]]/86400) + 25569 + (-6/24)</f>
        <v>42646.915972222225</v>
      </c>
      <c r="U2711" s="6">
        <f>YEAR(Kickstarter[[#This Row],[Date Created Conversion]])</f>
        <v>2016</v>
      </c>
      <c r="V2711" s="6" t="str">
        <f>TEXT(Kickstarter[[#This Row],[Date Created Conversion]], "mmm")</f>
        <v>Aug</v>
      </c>
      <c r="W2711" s="6">
        <f>DATEDIF(Kickstarter[[#This Row],[Date Created Conversion]],Kickstarter[[#This Row],[Date Ended Conversion]],"m")</f>
        <v>1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Kickstarter[[#This Row],[pledged]]/Kickstarter[[#This Row],[goal]]</f>
        <v>1.5390035000000002</v>
      </c>
      <c r="P2712" s="13">
        <f>IF(Kickstarter[[#This Row],[backers_count]], Kickstarter[[#This Row],[pledged]]/Kickstarter[[#This Row],[backers_count]], 0)</f>
        <v>84.871516544117654</v>
      </c>
      <c r="Q2712" t="str">
        <f>LEFT(Kickstarter[[#This Row],[Category and Sub-Category]], SEARCH("/", Kickstarter[[#This Row],[Category and Sub-Category]])-1)</f>
        <v>theater</v>
      </c>
      <c r="R2712" t="str">
        <f>RIGHT(Kickstarter[[#This Row],[Category and Sub-Category]], LEN(Kickstarter[[#This Row],[Category and Sub-Category]])-SEARCH("/",Kickstarter[[#This Row],[Category and Sub-Category]]))</f>
        <v>spaces</v>
      </c>
      <c r="S2712" s="10">
        <f>(Kickstarter[[#This Row],[launched_at]]/86400) + 25569 + (-6/24)</f>
        <v>41827.979490740741</v>
      </c>
      <c r="T2712" s="10">
        <f>(Kickstarter[[#This Row],[deadline]]/86400) + 25569 + (-6/24)</f>
        <v>41859.833333333336</v>
      </c>
      <c r="U2712" s="6">
        <f>YEAR(Kickstarter[[#This Row],[Date Created Conversion]])</f>
        <v>2014</v>
      </c>
      <c r="V2712" s="6" t="str">
        <f>TEXT(Kickstarter[[#This Row],[Date Created Conversion]], "mmm")</f>
        <v>Jul</v>
      </c>
      <c r="W2712" s="6">
        <f>DATEDIF(Kickstarter[[#This Row],[Date Created Conversion]],Kickstarter[[#This Row],[Date Ended Conversion]],"m")</f>
        <v>1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Kickstarter[[#This Row],[pledged]]/Kickstarter[[#This Row],[goal]]</f>
        <v>1.007161125319693</v>
      </c>
      <c r="P2713" s="13">
        <f>IF(Kickstarter[[#This Row],[backers_count]], Kickstarter[[#This Row],[pledged]]/Kickstarter[[#This Row],[backers_count]], 0)</f>
        <v>53.945205479452056</v>
      </c>
      <c r="Q2713" t="str">
        <f>LEFT(Kickstarter[[#This Row],[Category and Sub-Category]], SEARCH("/", Kickstarter[[#This Row],[Category and Sub-Category]])-1)</f>
        <v>theater</v>
      </c>
      <c r="R2713" t="str">
        <f>RIGHT(Kickstarter[[#This Row],[Category and Sub-Category]], LEN(Kickstarter[[#This Row],[Category and Sub-Category]])-SEARCH("/",Kickstarter[[#This Row],[Category and Sub-Category]]))</f>
        <v>spaces</v>
      </c>
      <c r="S2713" s="10">
        <f>(Kickstarter[[#This Row],[launched_at]]/86400) + 25569 + (-6/24)</f>
        <v>41780.495254629626</v>
      </c>
      <c r="T2713" s="10">
        <f>(Kickstarter[[#This Row],[deadline]]/86400) + 25569 + (-6/24)</f>
        <v>41810.667361111111</v>
      </c>
      <c r="U2713" s="6">
        <f>YEAR(Kickstarter[[#This Row],[Date Created Conversion]])</f>
        <v>2014</v>
      </c>
      <c r="V2713" s="6" t="str">
        <f>TEXT(Kickstarter[[#This Row],[Date Created Conversion]], "mmm")</f>
        <v>May</v>
      </c>
      <c r="W2713" s="6">
        <f>DATEDIF(Kickstarter[[#This Row],[Date Created Conversion]],Kickstarter[[#This Row],[Date Ended Conversion]],"m")</f>
        <v>0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Kickstarter[[#This Row],[pledged]]/Kickstarter[[#This Row],[goal]]</f>
        <v>1.3138181818181818</v>
      </c>
      <c r="P2714" s="13">
        <f>IF(Kickstarter[[#This Row],[backers_count]], Kickstarter[[#This Row],[pledged]]/Kickstarter[[#This Row],[backers_count]], 0)</f>
        <v>50.531468531468533</v>
      </c>
      <c r="Q2714" t="str">
        <f>LEFT(Kickstarter[[#This Row],[Category and Sub-Category]], SEARCH("/", Kickstarter[[#This Row],[Category and Sub-Category]])-1)</f>
        <v>theater</v>
      </c>
      <c r="R2714" t="str">
        <f>RIGHT(Kickstarter[[#This Row],[Category and Sub-Category]], LEN(Kickstarter[[#This Row],[Category and Sub-Category]])-SEARCH("/",Kickstarter[[#This Row],[Category and Sub-Category]]))</f>
        <v>spaces</v>
      </c>
      <c r="S2714" s="10">
        <f>(Kickstarter[[#This Row],[launched_at]]/86400) + 25569 + (-6/24)</f>
        <v>41431.812037037038</v>
      </c>
      <c r="T2714" s="10">
        <f>(Kickstarter[[#This Row],[deadline]]/86400) + 25569 + (-6/24)</f>
        <v>41468.5</v>
      </c>
      <c r="U2714" s="6">
        <f>YEAR(Kickstarter[[#This Row],[Date Created Conversion]])</f>
        <v>2013</v>
      </c>
      <c r="V2714" s="6" t="str">
        <f>TEXT(Kickstarter[[#This Row],[Date Created Conversion]], "mmm")</f>
        <v>Jun</v>
      </c>
      <c r="W2714" s="6">
        <f>DATEDIF(Kickstarter[[#This Row],[Date Created Conversion]],Kickstarter[[#This Row],[Date Ended Conversion]],"m")</f>
        <v>1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Kickstarter[[#This Row],[pledged]]/Kickstarter[[#This Row],[goal]]</f>
        <v>1.0224133333333334</v>
      </c>
      <c r="P2715" s="13">
        <f>IF(Kickstarter[[#This Row],[backers_count]], Kickstarter[[#This Row],[pledged]]/Kickstarter[[#This Row],[backers_count]], 0)</f>
        <v>108.00140845070422</v>
      </c>
      <c r="Q2715" t="str">
        <f>LEFT(Kickstarter[[#This Row],[Category and Sub-Category]], SEARCH("/", Kickstarter[[#This Row],[Category and Sub-Category]])-1)</f>
        <v>theater</v>
      </c>
      <c r="R2715" t="str">
        <f>RIGHT(Kickstarter[[#This Row],[Category and Sub-Category]], LEN(Kickstarter[[#This Row],[Category and Sub-Category]])-SEARCH("/",Kickstarter[[#This Row],[Category and Sub-Category]]))</f>
        <v>spaces</v>
      </c>
      <c r="S2715" s="10">
        <f>(Kickstarter[[#This Row],[launched_at]]/86400) + 25569 + (-6/24)</f>
        <v>42322.403749999998</v>
      </c>
      <c r="T2715" s="10">
        <f>(Kickstarter[[#This Row],[deadline]]/86400) + 25569 + (-6/24)</f>
        <v>42362.403749999998</v>
      </c>
      <c r="U2715" s="6">
        <f>YEAR(Kickstarter[[#This Row],[Date Created Conversion]])</f>
        <v>2015</v>
      </c>
      <c r="V2715" s="6" t="str">
        <f>TEXT(Kickstarter[[#This Row],[Date Created Conversion]], "mmm")</f>
        <v>Nov</v>
      </c>
      <c r="W2715" s="6">
        <f>DATEDIF(Kickstarter[[#This Row],[Date Created Conversion]],Kickstarter[[#This Row],[Date Ended Conversion]],"m")</f>
        <v>1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Kickstarter[[#This Row],[pledged]]/Kickstarter[[#This Row],[goal]]</f>
        <v>1.1635599999999999</v>
      </c>
      <c r="P2716" s="13">
        <f>IF(Kickstarter[[#This Row],[backers_count]], Kickstarter[[#This Row],[pledged]]/Kickstarter[[#This Row],[backers_count]], 0)</f>
        <v>95.373770491803285</v>
      </c>
      <c r="Q2716" t="str">
        <f>LEFT(Kickstarter[[#This Row],[Category and Sub-Category]], SEARCH("/", Kickstarter[[#This Row],[Category and Sub-Category]])-1)</f>
        <v>theater</v>
      </c>
      <c r="R2716" t="str">
        <f>RIGHT(Kickstarter[[#This Row],[Category and Sub-Category]], LEN(Kickstarter[[#This Row],[Category and Sub-Category]])-SEARCH("/",Kickstarter[[#This Row],[Category and Sub-Category]]))</f>
        <v>spaces</v>
      </c>
      <c r="S2716" s="10">
        <f>(Kickstarter[[#This Row],[launched_at]]/86400) + 25569 + (-6/24)</f>
        <v>42629.405046296291</v>
      </c>
      <c r="T2716" s="10">
        <f>(Kickstarter[[#This Row],[deadline]]/86400) + 25569 + (-6/24)</f>
        <v>42657.708333333328</v>
      </c>
      <c r="U2716" s="6">
        <f>YEAR(Kickstarter[[#This Row],[Date Created Conversion]])</f>
        <v>2016</v>
      </c>
      <c r="V2716" s="6" t="str">
        <f>TEXT(Kickstarter[[#This Row],[Date Created Conversion]], "mmm")</f>
        <v>Sep</v>
      </c>
      <c r="W2716" s="6">
        <f>DATEDIF(Kickstarter[[#This Row],[Date Created Conversion]],Kickstarter[[#This Row],[Date Ended Conversion]],"m")</f>
        <v>0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Kickstarter[[#This Row],[pledged]]/Kickstarter[[#This Row],[goal]]</f>
        <v>2.6462241666666664</v>
      </c>
      <c r="P2717" s="13">
        <f>IF(Kickstarter[[#This Row],[backers_count]], Kickstarter[[#This Row],[pledged]]/Kickstarter[[#This Row],[backers_count]], 0)</f>
        <v>57.631016333938291</v>
      </c>
      <c r="Q2717" t="str">
        <f>LEFT(Kickstarter[[#This Row],[Category and Sub-Category]], SEARCH("/", Kickstarter[[#This Row],[Category and Sub-Category]])-1)</f>
        <v>theater</v>
      </c>
      <c r="R2717" t="str">
        <f>RIGHT(Kickstarter[[#This Row],[Category and Sub-Category]], LEN(Kickstarter[[#This Row],[Category and Sub-Category]])-SEARCH("/",Kickstarter[[#This Row],[Category and Sub-Category]]))</f>
        <v>spaces</v>
      </c>
      <c r="S2717" s="10">
        <f>(Kickstarter[[#This Row],[launched_at]]/86400) + 25569 + (-6/24)</f>
        <v>42387.148472222223</v>
      </c>
      <c r="T2717" s="10">
        <f>(Kickstarter[[#This Row],[deadline]]/86400) + 25569 + (-6/24)</f>
        <v>42421.148472222223</v>
      </c>
      <c r="U2717" s="6">
        <f>YEAR(Kickstarter[[#This Row],[Date Created Conversion]])</f>
        <v>2016</v>
      </c>
      <c r="V2717" s="6" t="str">
        <f>TEXT(Kickstarter[[#This Row],[Date Created Conversion]], "mmm")</f>
        <v>Jan</v>
      </c>
      <c r="W2717" s="6">
        <f>DATEDIF(Kickstarter[[#This Row],[Date Created Conversion]],Kickstarter[[#This Row],[Date Ended Conversion]],"m")</f>
        <v>1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Kickstarter[[#This Row],[pledged]]/Kickstarter[[#This Row],[goal]]</f>
        <v>1.1998010000000001</v>
      </c>
      <c r="P2718" s="13">
        <f>IF(Kickstarter[[#This Row],[backers_count]], Kickstarter[[#This Row],[pledged]]/Kickstarter[[#This Row],[backers_count]], 0)</f>
        <v>64.160481283422456</v>
      </c>
      <c r="Q2718" t="str">
        <f>LEFT(Kickstarter[[#This Row],[Category and Sub-Category]], SEARCH("/", Kickstarter[[#This Row],[Category and Sub-Category]])-1)</f>
        <v>theater</v>
      </c>
      <c r="R2718" t="str">
        <f>RIGHT(Kickstarter[[#This Row],[Category and Sub-Category]], LEN(Kickstarter[[#This Row],[Category and Sub-Category]])-SEARCH("/",Kickstarter[[#This Row],[Category and Sub-Category]]))</f>
        <v>spaces</v>
      </c>
      <c r="S2718" s="10">
        <f>(Kickstarter[[#This Row],[launched_at]]/86400) + 25569 + (-6/24)</f>
        <v>42255.083252314813</v>
      </c>
      <c r="T2718" s="10">
        <f>(Kickstarter[[#This Row],[deadline]]/86400) + 25569 + (-6/24)</f>
        <v>42285.083252314813</v>
      </c>
      <c r="U2718" s="6">
        <f>YEAR(Kickstarter[[#This Row],[Date Created Conversion]])</f>
        <v>2015</v>
      </c>
      <c r="V2718" s="6" t="str">
        <f>TEXT(Kickstarter[[#This Row],[Date Created Conversion]], "mmm")</f>
        <v>Sep</v>
      </c>
      <c r="W2718" s="6">
        <f>DATEDIF(Kickstarter[[#This Row],[Date Created Conversion]],Kickstarter[[#This Row],[Date Ended Conversion]],"m")</f>
        <v>1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Kickstarter[[#This Row],[pledged]]/Kickstarter[[#This Row],[goal]]</f>
        <v>1.2010400000000001</v>
      </c>
      <c r="P2719" s="13">
        <f>IF(Kickstarter[[#This Row],[backers_count]], Kickstarter[[#This Row],[pledged]]/Kickstarter[[#This Row],[backers_count]], 0)</f>
        <v>92.387692307692305</v>
      </c>
      <c r="Q2719" t="str">
        <f>LEFT(Kickstarter[[#This Row],[Category and Sub-Category]], SEARCH("/", Kickstarter[[#This Row],[Category and Sub-Category]])-1)</f>
        <v>theater</v>
      </c>
      <c r="R2719" t="str">
        <f>RIGHT(Kickstarter[[#This Row],[Category and Sub-Category]], LEN(Kickstarter[[#This Row],[Category and Sub-Category]])-SEARCH("/",Kickstarter[[#This Row],[Category and Sub-Category]]))</f>
        <v>spaces</v>
      </c>
      <c r="S2719" s="10">
        <f>(Kickstarter[[#This Row],[launched_at]]/86400) + 25569 + (-6/24)</f>
        <v>41934.664918981478</v>
      </c>
      <c r="T2719" s="10">
        <f>(Kickstarter[[#This Row],[deadline]]/86400) + 25569 + (-6/24)</f>
        <v>41979.706585648149</v>
      </c>
      <c r="U2719" s="6">
        <f>YEAR(Kickstarter[[#This Row],[Date Created Conversion]])</f>
        <v>2014</v>
      </c>
      <c r="V2719" s="6" t="str">
        <f>TEXT(Kickstarter[[#This Row],[Date Created Conversion]], "mmm")</f>
        <v>Oct</v>
      </c>
      <c r="W2719" s="6">
        <f>DATEDIF(Kickstarter[[#This Row],[Date Created Conversion]],Kickstarter[[#This Row],[Date Ended Conversion]],"m")</f>
        <v>1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Kickstarter[[#This Row],[pledged]]/Kickstarter[[#This Row],[goal]]</f>
        <v>1.0358333333333334</v>
      </c>
      <c r="P2720" s="13">
        <f>IF(Kickstarter[[#This Row],[backers_count]], Kickstarter[[#This Row],[pledged]]/Kickstarter[[#This Row],[backers_count]], 0)</f>
        <v>125.97972972972973</v>
      </c>
      <c r="Q2720" t="str">
        <f>LEFT(Kickstarter[[#This Row],[Category and Sub-Category]], SEARCH("/", Kickstarter[[#This Row],[Category and Sub-Category]])-1)</f>
        <v>theater</v>
      </c>
      <c r="R2720" t="str">
        <f>RIGHT(Kickstarter[[#This Row],[Category and Sub-Category]], LEN(Kickstarter[[#This Row],[Category and Sub-Category]])-SEARCH("/",Kickstarter[[#This Row],[Category and Sub-Category]]))</f>
        <v>spaces</v>
      </c>
      <c r="S2720" s="10">
        <f>(Kickstarter[[#This Row],[launched_at]]/86400) + 25569 + (-6/24)</f>
        <v>42465.346585648149</v>
      </c>
      <c r="T2720" s="10">
        <f>(Kickstarter[[#This Row],[deadline]]/86400) + 25569 + (-6/24)</f>
        <v>42493.708333333328</v>
      </c>
      <c r="U2720" s="6">
        <f>YEAR(Kickstarter[[#This Row],[Date Created Conversion]])</f>
        <v>2016</v>
      </c>
      <c r="V2720" s="6" t="str">
        <f>TEXT(Kickstarter[[#This Row],[Date Created Conversion]], "mmm")</f>
        <v>Apr</v>
      </c>
      <c r="W2720" s="6">
        <f>DATEDIF(Kickstarter[[#This Row],[Date Created Conversion]],Kickstarter[[#This Row],[Date Ended Conversion]],"m")</f>
        <v>0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Kickstarter[[#This Row],[pledged]]/Kickstarter[[#This Row],[goal]]</f>
        <v>1.0883333333333334</v>
      </c>
      <c r="P2721" s="13">
        <f>IF(Kickstarter[[#This Row],[backers_count]], Kickstarter[[#This Row],[pledged]]/Kickstarter[[#This Row],[backers_count]], 0)</f>
        <v>94.637681159420296</v>
      </c>
      <c r="Q2721" t="str">
        <f>LEFT(Kickstarter[[#This Row],[Category and Sub-Category]], SEARCH("/", Kickstarter[[#This Row],[Category and Sub-Category]])-1)</f>
        <v>theater</v>
      </c>
      <c r="R2721" t="str">
        <f>RIGHT(Kickstarter[[#This Row],[Category and Sub-Category]], LEN(Kickstarter[[#This Row],[Category and Sub-Category]])-SEARCH("/",Kickstarter[[#This Row],[Category and Sub-Category]]))</f>
        <v>spaces</v>
      </c>
      <c r="S2721" s="10">
        <f>(Kickstarter[[#This Row],[launched_at]]/86400) + 25569 + (-6/24)</f>
        <v>42417.781180555554</v>
      </c>
      <c r="T2721" s="10">
        <f>(Kickstarter[[#This Row],[deadline]]/86400) + 25569 + (-6/24)</f>
        <v>42477.73951388889</v>
      </c>
      <c r="U2721" s="6">
        <f>YEAR(Kickstarter[[#This Row],[Date Created Conversion]])</f>
        <v>2016</v>
      </c>
      <c r="V2721" s="6" t="str">
        <f>TEXT(Kickstarter[[#This Row],[Date Created Conversion]], "mmm")</f>
        <v>Feb</v>
      </c>
      <c r="W2721" s="6">
        <f>DATEDIF(Kickstarter[[#This Row],[Date Created Conversion]],Kickstarter[[#This Row],[Date Ended Conversion]],"m")</f>
        <v>2</v>
      </c>
    </row>
    <row r="2722" spans="1:23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Kickstarter[[#This Row],[pledged]]/Kickstarter[[#This Row],[goal]]</f>
        <v>1.1812400000000001</v>
      </c>
      <c r="P2722" s="13">
        <f>IF(Kickstarter[[#This Row],[backers_count]], Kickstarter[[#This Row],[pledged]]/Kickstarter[[#This Row],[backers_count]], 0)</f>
        <v>170.69942196531792</v>
      </c>
      <c r="Q2722" t="str">
        <f>LEFT(Kickstarter[[#This Row],[Category and Sub-Category]], SEARCH("/", Kickstarter[[#This Row],[Category and Sub-Category]])-1)</f>
        <v>theater</v>
      </c>
      <c r="R2722" t="str">
        <f>RIGHT(Kickstarter[[#This Row],[Category and Sub-Category]], LEN(Kickstarter[[#This Row],[Category and Sub-Category]])-SEARCH("/",Kickstarter[[#This Row],[Category and Sub-Category]]))</f>
        <v>spaces</v>
      </c>
      <c r="S2722" s="10">
        <f>(Kickstarter[[#This Row],[launched_at]]/86400) + 25569 + (-6/24)</f>
        <v>42655.215891203705</v>
      </c>
      <c r="T2722" s="10">
        <f>(Kickstarter[[#This Row],[deadline]]/86400) + 25569 + (-6/24)</f>
        <v>42685.257557870369</v>
      </c>
      <c r="U2722" s="6">
        <f>YEAR(Kickstarter[[#This Row],[Date Created Conversion]])</f>
        <v>2016</v>
      </c>
      <c r="V2722" s="6" t="str">
        <f>TEXT(Kickstarter[[#This Row],[Date Created Conversion]], "mmm")</f>
        <v>Oct</v>
      </c>
      <c r="W2722" s="6">
        <f>DATEDIF(Kickstarter[[#This Row],[Date Created Conversion]],Kickstarter[[#This Row],[Date Ended Conversion]],"m")</f>
        <v>0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Kickstarter[[#This Row],[pledged]]/Kickstarter[[#This Row],[goal]]</f>
        <v>14.62</v>
      </c>
      <c r="P2723" s="13">
        <f>IF(Kickstarter[[#This Row],[backers_count]], Kickstarter[[#This Row],[pledged]]/Kickstarter[[#This Row],[backers_count]], 0)</f>
        <v>40.762081784386616</v>
      </c>
      <c r="Q2723" t="str">
        <f>LEFT(Kickstarter[[#This Row],[Category and Sub-Category]], SEARCH("/", Kickstarter[[#This Row],[Category and Sub-Category]])-1)</f>
        <v>technology</v>
      </c>
      <c r="R2723" t="str">
        <f>RIGHT(Kickstarter[[#This Row],[Category and Sub-Category]], LEN(Kickstarter[[#This Row],[Category and Sub-Category]])-SEARCH("/",Kickstarter[[#This Row],[Category and Sub-Category]]))</f>
        <v>hardware</v>
      </c>
      <c r="S2723" s="10">
        <f>(Kickstarter[[#This Row],[launched_at]]/86400) + 25569 + (-6/24)</f>
        <v>41493.293958333335</v>
      </c>
      <c r="T2723" s="10">
        <f>(Kickstarter[[#This Row],[deadline]]/86400) + 25569 + (-6/24)</f>
        <v>41523.541666666664</v>
      </c>
      <c r="U2723" s="6">
        <f>YEAR(Kickstarter[[#This Row],[Date Created Conversion]])</f>
        <v>2013</v>
      </c>
      <c r="V2723" s="6" t="str">
        <f>TEXT(Kickstarter[[#This Row],[Date Created Conversion]], "mmm")</f>
        <v>Aug</v>
      </c>
      <c r="W2723" s="6">
        <f>DATEDIF(Kickstarter[[#This Row],[Date Created Conversion]],Kickstarter[[#This Row],[Date Ended Conversion]],"m")</f>
        <v>0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Kickstarter[[#This Row],[pledged]]/Kickstarter[[#This Row],[goal]]</f>
        <v>2.5253999999999999</v>
      </c>
      <c r="P2724" s="13">
        <f>IF(Kickstarter[[#This Row],[backers_count]], Kickstarter[[#This Row],[pledged]]/Kickstarter[[#This Row],[backers_count]], 0)</f>
        <v>68.254054054054052</v>
      </c>
      <c r="Q2724" t="str">
        <f>LEFT(Kickstarter[[#This Row],[Category and Sub-Category]], SEARCH("/", Kickstarter[[#This Row],[Category and Sub-Category]])-1)</f>
        <v>technology</v>
      </c>
      <c r="R2724" t="str">
        <f>RIGHT(Kickstarter[[#This Row],[Category and Sub-Category]], LEN(Kickstarter[[#This Row],[Category and Sub-Category]])-SEARCH("/",Kickstarter[[#This Row],[Category and Sub-Category]]))</f>
        <v>hardware</v>
      </c>
      <c r="S2724" s="10">
        <f>(Kickstarter[[#This Row],[launched_at]]/86400) + 25569 + (-6/24)</f>
        <v>42704.607094907406</v>
      </c>
      <c r="T2724" s="10">
        <f>(Kickstarter[[#This Row],[deadline]]/86400) + 25569 + (-6/24)</f>
        <v>42764.607094907406</v>
      </c>
      <c r="U2724" s="6">
        <f>YEAR(Kickstarter[[#This Row],[Date Created Conversion]])</f>
        <v>2016</v>
      </c>
      <c r="V2724" s="6" t="str">
        <f>TEXT(Kickstarter[[#This Row],[Date Created Conversion]], "mmm")</f>
        <v>Nov</v>
      </c>
      <c r="W2724" s="6">
        <f>DATEDIF(Kickstarter[[#This Row],[Date Created Conversion]],Kickstarter[[#This Row],[Date Ended Conversion]],"m")</f>
        <v>1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Kickstarter[[#This Row],[pledged]]/Kickstarter[[#This Row],[goal]]</f>
        <v>1.4005000000000001</v>
      </c>
      <c r="P2725" s="13">
        <f>IF(Kickstarter[[#This Row],[backers_count]], Kickstarter[[#This Row],[pledged]]/Kickstarter[[#This Row],[backers_count]], 0)</f>
        <v>95.48863636363636</v>
      </c>
      <c r="Q2725" t="str">
        <f>LEFT(Kickstarter[[#This Row],[Category and Sub-Category]], SEARCH("/", Kickstarter[[#This Row],[Category and Sub-Category]])-1)</f>
        <v>technology</v>
      </c>
      <c r="R2725" t="str">
        <f>RIGHT(Kickstarter[[#This Row],[Category and Sub-Category]], LEN(Kickstarter[[#This Row],[Category and Sub-Category]])-SEARCH("/",Kickstarter[[#This Row],[Category and Sub-Category]]))</f>
        <v>hardware</v>
      </c>
      <c r="S2725" s="10">
        <f>(Kickstarter[[#This Row],[launched_at]]/86400) + 25569 + (-6/24)</f>
        <v>41944.58898148148</v>
      </c>
      <c r="T2725" s="10">
        <f>(Kickstarter[[#This Row],[deadline]]/86400) + 25569 + (-6/24)</f>
        <v>42004.630648148144</v>
      </c>
      <c r="U2725" s="6">
        <f>YEAR(Kickstarter[[#This Row],[Date Created Conversion]])</f>
        <v>2014</v>
      </c>
      <c r="V2725" s="6" t="str">
        <f>TEXT(Kickstarter[[#This Row],[Date Created Conversion]], "mmm")</f>
        <v>Nov</v>
      </c>
      <c r="W2725" s="6">
        <f>DATEDIF(Kickstarter[[#This Row],[Date Created Conversion]],Kickstarter[[#This Row],[Date Ended Conversion]],"m")</f>
        <v>1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Kickstarter[[#This Row],[pledged]]/Kickstarter[[#This Row],[goal]]</f>
        <v>2.9687520259319289</v>
      </c>
      <c r="P2726" s="13">
        <f>IF(Kickstarter[[#This Row],[backers_count]], Kickstarter[[#This Row],[pledged]]/Kickstarter[[#This Row],[backers_count]], 0)</f>
        <v>7.1902649656526005</v>
      </c>
      <c r="Q2726" t="str">
        <f>LEFT(Kickstarter[[#This Row],[Category and Sub-Category]], SEARCH("/", Kickstarter[[#This Row],[Category and Sub-Category]])-1)</f>
        <v>technology</v>
      </c>
      <c r="R2726" t="str">
        <f>RIGHT(Kickstarter[[#This Row],[Category and Sub-Category]], LEN(Kickstarter[[#This Row],[Category and Sub-Category]])-SEARCH("/",Kickstarter[[#This Row],[Category and Sub-Category]]))</f>
        <v>hardware</v>
      </c>
      <c r="S2726" s="10">
        <f>(Kickstarter[[#This Row],[launched_at]]/86400) + 25569 + (-6/24)</f>
        <v>42199.07707175926</v>
      </c>
      <c r="T2726" s="10">
        <f>(Kickstarter[[#This Row],[deadline]]/86400) + 25569 + (-6/24)</f>
        <v>42231.07707175926</v>
      </c>
      <c r="U2726" s="6">
        <f>YEAR(Kickstarter[[#This Row],[Date Created Conversion]])</f>
        <v>2015</v>
      </c>
      <c r="V2726" s="6" t="str">
        <f>TEXT(Kickstarter[[#This Row],[Date Created Conversion]], "mmm")</f>
        <v>Jul</v>
      </c>
      <c r="W2726" s="6">
        <f>DATEDIF(Kickstarter[[#This Row],[Date Created Conversion]],Kickstarter[[#This Row],[Date Ended Conversion]],"m")</f>
        <v>1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Kickstarter[[#This Row],[pledged]]/Kickstarter[[#This Row],[goal]]</f>
        <v>1.445425</v>
      </c>
      <c r="P2727" s="13">
        <f>IF(Kickstarter[[#This Row],[backers_count]], Kickstarter[[#This Row],[pledged]]/Kickstarter[[#This Row],[backers_count]], 0)</f>
        <v>511.65486725663715</v>
      </c>
      <c r="Q2727" t="str">
        <f>LEFT(Kickstarter[[#This Row],[Category and Sub-Category]], SEARCH("/", Kickstarter[[#This Row],[Category and Sub-Category]])-1)</f>
        <v>technology</v>
      </c>
      <c r="R2727" t="str">
        <f>RIGHT(Kickstarter[[#This Row],[Category and Sub-Category]], LEN(Kickstarter[[#This Row],[Category and Sub-Category]])-SEARCH("/",Kickstarter[[#This Row],[Category and Sub-Category]]))</f>
        <v>hardware</v>
      </c>
      <c r="S2727" s="10">
        <f>(Kickstarter[[#This Row],[launched_at]]/86400) + 25569 + (-6/24)</f>
        <v>42745.494618055556</v>
      </c>
      <c r="T2727" s="10">
        <f>(Kickstarter[[#This Row],[deadline]]/86400) + 25569 + (-6/24)</f>
        <v>42795.494618055556</v>
      </c>
      <c r="U2727" s="6">
        <f>YEAR(Kickstarter[[#This Row],[Date Created Conversion]])</f>
        <v>2017</v>
      </c>
      <c r="V2727" s="6" t="str">
        <f>TEXT(Kickstarter[[#This Row],[Date Created Conversion]], "mmm")</f>
        <v>Jan</v>
      </c>
      <c r="W2727" s="6">
        <f>DATEDIF(Kickstarter[[#This Row],[Date Created Conversion]],Kickstarter[[#This Row],[Date Ended Conversion]],"m")</f>
        <v>1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Kickstarter[[#This Row],[pledged]]/Kickstarter[[#This Row],[goal]]</f>
        <v>1.05745</v>
      </c>
      <c r="P2728" s="13">
        <f>IF(Kickstarter[[#This Row],[backers_count]], Kickstarter[[#This Row],[pledged]]/Kickstarter[[#This Row],[backers_count]], 0)</f>
        <v>261.74504950495049</v>
      </c>
      <c r="Q2728" t="str">
        <f>LEFT(Kickstarter[[#This Row],[Category and Sub-Category]], SEARCH("/", Kickstarter[[#This Row],[Category and Sub-Category]])-1)</f>
        <v>technology</v>
      </c>
      <c r="R2728" t="str">
        <f>RIGHT(Kickstarter[[#This Row],[Category and Sub-Category]], LEN(Kickstarter[[#This Row],[Category and Sub-Category]])-SEARCH("/",Kickstarter[[#This Row],[Category and Sub-Category]]))</f>
        <v>hardware</v>
      </c>
      <c r="S2728" s="10">
        <f>(Kickstarter[[#This Row],[launched_at]]/86400) + 25569 + (-6/24)</f>
        <v>42452.329988425925</v>
      </c>
      <c r="T2728" s="10">
        <f>(Kickstarter[[#This Row],[deadline]]/86400) + 25569 + (-6/24)</f>
        <v>42482.329988425925</v>
      </c>
      <c r="U2728" s="6">
        <f>YEAR(Kickstarter[[#This Row],[Date Created Conversion]])</f>
        <v>2016</v>
      </c>
      <c r="V2728" s="6" t="str">
        <f>TEXT(Kickstarter[[#This Row],[Date Created Conversion]], "mmm")</f>
        <v>Mar</v>
      </c>
      <c r="W2728" s="6">
        <f>DATEDIF(Kickstarter[[#This Row],[Date Created Conversion]],Kickstarter[[#This Row],[Date Ended Conversion]],"m")</f>
        <v>0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Kickstarter[[#This Row],[pledged]]/Kickstarter[[#This Row],[goal]]</f>
        <v>4.9321000000000002</v>
      </c>
      <c r="P2729" s="13">
        <f>IF(Kickstarter[[#This Row],[backers_count]], Kickstarter[[#This Row],[pledged]]/Kickstarter[[#This Row],[backers_count]], 0)</f>
        <v>69.760961810466767</v>
      </c>
      <c r="Q2729" t="str">
        <f>LEFT(Kickstarter[[#This Row],[Category and Sub-Category]], SEARCH("/", Kickstarter[[#This Row],[Category and Sub-Category]])-1)</f>
        <v>technology</v>
      </c>
      <c r="R2729" t="str">
        <f>RIGHT(Kickstarter[[#This Row],[Category and Sub-Category]], LEN(Kickstarter[[#This Row],[Category and Sub-Category]])-SEARCH("/",Kickstarter[[#This Row],[Category and Sub-Category]]))</f>
        <v>hardware</v>
      </c>
      <c r="S2729" s="10">
        <f>(Kickstarter[[#This Row],[launched_at]]/86400) + 25569 + (-6/24)</f>
        <v>42198.426655092597</v>
      </c>
      <c r="T2729" s="10">
        <f>(Kickstarter[[#This Row],[deadline]]/86400) + 25569 + (-6/24)</f>
        <v>42223.426655092597</v>
      </c>
      <c r="U2729" s="6">
        <f>YEAR(Kickstarter[[#This Row],[Date Created Conversion]])</f>
        <v>2015</v>
      </c>
      <c r="V2729" s="6" t="str">
        <f>TEXT(Kickstarter[[#This Row],[Date Created Conversion]], "mmm")</f>
        <v>Jul</v>
      </c>
      <c r="W2729" s="6">
        <f>DATEDIF(Kickstarter[[#This Row],[Date Created Conversion]],Kickstarter[[#This Row],[Date Ended Conversion]],"m")</f>
        <v>0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Kickstarter[[#This Row],[pledged]]/Kickstarter[[#This Row],[goal]]</f>
        <v>2.0182666666666669</v>
      </c>
      <c r="P2730" s="13">
        <f>IF(Kickstarter[[#This Row],[backers_count]], Kickstarter[[#This Row],[pledged]]/Kickstarter[[#This Row],[backers_count]], 0)</f>
        <v>77.229591836734699</v>
      </c>
      <c r="Q2730" t="str">
        <f>LEFT(Kickstarter[[#This Row],[Category and Sub-Category]], SEARCH("/", Kickstarter[[#This Row],[Category and Sub-Category]])-1)</f>
        <v>technology</v>
      </c>
      <c r="R2730" t="str">
        <f>RIGHT(Kickstarter[[#This Row],[Category and Sub-Category]], LEN(Kickstarter[[#This Row],[Category and Sub-Category]])-SEARCH("/",Kickstarter[[#This Row],[Category and Sub-Category]]))</f>
        <v>hardware</v>
      </c>
      <c r="S2730" s="10">
        <f>(Kickstarter[[#This Row],[launched_at]]/86400) + 25569 + (-6/24)</f>
        <v>42333.34993055556</v>
      </c>
      <c r="T2730" s="10">
        <f>(Kickstarter[[#This Row],[deadline]]/86400) + 25569 + (-6/24)</f>
        <v>42368.34993055556</v>
      </c>
      <c r="U2730" s="6">
        <f>YEAR(Kickstarter[[#This Row],[Date Created Conversion]])</f>
        <v>2015</v>
      </c>
      <c r="V2730" s="6" t="str">
        <f>TEXT(Kickstarter[[#This Row],[Date Created Conversion]], "mmm")</f>
        <v>Nov</v>
      </c>
      <c r="W2730" s="6">
        <f>DATEDIF(Kickstarter[[#This Row],[Date Created Conversion]],Kickstarter[[#This Row],[Date Ended Conversion]],"m")</f>
        <v>1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Kickstarter[[#This Row],[pledged]]/Kickstarter[[#This Row],[goal]]</f>
        <v>1.0444</v>
      </c>
      <c r="P2731" s="13">
        <f>IF(Kickstarter[[#This Row],[backers_count]], Kickstarter[[#This Row],[pledged]]/Kickstarter[[#This Row],[backers_count]], 0)</f>
        <v>340.56521739130437</v>
      </c>
      <c r="Q2731" t="str">
        <f>LEFT(Kickstarter[[#This Row],[Category and Sub-Category]], SEARCH("/", Kickstarter[[#This Row],[Category and Sub-Category]])-1)</f>
        <v>technology</v>
      </c>
      <c r="R2731" t="str">
        <f>RIGHT(Kickstarter[[#This Row],[Category and Sub-Category]], LEN(Kickstarter[[#This Row],[Category and Sub-Category]])-SEARCH("/",Kickstarter[[#This Row],[Category and Sub-Category]]))</f>
        <v>hardware</v>
      </c>
      <c r="S2731" s="10">
        <f>(Kickstarter[[#This Row],[launched_at]]/86400) + 25569 + (-6/24)</f>
        <v>42094.990706018521</v>
      </c>
      <c r="T2731" s="10">
        <f>(Kickstarter[[#This Row],[deadline]]/86400) + 25569 + (-6/24)</f>
        <v>42124.990706018521</v>
      </c>
      <c r="U2731" s="6">
        <f>YEAR(Kickstarter[[#This Row],[Date Created Conversion]])</f>
        <v>2015</v>
      </c>
      <c r="V2731" s="6" t="str">
        <f>TEXT(Kickstarter[[#This Row],[Date Created Conversion]], "mmm")</f>
        <v>Mar</v>
      </c>
      <c r="W2731" s="6">
        <f>DATEDIF(Kickstarter[[#This Row],[Date Created Conversion]],Kickstarter[[#This Row],[Date Ended Conversion]],"m")</f>
        <v>0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Kickstarter[[#This Row],[pledged]]/Kickstarter[[#This Row],[goal]]</f>
        <v>1.7029262962962963</v>
      </c>
      <c r="P2732" s="13">
        <f>IF(Kickstarter[[#This Row],[backers_count]], Kickstarter[[#This Row],[pledged]]/Kickstarter[[#This Row],[backers_count]], 0)</f>
        <v>67.417903225806455</v>
      </c>
      <c r="Q2732" t="str">
        <f>LEFT(Kickstarter[[#This Row],[Category and Sub-Category]], SEARCH("/", Kickstarter[[#This Row],[Category and Sub-Category]])-1)</f>
        <v>technology</v>
      </c>
      <c r="R2732" t="str">
        <f>RIGHT(Kickstarter[[#This Row],[Category and Sub-Category]], LEN(Kickstarter[[#This Row],[Category and Sub-Category]])-SEARCH("/",Kickstarter[[#This Row],[Category and Sub-Category]]))</f>
        <v>hardware</v>
      </c>
      <c r="S2732" s="10">
        <f>(Kickstarter[[#This Row],[launched_at]]/86400) + 25569 + (-6/24)</f>
        <v>41351.291377314818</v>
      </c>
      <c r="T2732" s="10">
        <f>(Kickstarter[[#This Row],[deadline]]/86400) + 25569 + (-6/24)</f>
        <v>41386.291377314818</v>
      </c>
      <c r="U2732" s="6">
        <f>YEAR(Kickstarter[[#This Row],[Date Created Conversion]])</f>
        <v>2013</v>
      </c>
      <c r="V2732" s="6" t="str">
        <f>TEXT(Kickstarter[[#This Row],[Date Created Conversion]], "mmm")</f>
        <v>Mar</v>
      </c>
      <c r="W2732" s="6">
        <f>DATEDIF(Kickstarter[[#This Row],[Date Created Conversion]],Kickstarter[[#This Row],[Date Ended Conversion]],"m")</f>
        <v>1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Kickstarter[[#This Row],[pledged]]/Kickstarter[[#This Row],[goal]]</f>
        <v>1.0430333333333333</v>
      </c>
      <c r="P2733" s="13">
        <f>IF(Kickstarter[[#This Row],[backers_count]], Kickstarter[[#This Row],[pledged]]/Kickstarter[[#This Row],[backers_count]], 0)</f>
        <v>845.70270270270271</v>
      </c>
      <c r="Q2733" t="str">
        <f>LEFT(Kickstarter[[#This Row],[Category and Sub-Category]], SEARCH("/", Kickstarter[[#This Row],[Category and Sub-Category]])-1)</f>
        <v>technology</v>
      </c>
      <c r="R2733" t="str">
        <f>RIGHT(Kickstarter[[#This Row],[Category and Sub-Category]], LEN(Kickstarter[[#This Row],[Category and Sub-Category]])-SEARCH("/",Kickstarter[[#This Row],[Category and Sub-Category]]))</f>
        <v>hardware</v>
      </c>
      <c r="S2733" s="10">
        <f>(Kickstarter[[#This Row],[launched_at]]/86400) + 25569 + (-6/24)</f>
        <v>41872.275717592594</v>
      </c>
      <c r="T2733" s="10">
        <f>(Kickstarter[[#This Row],[deadline]]/86400) + 25569 + (-6/24)</f>
        <v>41929.916666666664</v>
      </c>
      <c r="U2733" s="6">
        <f>YEAR(Kickstarter[[#This Row],[Date Created Conversion]])</f>
        <v>2014</v>
      </c>
      <c r="V2733" s="6" t="str">
        <f>TEXT(Kickstarter[[#This Row],[Date Created Conversion]], "mmm")</f>
        <v>Aug</v>
      </c>
      <c r="W2733" s="6">
        <f>DATEDIF(Kickstarter[[#This Row],[Date Created Conversion]],Kickstarter[[#This Row],[Date Ended Conversion]],"m")</f>
        <v>1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Kickstarter[[#This Row],[pledged]]/Kickstarter[[#This Row],[goal]]</f>
        <v>1.1825000000000001</v>
      </c>
      <c r="P2734" s="13">
        <f>IF(Kickstarter[[#This Row],[backers_count]], Kickstarter[[#This Row],[pledged]]/Kickstarter[[#This Row],[backers_count]], 0)</f>
        <v>97.191780821917803</v>
      </c>
      <c r="Q2734" t="str">
        <f>LEFT(Kickstarter[[#This Row],[Category and Sub-Category]], SEARCH("/", Kickstarter[[#This Row],[Category and Sub-Category]])-1)</f>
        <v>technology</v>
      </c>
      <c r="R2734" t="str">
        <f>RIGHT(Kickstarter[[#This Row],[Category and Sub-Category]], LEN(Kickstarter[[#This Row],[Category and Sub-Category]])-SEARCH("/",Kickstarter[[#This Row],[Category and Sub-Category]]))</f>
        <v>hardware</v>
      </c>
      <c r="S2734" s="10">
        <f>(Kickstarter[[#This Row],[launched_at]]/86400) + 25569 + (-6/24)</f>
        <v>41389.558194444442</v>
      </c>
      <c r="T2734" s="10">
        <f>(Kickstarter[[#This Row],[deadline]]/86400) + 25569 + (-6/24)</f>
        <v>41421.75</v>
      </c>
      <c r="U2734" s="6">
        <f>YEAR(Kickstarter[[#This Row],[Date Created Conversion]])</f>
        <v>2013</v>
      </c>
      <c r="V2734" s="6" t="str">
        <f>TEXT(Kickstarter[[#This Row],[Date Created Conversion]], "mmm")</f>
        <v>Apr</v>
      </c>
      <c r="W2734" s="6">
        <f>DATEDIF(Kickstarter[[#This Row],[Date Created Conversion]],Kickstarter[[#This Row],[Date Ended Conversion]],"m")</f>
        <v>1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Kickstarter[[#This Row],[pledged]]/Kickstarter[[#This Row],[goal]]</f>
        <v>1.07538</v>
      </c>
      <c r="P2735" s="13">
        <f>IF(Kickstarter[[#This Row],[backers_count]], Kickstarter[[#This Row],[pledged]]/Kickstarter[[#This Row],[backers_count]], 0)</f>
        <v>451.84033613445376</v>
      </c>
      <c r="Q2735" t="str">
        <f>LEFT(Kickstarter[[#This Row],[Category and Sub-Category]], SEARCH("/", Kickstarter[[#This Row],[Category and Sub-Category]])-1)</f>
        <v>technology</v>
      </c>
      <c r="R2735" t="str">
        <f>RIGHT(Kickstarter[[#This Row],[Category and Sub-Category]], LEN(Kickstarter[[#This Row],[Category and Sub-Category]])-SEARCH("/",Kickstarter[[#This Row],[Category and Sub-Category]]))</f>
        <v>hardware</v>
      </c>
      <c r="S2735" s="10">
        <f>(Kickstarter[[#This Row],[launched_at]]/86400) + 25569 + (-6/24)</f>
        <v>42044.022847222222</v>
      </c>
      <c r="T2735" s="10">
        <f>(Kickstarter[[#This Row],[deadline]]/86400) + 25569 + (-6/24)</f>
        <v>42103.981180555551</v>
      </c>
      <c r="U2735" s="6">
        <f>YEAR(Kickstarter[[#This Row],[Date Created Conversion]])</f>
        <v>2015</v>
      </c>
      <c r="V2735" s="6" t="str">
        <f>TEXT(Kickstarter[[#This Row],[Date Created Conversion]], "mmm")</f>
        <v>Feb</v>
      </c>
      <c r="W2735" s="6">
        <f>DATEDIF(Kickstarter[[#This Row],[Date Created Conversion]],Kickstarter[[#This Row],[Date Ended Conversion]],"m")</f>
        <v>2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Kickstarter[[#This Row],[pledged]]/Kickstarter[[#This Row],[goal]]</f>
        <v>22603</v>
      </c>
      <c r="P2736" s="13">
        <f>IF(Kickstarter[[#This Row],[backers_count]], Kickstarter[[#This Row],[pledged]]/Kickstarter[[#This Row],[backers_count]], 0)</f>
        <v>138.66871165644173</v>
      </c>
      <c r="Q2736" t="str">
        <f>LEFT(Kickstarter[[#This Row],[Category and Sub-Category]], SEARCH("/", Kickstarter[[#This Row],[Category and Sub-Category]])-1)</f>
        <v>technology</v>
      </c>
      <c r="R2736" t="str">
        <f>RIGHT(Kickstarter[[#This Row],[Category and Sub-Category]], LEN(Kickstarter[[#This Row],[Category and Sub-Category]])-SEARCH("/",Kickstarter[[#This Row],[Category and Sub-Category]]))</f>
        <v>hardware</v>
      </c>
      <c r="S2736" s="10">
        <f>(Kickstarter[[#This Row],[launched_at]]/86400) + 25569 + (-6/24)</f>
        <v>42626.418888888889</v>
      </c>
      <c r="T2736" s="10">
        <f>(Kickstarter[[#This Row],[deadline]]/86400) + 25569 + (-6/24)</f>
        <v>42656.665972222225</v>
      </c>
      <c r="U2736" s="6">
        <f>YEAR(Kickstarter[[#This Row],[Date Created Conversion]])</f>
        <v>2016</v>
      </c>
      <c r="V2736" s="6" t="str">
        <f>TEXT(Kickstarter[[#This Row],[Date Created Conversion]], "mmm")</f>
        <v>Sep</v>
      </c>
      <c r="W2736" s="6">
        <f>DATEDIF(Kickstarter[[#This Row],[Date Created Conversion]],Kickstarter[[#This Row],[Date Ended Conversion]],"m")</f>
        <v>1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Kickstarter[[#This Row],[pledged]]/Kickstarter[[#This Row],[goal]]</f>
        <v>9.7813466666666677</v>
      </c>
      <c r="P2737" s="13">
        <f>IF(Kickstarter[[#This Row],[backers_count]], Kickstarter[[#This Row],[pledged]]/Kickstarter[[#This Row],[backers_count]], 0)</f>
        <v>21.640147492625371</v>
      </c>
      <c r="Q2737" t="str">
        <f>LEFT(Kickstarter[[#This Row],[Category and Sub-Category]], SEARCH("/", Kickstarter[[#This Row],[Category and Sub-Category]])-1)</f>
        <v>technology</v>
      </c>
      <c r="R2737" t="str">
        <f>RIGHT(Kickstarter[[#This Row],[Category and Sub-Category]], LEN(Kickstarter[[#This Row],[Category and Sub-Category]])-SEARCH("/",Kickstarter[[#This Row],[Category and Sub-Category]]))</f>
        <v>hardware</v>
      </c>
      <c r="S2737" s="10">
        <f>(Kickstarter[[#This Row],[launched_at]]/86400) + 25569 + (-6/24)</f>
        <v>41315.870949074073</v>
      </c>
      <c r="T2737" s="10">
        <f>(Kickstarter[[#This Row],[deadline]]/86400) + 25569 + (-6/24)</f>
        <v>41346.583333333336</v>
      </c>
      <c r="U2737" s="6">
        <f>YEAR(Kickstarter[[#This Row],[Date Created Conversion]])</f>
        <v>2013</v>
      </c>
      <c r="V2737" s="6" t="str">
        <f>TEXT(Kickstarter[[#This Row],[Date Created Conversion]], "mmm")</f>
        <v>Feb</v>
      </c>
      <c r="W2737" s="6">
        <f>DATEDIF(Kickstarter[[#This Row],[Date Created Conversion]],Kickstarter[[#This Row],[Date Ended Conversion]],"m")</f>
        <v>1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Kickstarter[[#This Row],[pledged]]/Kickstarter[[#This Row],[goal]]</f>
        <v>1.2290000000000001</v>
      </c>
      <c r="P2738" s="13">
        <f>IF(Kickstarter[[#This Row],[backers_count]], Kickstarter[[#This Row],[pledged]]/Kickstarter[[#This Row],[backers_count]], 0)</f>
        <v>169.51724137931035</v>
      </c>
      <c r="Q2738" t="str">
        <f>LEFT(Kickstarter[[#This Row],[Category and Sub-Category]], SEARCH("/", Kickstarter[[#This Row],[Category and Sub-Category]])-1)</f>
        <v>technology</v>
      </c>
      <c r="R2738" t="str">
        <f>RIGHT(Kickstarter[[#This Row],[Category and Sub-Category]], LEN(Kickstarter[[#This Row],[Category and Sub-Category]])-SEARCH("/",Kickstarter[[#This Row],[Category and Sub-Category]]))</f>
        <v>hardware</v>
      </c>
      <c r="S2738" s="10">
        <f>(Kickstarter[[#This Row],[launched_at]]/86400) + 25569 + (-6/24)</f>
        <v>41722.416354166664</v>
      </c>
      <c r="T2738" s="10">
        <f>(Kickstarter[[#This Row],[deadline]]/86400) + 25569 + (-6/24)</f>
        <v>41752.416354166664</v>
      </c>
      <c r="U2738" s="6">
        <f>YEAR(Kickstarter[[#This Row],[Date Created Conversion]])</f>
        <v>2014</v>
      </c>
      <c r="V2738" s="6" t="str">
        <f>TEXT(Kickstarter[[#This Row],[Date Created Conversion]], "mmm")</f>
        <v>Mar</v>
      </c>
      <c r="W2738" s="6">
        <f>DATEDIF(Kickstarter[[#This Row],[Date Created Conversion]],Kickstarter[[#This Row],[Date Ended Conversion]],"m")</f>
        <v>0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Kickstarter[[#This Row],[pledged]]/Kickstarter[[#This Row],[goal]]</f>
        <v>2.4606080000000001</v>
      </c>
      <c r="P2739" s="13">
        <f>IF(Kickstarter[[#This Row],[backers_count]], Kickstarter[[#This Row],[pledged]]/Kickstarter[[#This Row],[backers_count]], 0)</f>
        <v>161.88210526315791</v>
      </c>
      <c r="Q2739" t="str">
        <f>LEFT(Kickstarter[[#This Row],[Category and Sub-Category]], SEARCH("/", Kickstarter[[#This Row],[Category and Sub-Category]])-1)</f>
        <v>technology</v>
      </c>
      <c r="R2739" t="str">
        <f>RIGHT(Kickstarter[[#This Row],[Category and Sub-Category]], LEN(Kickstarter[[#This Row],[Category and Sub-Category]])-SEARCH("/",Kickstarter[[#This Row],[Category and Sub-Category]]))</f>
        <v>hardware</v>
      </c>
      <c r="S2739" s="10">
        <f>(Kickstarter[[#This Row],[launched_at]]/86400) + 25569 + (-6/24)</f>
        <v>41611.667673611111</v>
      </c>
      <c r="T2739" s="10">
        <f>(Kickstarter[[#This Row],[deadline]]/86400) + 25569 + (-6/24)</f>
        <v>41654.541666666664</v>
      </c>
      <c r="U2739" s="6">
        <f>YEAR(Kickstarter[[#This Row],[Date Created Conversion]])</f>
        <v>2013</v>
      </c>
      <c r="V2739" s="6" t="str">
        <f>TEXT(Kickstarter[[#This Row],[Date Created Conversion]], "mmm")</f>
        <v>Dec</v>
      </c>
      <c r="W2739" s="6">
        <f>DATEDIF(Kickstarter[[#This Row],[Date Created Conversion]],Kickstarter[[#This Row],[Date Ended Conversion]],"m")</f>
        <v>1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Kickstarter[[#This Row],[pledged]]/Kickstarter[[#This Row],[goal]]</f>
        <v>1.4794</v>
      </c>
      <c r="P2740" s="13">
        <f>IF(Kickstarter[[#This Row],[backers_count]], Kickstarter[[#This Row],[pledged]]/Kickstarter[[#This Row],[backers_count]], 0)</f>
        <v>493.13333333333333</v>
      </c>
      <c r="Q2740" t="str">
        <f>LEFT(Kickstarter[[#This Row],[Category and Sub-Category]], SEARCH("/", Kickstarter[[#This Row],[Category and Sub-Category]])-1)</f>
        <v>technology</v>
      </c>
      <c r="R2740" t="str">
        <f>RIGHT(Kickstarter[[#This Row],[Category and Sub-Category]], LEN(Kickstarter[[#This Row],[Category and Sub-Category]])-SEARCH("/",Kickstarter[[#This Row],[Category and Sub-Category]]))</f>
        <v>hardware</v>
      </c>
      <c r="S2740" s="10">
        <f>(Kickstarter[[#This Row],[launched_at]]/86400) + 25569 + (-6/24)</f>
        <v>42619.893564814818</v>
      </c>
      <c r="T2740" s="10">
        <f>(Kickstarter[[#This Row],[deadline]]/86400) + 25569 + (-6/24)</f>
        <v>42679.893564814818</v>
      </c>
      <c r="U2740" s="6">
        <f>YEAR(Kickstarter[[#This Row],[Date Created Conversion]])</f>
        <v>2016</v>
      </c>
      <c r="V2740" s="6" t="str">
        <f>TEXT(Kickstarter[[#This Row],[Date Created Conversion]], "mmm")</f>
        <v>Sep</v>
      </c>
      <c r="W2740" s="6">
        <f>DATEDIF(Kickstarter[[#This Row],[Date Created Conversion]],Kickstarter[[#This Row],[Date Ended Conversion]],"m")</f>
        <v>1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Kickstarter[[#This Row],[pledged]]/Kickstarter[[#This Row],[goal]]</f>
        <v>3.8409090909090908</v>
      </c>
      <c r="P2741" s="13">
        <f>IF(Kickstarter[[#This Row],[backers_count]], Kickstarter[[#This Row],[pledged]]/Kickstarter[[#This Row],[backers_count]], 0)</f>
        <v>22.120418848167539</v>
      </c>
      <c r="Q2741" t="str">
        <f>LEFT(Kickstarter[[#This Row],[Category and Sub-Category]], SEARCH("/", Kickstarter[[#This Row],[Category and Sub-Category]])-1)</f>
        <v>technology</v>
      </c>
      <c r="R2741" t="str">
        <f>RIGHT(Kickstarter[[#This Row],[Category and Sub-Category]], LEN(Kickstarter[[#This Row],[Category and Sub-Category]])-SEARCH("/",Kickstarter[[#This Row],[Category and Sub-Category]]))</f>
        <v>hardware</v>
      </c>
      <c r="S2741" s="10">
        <f>(Kickstarter[[#This Row],[launched_at]]/86400) + 25569 + (-6/24)</f>
        <v>41719.637928240743</v>
      </c>
      <c r="T2741" s="10">
        <f>(Kickstarter[[#This Row],[deadline]]/86400) + 25569 + (-6/24)</f>
        <v>41764.637928240743</v>
      </c>
      <c r="U2741" s="6">
        <f>YEAR(Kickstarter[[#This Row],[Date Created Conversion]])</f>
        <v>2014</v>
      </c>
      <c r="V2741" s="6" t="str">
        <f>TEXT(Kickstarter[[#This Row],[Date Created Conversion]], "mmm")</f>
        <v>Mar</v>
      </c>
      <c r="W2741" s="6">
        <f>DATEDIF(Kickstarter[[#This Row],[Date Created Conversion]],Kickstarter[[#This Row],[Date Ended Conversion]],"m")</f>
        <v>1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Kickstarter[[#This Row],[pledged]]/Kickstarter[[#This Row],[goal]]</f>
        <v>1.0333333333333334</v>
      </c>
      <c r="P2742" s="13">
        <f>IF(Kickstarter[[#This Row],[backers_count]], Kickstarter[[#This Row],[pledged]]/Kickstarter[[#This Row],[backers_count]], 0)</f>
        <v>18.235294117647058</v>
      </c>
      <c r="Q2742" t="str">
        <f>LEFT(Kickstarter[[#This Row],[Category and Sub-Category]], SEARCH("/", Kickstarter[[#This Row],[Category and Sub-Category]])-1)</f>
        <v>technology</v>
      </c>
      <c r="R2742" t="str">
        <f>RIGHT(Kickstarter[[#This Row],[Category and Sub-Category]], LEN(Kickstarter[[#This Row],[Category and Sub-Category]])-SEARCH("/",Kickstarter[[#This Row],[Category and Sub-Category]]))</f>
        <v>hardware</v>
      </c>
      <c r="S2742" s="10">
        <f>(Kickstarter[[#This Row],[launched_at]]/86400) + 25569 + (-6/24)</f>
        <v>42044.781851851847</v>
      </c>
      <c r="T2742" s="10">
        <f>(Kickstarter[[#This Row],[deadline]]/86400) + 25569 + (-6/24)</f>
        <v>42074.74018518519</v>
      </c>
      <c r="U2742" s="6">
        <f>YEAR(Kickstarter[[#This Row],[Date Created Conversion]])</f>
        <v>2015</v>
      </c>
      <c r="V2742" s="6" t="str">
        <f>TEXT(Kickstarter[[#This Row],[Date Created Conversion]], "mmm")</f>
        <v>Feb</v>
      </c>
      <c r="W2742" s="6">
        <f>DATEDIF(Kickstarter[[#This Row],[Date Created Conversion]],Kickstarter[[#This Row],[Date Ended Conversion]],"m")</f>
        <v>1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Kickstarter[[#This Row],[pledged]]/Kickstarter[[#This Row],[goal]]</f>
        <v>4.3750000000000004E-3</v>
      </c>
      <c r="P2743" s="13">
        <f>IF(Kickstarter[[#This Row],[backers_count]], Kickstarter[[#This Row],[pledged]]/Kickstarter[[#This Row],[backers_count]], 0)</f>
        <v>8.75</v>
      </c>
      <c r="Q2743" t="str">
        <f>LEFT(Kickstarter[[#This Row],[Category and Sub-Category]], SEARCH("/", Kickstarter[[#This Row],[Category and Sub-Category]])-1)</f>
        <v>publishing</v>
      </c>
      <c r="R2743" t="str">
        <f>RIGHT(Kickstarter[[#This Row],[Category and Sub-Category]], LEN(Kickstarter[[#This Row],[Category and Sub-Category]])-SEARCH("/",Kickstarter[[#This Row],[Category and Sub-Category]]))</f>
        <v>children's books</v>
      </c>
      <c r="S2743" s="10">
        <f>(Kickstarter[[#This Row],[launched_at]]/86400) + 25569 + (-6/24)</f>
        <v>41911.407430555555</v>
      </c>
      <c r="T2743" s="10">
        <f>(Kickstarter[[#This Row],[deadline]]/86400) + 25569 + (-6/24)</f>
        <v>41931.838194444441</v>
      </c>
      <c r="U2743" s="6">
        <f>YEAR(Kickstarter[[#This Row],[Date Created Conversion]])</f>
        <v>2014</v>
      </c>
      <c r="V2743" s="6" t="str">
        <f>TEXT(Kickstarter[[#This Row],[Date Created Conversion]], "mmm")</f>
        <v>Sep</v>
      </c>
      <c r="W2743" s="6">
        <f>DATEDIF(Kickstarter[[#This Row],[Date Created Conversion]],Kickstarter[[#This Row],[Date Ended Conversion]],"m")</f>
        <v>0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Kickstarter[[#This Row],[pledged]]/Kickstarter[[#This Row],[goal]]</f>
        <v>0.29239999999999999</v>
      </c>
      <c r="P2744" s="13">
        <f>IF(Kickstarter[[#This Row],[backers_count]], Kickstarter[[#This Row],[pledged]]/Kickstarter[[#This Row],[backers_count]], 0)</f>
        <v>40.611111111111114</v>
      </c>
      <c r="Q2744" t="str">
        <f>LEFT(Kickstarter[[#This Row],[Category and Sub-Category]], SEARCH("/", Kickstarter[[#This Row],[Category and Sub-Category]])-1)</f>
        <v>publishing</v>
      </c>
      <c r="R2744" t="str">
        <f>RIGHT(Kickstarter[[#This Row],[Category and Sub-Category]], LEN(Kickstarter[[#This Row],[Category and Sub-Category]])-SEARCH("/",Kickstarter[[#This Row],[Category and Sub-Category]]))</f>
        <v>children's books</v>
      </c>
      <c r="S2744" s="10">
        <f>(Kickstarter[[#This Row],[launched_at]]/86400) + 25569 + (-6/24)</f>
        <v>41030.469756944447</v>
      </c>
      <c r="T2744" s="10">
        <f>(Kickstarter[[#This Row],[deadline]]/86400) + 25569 + (-6/24)</f>
        <v>41044.469756944447</v>
      </c>
      <c r="U2744" s="6">
        <f>YEAR(Kickstarter[[#This Row],[Date Created Conversion]])</f>
        <v>2012</v>
      </c>
      <c r="V2744" s="6" t="str">
        <f>TEXT(Kickstarter[[#This Row],[Date Created Conversion]], "mmm")</f>
        <v>May</v>
      </c>
      <c r="W2744" s="6">
        <f>DATEDIF(Kickstarter[[#This Row],[Date Created Conversion]],Kickstarter[[#This Row],[Date Ended Conversion]],"m")</f>
        <v>0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Kickstarter[[#This Row],[pledged]]/Kickstarter[[#This Row],[goal]]</f>
        <v>0</v>
      </c>
      <c r="P2745" s="13">
        <f>IF(Kickstarter[[#This Row],[backers_count]], Kickstarter[[#This Row],[pledged]]/Kickstarter[[#This Row],[backers_count]], 0)</f>
        <v>0</v>
      </c>
      <c r="Q2745" t="str">
        <f>LEFT(Kickstarter[[#This Row],[Category and Sub-Category]], SEARCH("/", Kickstarter[[#This Row],[Category and Sub-Category]])-1)</f>
        <v>publishing</v>
      </c>
      <c r="R2745" t="str">
        <f>RIGHT(Kickstarter[[#This Row],[Category and Sub-Category]], LEN(Kickstarter[[#This Row],[Category and Sub-Category]])-SEARCH("/",Kickstarter[[#This Row],[Category and Sub-Category]]))</f>
        <v>children's books</v>
      </c>
      <c r="S2745" s="10">
        <f>(Kickstarter[[#This Row],[launched_at]]/86400) + 25569 + (-6/24)</f>
        <v>42632.078784722224</v>
      </c>
      <c r="T2745" s="10">
        <f>(Kickstarter[[#This Row],[deadline]]/86400) + 25569 + (-6/24)</f>
        <v>42662.078784722224</v>
      </c>
      <c r="U2745" s="6">
        <f>YEAR(Kickstarter[[#This Row],[Date Created Conversion]])</f>
        <v>2016</v>
      </c>
      <c r="V2745" s="6" t="str">
        <f>TEXT(Kickstarter[[#This Row],[Date Created Conversion]], "mmm")</f>
        <v>Sep</v>
      </c>
      <c r="W2745" s="6">
        <f>DATEDIF(Kickstarter[[#This Row],[Date Created Conversion]],Kickstarter[[#This Row],[Date Ended Conversion]],"m")</f>
        <v>1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Kickstarter[[#This Row],[pledged]]/Kickstarter[[#This Row],[goal]]</f>
        <v>5.2187499999999998E-2</v>
      </c>
      <c r="P2746" s="13">
        <f>IF(Kickstarter[[#This Row],[backers_count]], Kickstarter[[#This Row],[pledged]]/Kickstarter[[#This Row],[backers_count]], 0)</f>
        <v>37.954545454545453</v>
      </c>
      <c r="Q2746" t="str">
        <f>LEFT(Kickstarter[[#This Row],[Category and Sub-Category]], SEARCH("/", Kickstarter[[#This Row],[Category and Sub-Category]])-1)</f>
        <v>publishing</v>
      </c>
      <c r="R2746" t="str">
        <f>RIGHT(Kickstarter[[#This Row],[Category and Sub-Category]], LEN(Kickstarter[[#This Row],[Category and Sub-Category]])-SEARCH("/",Kickstarter[[#This Row],[Category and Sub-Category]]))</f>
        <v>children's books</v>
      </c>
      <c r="S2746" s="10">
        <f>(Kickstarter[[#This Row],[launched_at]]/86400) + 25569 + (-6/24)</f>
        <v>40937.812476851854</v>
      </c>
      <c r="T2746" s="10">
        <f>(Kickstarter[[#This Row],[deadline]]/86400) + 25569 + (-6/24)</f>
        <v>40967.812476851854</v>
      </c>
      <c r="U2746" s="6">
        <f>YEAR(Kickstarter[[#This Row],[Date Created Conversion]])</f>
        <v>2012</v>
      </c>
      <c r="V2746" s="6" t="str">
        <f>TEXT(Kickstarter[[#This Row],[Date Created Conversion]], "mmm")</f>
        <v>Jan</v>
      </c>
      <c r="W2746" s="6">
        <f>DATEDIF(Kickstarter[[#This Row],[Date Created Conversion]],Kickstarter[[#This Row],[Date Ended Conversion]],"m")</f>
        <v>0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Kickstarter[[#This Row],[pledged]]/Kickstarter[[#This Row],[goal]]</f>
        <v>0.21887499999999999</v>
      </c>
      <c r="P2747" s="13">
        <f>IF(Kickstarter[[#This Row],[backers_count]], Kickstarter[[#This Row],[pledged]]/Kickstarter[[#This Row],[backers_count]], 0)</f>
        <v>35.734693877551024</v>
      </c>
      <c r="Q2747" t="str">
        <f>LEFT(Kickstarter[[#This Row],[Category and Sub-Category]], SEARCH("/", Kickstarter[[#This Row],[Category and Sub-Category]])-1)</f>
        <v>publishing</v>
      </c>
      <c r="R2747" t="str">
        <f>RIGHT(Kickstarter[[#This Row],[Category and Sub-Category]], LEN(Kickstarter[[#This Row],[Category and Sub-Category]])-SEARCH("/",Kickstarter[[#This Row],[Category and Sub-Category]]))</f>
        <v>children's books</v>
      </c>
      <c r="S2747" s="10">
        <f>(Kickstarter[[#This Row],[launched_at]]/86400) + 25569 + (-6/24)</f>
        <v>41044.738055555557</v>
      </c>
      <c r="T2747" s="10">
        <f>(Kickstarter[[#This Row],[deadline]]/86400) + 25569 + (-6/24)</f>
        <v>41104.738055555557</v>
      </c>
      <c r="U2747" s="6">
        <f>YEAR(Kickstarter[[#This Row],[Date Created Conversion]])</f>
        <v>2012</v>
      </c>
      <c r="V2747" s="6" t="str">
        <f>TEXT(Kickstarter[[#This Row],[Date Created Conversion]], "mmm")</f>
        <v>May</v>
      </c>
      <c r="W2747" s="6">
        <f>DATEDIF(Kickstarter[[#This Row],[Date Created Conversion]],Kickstarter[[#This Row],[Date Ended Conversion]],"m")</f>
        <v>1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Kickstarter[[#This Row],[pledged]]/Kickstarter[[#This Row],[goal]]</f>
        <v>0.26700000000000002</v>
      </c>
      <c r="P2748" s="13">
        <f>IF(Kickstarter[[#This Row],[backers_count]], Kickstarter[[#This Row],[pledged]]/Kickstarter[[#This Row],[backers_count]], 0)</f>
        <v>42.157894736842103</v>
      </c>
      <c r="Q2748" t="str">
        <f>LEFT(Kickstarter[[#This Row],[Category and Sub-Category]], SEARCH("/", Kickstarter[[#This Row],[Category and Sub-Category]])-1)</f>
        <v>publishing</v>
      </c>
      <c r="R2748" t="str">
        <f>RIGHT(Kickstarter[[#This Row],[Category and Sub-Category]], LEN(Kickstarter[[#This Row],[Category and Sub-Category]])-SEARCH("/",Kickstarter[[#This Row],[Category and Sub-Category]]))</f>
        <v>children's books</v>
      </c>
      <c r="S2748" s="10">
        <f>(Kickstarter[[#This Row],[launched_at]]/86400) + 25569 + (-6/24)</f>
        <v>41850.531377314815</v>
      </c>
      <c r="T2748" s="10">
        <f>(Kickstarter[[#This Row],[deadline]]/86400) + 25569 + (-6/24)</f>
        <v>41880.531377314815</v>
      </c>
      <c r="U2748" s="6">
        <f>YEAR(Kickstarter[[#This Row],[Date Created Conversion]])</f>
        <v>2014</v>
      </c>
      <c r="V2748" s="6" t="str">
        <f>TEXT(Kickstarter[[#This Row],[Date Created Conversion]], "mmm")</f>
        <v>Jul</v>
      </c>
      <c r="W2748" s="6">
        <f>DATEDIF(Kickstarter[[#This Row],[Date Created Conversion]],Kickstarter[[#This Row],[Date Ended Conversion]],"m")</f>
        <v>0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Kickstarter[[#This Row],[pledged]]/Kickstarter[[#This Row],[goal]]</f>
        <v>0.28000000000000003</v>
      </c>
      <c r="P2749" s="13">
        <f>IF(Kickstarter[[#This Row],[backers_count]], Kickstarter[[#This Row],[pledged]]/Kickstarter[[#This Row],[backers_count]], 0)</f>
        <v>35</v>
      </c>
      <c r="Q2749" t="str">
        <f>LEFT(Kickstarter[[#This Row],[Category and Sub-Category]], SEARCH("/", Kickstarter[[#This Row],[Category and Sub-Category]])-1)</f>
        <v>publishing</v>
      </c>
      <c r="R2749" t="str">
        <f>RIGHT(Kickstarter[[#This Row],[Category and Sub-Category]], LEN(Kickstarter[[#This Row],[Category and Sub-Category]])-SEARCH("/",Kickstarter[[#This Row],[Category and Sub-Category]]))</f>
        <v>children's books</v>
      </c>
      <c r="S2749" s="10">
        <f>(Kickstarter[[#This Row],[launched_at]]/86400) + 25569 + (-6/24)</f>
        <v>41044.398113425923</v>
      </c>
      <c r="T2749" s="10">
        <f>(Kickstarter[[#This Row],[deadline]]/86400) + 25569 + (-6/24)</f>
        <v>41075.881944444445</v>
      </c>
      <c r="U2749" s="6">
        <f>YEAR(Kickstarter[[#This Row],[Date Created Conversion]])</f>
        <v>2012</v>
      </c>
      <c r="V2749" s="6" t="str">
        <f>TEXT(Kickstarter[[#This Row],[Date Created Conversion]], "mmm")</f>
        <v>May</v>
      </c>
      <c r="W2749" s="6">
        <f>DATEDIF(Kickstarter[[#This Row],[Date Created Conversion]],Kickstarter[[#This Row],[Date Ended Conversion]],"m")</f>
        <v>1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Kickstarter[[#This Row],[pledged]]/Kickstarter[[#This Row],[goal]]</f>
        <v>1.06E-2</v>
      </c>
      <c r="P2750" s="13">
        <f>IF(Kickstarter[[#This Row],[backers_count]], Kickstarter[[#This Row],[pledged]]/Kickstarter[[#This Row],[backers_count]], 0)</f>
        <v>13.25</v>
      </c>
      <c r="Q2750" t="str">
        <f>LEFT(Kickstarter[[#This Row],[Category and Sub-Category]], SEARCH("/", Kickstarter[[#This Row],[Category and Sub-Category]])-1)</f>
        <v>publishing</v>
      </c>
      <c r="R2750" t="str">
        <f>RIGHT(Kickstarter[[#This Row],[Category and Sub-Category]], LEN(Kickstarter[[#This Row],[Category and Sub-Category]])-SEARCH("/",Kickstarter[[#This Row],[Category and Sub-Category]]))</f>
        <v>children's books</v>
      </c>
      <c r="S2750" s="10">
        <f>(Kickstarter[[#This Row],[launched_at]]/86400) + 25569 + (-6/24)</f>
        <v>42585.4606712963</v>
      </c>
      <c r="T2750" s="10">
        <f>(Kickstarter[[#This Row],[deadline]]/86400) + 25569 + (-6/24)</f>
        <v>42615.4606712963</v>
      </c>
      <c r="U2750" s="6">
        <f>YEAR(Kickstarter[[#This Row],[Date Created Conversion]])</f>
        <v>2016</v>
      </c>
      <c r="V2750" s="6" t="str">
        <f>TEXT(Kickstarter[[#This Row],[Date Created Conversion]], "mmm")</f>
        <v>Aug</v>
      </c>
      <c r="W2750" s="6">
        <f>DATEDIF(Kickstarter[[#This Row],[Date Created Conversion]],Kickstarter[[#This Row],[Date Ended Conversion]],"m")</f>
        <v>0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Kickstarter[[#This Row],[pledged]]/Kickstarter[[#This Row],[goal]]</f>
        <v>1.0999999999999999E-2</v>
      </c>
      <c r="P2751" s="13">
        <f>IF(Kickstarter[[#This Row],[backers_count]], Kickstarter[[#This Row],[pledged]]/Kickstarter[[#This Row],[backers_count]], 0)</f>
        <v>55</v>
      </c>
      <c r="Q2751" t="str">
        <f>LEFT(Kickstarter[[#This Row],[Category and Sub-Category]], SEARCH("/", Kickstarter[[#This Row],[Category and Sub-Category]])-1)</f>
        <v>publishing</v>
      </c>
      <c r="R2751" t="str">
        <f>RIGHT(Kickstarter[[#This Row],[Category and Sub-Category]], LEN(Kickstarter[[#This Row],[Category and Sub-Category]])-SEARCH("/",Kickstarter[[#This Row],[Category and Sub-Category]]))</f>
        <v>children's books</v>
      </c>
      <c r="S2751" s="10">
        <f>(Kickstarter[[#This Row],[launched_at]]/86400) + 25569 + (-6/24)</f>
        <v>42068.549039351856</v>
      </c>
      <c r="T2751" s="10">
        <f>(Kickstarter[[#This Row],[deadline]]/86400) + 25569 + (-6/24)</f>
        <v>42098.507372685184</v>
      </c>
      <c r="U2751" s="6">
        <f>YEAR(Kickstarter[[#This Row],[Date Created Conversion]])</f>
        <v>2015</v>
      </c>
      <c r="V2751" s="6" t="str">
        <f>TEXT(Kickstarter[[#This Row],[Date Created Conversion]], "mmm")</f>
        <v>Mar</v>
      </c>
      <c r="W2751" s="6">
        <f>DATEDIF(Kickstarter[[#This Row],[Date Created Conversion]],Kickstarter[[#This Row],[Date Ended Conversion]],"m")</f>
        <v>0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Kickstarter[[#This Row],[pledged]]/Kickstarter[[#This Row],[goal]]</f>
        <v>0</v>
      </c>
      <c r="P2752" s="13">
        <f>IF(Kickstarter[[#This Row],[backers_count]], Kickstarter[[#This Row],[pledged]]/Kickstarter[[#This Row],[backers_count]], 0)</f>
        <v>0</v>
      </c>
      <c r="Q2752" t="str">
        <f>LEFT(Kickstarter[[#This Row],[Category and Sub-Category]], SEARCH("/", Kickstarter[[#This Row],[Category and Sub-Category]])-1)</f>
        <v>publishing</v>
      </c>
      <c r="R2752" t="str">
        <f>RIGHT(Kickstarter[[#This Row],[Category and Sub-Category]], LEN(Kickstarter[[#This Row],[Category and Sub-Category]])-SEARCH("/",Kickstarter[[#This Row],[Category and Sub-Category]]))</f>
        <v>children's books</v>
      </c>
      <c r="S2752" s="10">
        <f>(Kickstarter[[#This Row],[launched_at]]/86400) + 25569 + (-6/24)</f>
        <v>41078.649826388893</v>
      </c>
      <c r="T2752" s="10">
        <f>(Kickstarter[[#This Row],[deadline]]/86400) + 25569 + (-6/24)</f>
        <v>41090.583333333336</v>
      </c>
      <c r="U2752" s="6">
        <f>YEAR(Kickstarter[[#This Row],[Date Created Conversion]])</f>
        <v>2012</v>
      </c>
      <c r="V2752" s="6" t="str">
        <f>TEXT(Kickstarter[[#This Row],[Date Created Conversion]], "mmm")</f>
        <v>Jun</v>
      </c>
      <c r="W2752" s="6">
        <f>DATEDIF(Kickstarter[[#This Row],[Date Created Conversion]],Kickstarter[[#This Row],[Date Ended Conversion]],"m")</f>
        <v>0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Kickstarter[[#This Row],[pledged]]/Kickstarter[[#This Row],[goal]]</f>
        <v>0</v>
      </c>
      <c r="P2753" s="13">
        <f>IF(Kickstarter[[#This Row],[backers_count]], Kickstarter[[#This Row],[pledged]]/Kickstarter[[#This Row],[backers_count]], 0)</f>
        <v>0</v>
      </c>
      <c r="Q2753" t="str">
        <f>LEFT(Kickstarter[[#This Row],[Category and Sub-Category]], SEARCH("/", Kickstarter[[#This Row],[Category and Sub-Category]])-1)</f>
        <v>publishing</v>
      </c>
      <c r="R2753" t="str">
        <f>RIGHT(Kickstarter[[#This Row],[Category and Sub-Category]], LEN(Kickstarter[[#This Row],[Category and Sub-Category]])-SEARCH("/",Kickstarter[[#This Row],[Category and Sub-Category]]))</f>
        <v>children's books</v>
      </c>
      <c r="S2753" s="10">
        <f>(Kickstarter[[#This Row],[launched_at]]/86400) + 25569 + (-6/24)</f>
        <v>41747.637060185181</v>
      </c>
      <c r="T2753" s="10">
        <f>(Kickstarter[[#This Row],[deadline]]/86400) + 25569 + (-6/24)</f>
        <v>41807.637060185181</v>
      </c>
      <c r="U2753" s="6">
        <f>YEAR(Kickstarter[[#This Row],[Date Created Conversion]])</f>
        <v>2014</v>
      </c>
      <c r="V2753" s="6" t="str">
        <f>TEXT(Kickstarter[[#This Row],[Date Created Conversion]], "mmm")</f>
        <v>Apr</v>
      </c>
      <c r="W2753" s="6">
        <f>DATEDIF(Kickstarter[[#This Row],[Date Created Conversion]],Kickstarter[[#This Row],[Date Ended Conversion]],"m")</f>
        <v>1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Kickstarter[[#This Row],[pledged]]/Kickstarter[[#This Row],[goal]]</f>
        <v>0.11458333333333333</v>
      </c>
      <c r="P2754" s="13">
        <f>IF(Kickstarter[[#This Row],[backers_count]], Kickstarter[[#This Row],[pledged]]/Kickstarter[[#This Row],[backers_count]], 0)</f>
        <v>39.285714285714285</v>
      </c>
      <c r="Q2754" t="str">
        <f>LEFT(Kickstarter[[#This Row],[Category and Sub-Category]], SEARCH("/", Kickstarter[[#This Row],[Category and Sub-Category]])-1)</f>
        <v>publishing</v>
      </c>
      <c r="R2754" t="str">
        <f>RIGHT(Kickstarter[[#This Row],[Category and Sub-Category]], LEN(Kickstarter[[#This Row],[Category and Sub-Category]])-SEARCH("/",Kickstarter[[#This Row],[Category and Sub-Category]]))</f>
        <v>children's books</v>
      </c>
      <c r="S2754" s="10">
        <f>(Kickstarter[[#This Row],[launched_at]]/86400) + 25569 + (-6/24)</f>
        <v>40855.515092592592</v>
      </c>
      <c r="T2754" s="10">
        <f>(Kickstarter[[#This Row],[deadline]]/86400) + 25569 + (-6/24)</f>
        <v>40895.515092592592</v>
      </c>
      <c r="U2754" s="6">
        <f>YEAR(Kickstarter[[#This Row],[Date Created Conversion]])</f>
        <v>2011</v>
      </c>
      <c r="V2754" s="6" t="str">
        <f>TEXT(Kickstarter[[#This Row],[Date Created Conversion]], "mmm")</f>
        <v>Nov</v>
      </c>
      <c r="W2754" s="6">
        <f>DATEDIF(Kickstarter[[#This Row],[Date Created Conversion]],Kickstarter[[#This Row],[Date Ended Conversion]],"m")</f>
        <v>1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Kickstarter[[#This Row],[pledged]]/Kickstarter[[#This Row],[goal]]</f>
        <v>0.19</v>
      </c>
      <c r="P2755" s="13">
        <f>IF(Kickstarter[[#This Row],[backers_count]], Kickstarter[[#This Row],[pledged]]/Kickstarter[[#This Row],[backers_count]], 0)</f>
        <v>47.5</v>
      </c>
      <c r="Q2755" t="str">
        <f>LEFT(Kickstarter[[#This Row],[Category and Sub-Category]], SEARCH("/", Kickstarter[[#This Row],[Category and Sub-Category]])-1)</f>
        <v>publishing</v>
      </c>
      <c r="R2755" t="str">
        <f>RIGHT(Kickstarter[[#This Row],[Category and Sub-Category]], LEN(Kickstarter[[#This Row],[Category and Sub-Category]])-SEARCH("/",Kickstarter[[#This Row],[Category and Sub-Category]]))</f>
        <v>children's books</v>
      </c>
      <c r="S2755" s="10">
        <f>(Kickstarter[[#This Row],[launched_at]]/86400) + 25569 + (-6/24)</f>
        <v>41117.650729166664</v>
      </c>
      <c r="T2755" s="10">
        <f>(Kickstarter[[#This Row],[deadline]]/86400) + 25569 + (-6/24)</f>
        <v>41147.650729166664</v>
      </c>
      <c r="U2755" s="6">
        <f>YEAR(Kickstarter[[#This Row],[Date Created Conversion]])</f>
        <v>2012</v>
      </c>
      <c r="V2755" s="6" t="str">
        <f>TEXT(Kickstarter[[#This Row],[Date Created Conversion]], "mmm")</f>
        <v>Jul</v>
      </c>
      <c r="W2755" s="6">
        <f>DATEDIF(Kickstarter[[#This Row],[Date Created Conversion]],Kickstarter[[#This Row],[Date Ended Conversion]],"m")</f>
        <v>0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Kickstarter[[#This Row],[pledged]]/Kickstarter[[#This Row],[goal]]</f>
        <v>0</v>
      </c>
      <c r="P2756" s="13">
        <f>IF(Kickstarter[[#This Row],[backers_count]], Kickstarter[[#This Row],[pledged]]/Kickstarter[[#This Row],[backers_count]], 0)</f>
        <v>0</v>
      </c>
      <c r="Q2756" t="str">
        <f>LEFT(Kickstarter[[#This Row],[Category and Sub-Category]], SEARCH("/", Kickstarter[[#This Row],[Category and Sub-Category]])-1)</f>
        <v>publishing</v>
      </c>
      <c r="R2756" t="str">
        <f>RIGHT(Kickstarter[[#This Row],[Category and Sub-Category]], LEN(Kickstarter[[#This Row],[Category and Sub-Category]])-SEARCH("/",Kickstarter[[#This Row],[Category and Sub-Category]]))</f>
        <v>children's books</v>
      </c>
      <c r="S2756" s="10">
        <f>(Kickstarter[[#This Row],[launched_at]]/86400) + 25569 + (-6/24)</f>
        <v>41863.386006944442</v>
      </c>
      <c r="T2756" s="10">
        <f>(Kickstarter[[#This Row],[deadline]]/86400) + 25569 + (-6/24)</f>
        <v>41893.386006944442</v>
      </c>
      <c r="U2756" s="6">
        <f>YEAR(Kickstarter[[#This Row],[Date Created Conversion]])</f>
        <v>2014</v>
      </c>
      <c r="V2756" s="6" t="str">
        <f>TEXT(Kickstarter[[#This Row],[Date Created Conversion]], "mmm")</f>
        <v>Aug</v>
      </c>
      <c r="W2756" s="6">
        <f>DATEDIF(Kickstarter[[#This Row],[Date Created Conversion]],Kickstarter[[#This Row],[Date Ended Conversion]],"m")</f>
        <v>0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Kickstarter[[#This Row],[pledged]]/Kickstarter[[#This Row],[goal]]</f>
        <v>0.52</v>
      </c>
      <c r="P2757" s="13">
        <f>IF(Kickstarter[[#This Row],[backers_count]], Kickstarter[[#This Row],[pledged]]/Kickstarter[[#This Row],[backers_count]], 0)</f>
        <v>17.333333333333332</v>
      </c>
      <c r="Q2757" t="str">
        <f>LEFT(Kickstarter[[#This Row],[Category and Sub-Category]], SEARCH("/", Kickstarter[[#This Row],[Category and Sub-Category]])-1)</f>
        <v>publishing</v>
      </c>
      <c r="R2757" t="str">
        <f>RIGHT(Kickstarter[[#This Row],[Category and Sub-Category]], LEN(Kickstarter[[#This Row],[Category and Sub-Category]])-SEARCH("/",Kickstarter[[#This Row],[Category and Sub-Category]]))</f>
        <v>children's books</v>
      </c>
      <c r="S2757" s="10">
        <f>(Kickstarter[[#This Row],[launched_at]]/86400) + 25569 + (-6/24)</f>
        <v>42072.540821759263</v>
      </c>
      <c r="T2757" s="10">
        <f>(Kickstarter[[#This Row],[deadline]]/86400) + 25569 + (-6/24)</f>
        <v>42102.540821759263</v>
      </c>
      <c r="U2757" s="6">
        <f>YEAR(Kickstarter[[#This Row],[Date Created Conversion]])</f>
        <v>2015</v>
      </c>
      <c r="V2757" s="6" t="str">
        <f>TEXT(Kickstarter[[#This Row],[Date Created Conversion]], "mmm")</f>
        <v>Mar</v>
      </c>
      <c r="W2757" s="6">
        <f>DATEDIF(Kickstarter[[#This Row],[Date Created Conversion]],Kickstarter[[#This Row],[Date Ended Conversion]],"m")</f>
        <v>0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Kickstarter[[#This Row],[pledged]]/Kickstarter[[#This Row],[goal]]</f>
        <v>0.1048</v>
      </c>
      <c r="P2758" s="13">
        <f>IF(Kickstarter[[#This Row],[backers_count]], Kickstarter[[#This Row],[pledged]]/Kickstarter[[#This Row],[backers_count]], 0)</f>
        <v>31.757575757575758</v>
      </c>
      <c r="Q2758" t="str">
        <f>LEFT(Kickstarter[[#This Row],[Category and Sub-Category]], SEARCH("/", Kickstarter[[#This Row],[Category and Sub-Category]])-1)</f>
        <v>publishing</v>
      </c>
      <c r="R2758" t="str">
        <f>RIGHT(Kickstarter[[#This Row],[Category and Sub-Category]], LEN(Kickstarter[[#This Row],[Category and Sub-Category]])-SEARCH("/",Kickstarter[[#This Row],[Category and Sub-Category]]))</f>
        <v>children's books</v>
      </c>
      <c r="S2758" s="10">
        <f>(Kickstarter[[#This Row],[launched_at]]/86400) + 25569 + (-6/24)</f>
        <v>41620.650474537033</v>
      </c>
      <c r="T2758" s="10">
        <f>(Kickstarter[[#This Row],[deadline]]/86400) + 25569 + (-6/24)</f>
        <v>41650.650474537033</v>
      </c>
      <c r="U2758" s="6">
        <f>YEAR(Kickstarter[[#This Row],[Date Created Conversion]])</f>
        <v>2013</v>
      </c>
      <c r="V2758" s="6" t="str">
        <f>TEXT(Kickstarter[[#This Row],[Date Created Conversion]], "mmm")</f>
        <v>Dec</v>
      </c>
      <c r="W2758" s="6">
        <f>DATEDIF(Kickstarter[[#This Row],[Date Created Conversion]],Kickstarter[[#This Row],[Date Ended Conversion]],"m")</f>
        <v>0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Kickstarter[[#This Row],[pledged]]/Kickstarter[[#This Row],[goal]]</f>
        <v>6.6666666666666671E-3</v>
      </c>
      <c r="P2759" s="13">
        <f>IF(Kickstarter[[#This Row],[backers_count]], Kickstarter[[#This Row],[pledged]]/Kickstarter[[#This Row],[backers_count]], 0)</f>
        <v>5</v>
      </c>
      <c r="Q2759" t="str">
        <f>LEFT(Kickstarter[[#This Row],[Category and Sub-Category]], SEARCH("/", Kickstarter[[#This Row],[Category and Sub-Category]])-1)</f>
        <v>publishing</v>
      </c>
      <c r="R2759" t="str">
        <f>RIGHT(Kickstarter[[#This Row],[Category and Sub-Category]], LEN(Kickstarter[[#This Row],[Category and Sub-Category]])-SEARCH("/",Kickstarter[[#This Row],[Category and Sub-Category]]))</f>
        <v>children's books</v>
      </c>
      <c r="S2759" s="10">
        <f>(Kickstarter[[#This Row],[launched_at]]/86400) + 25569 + (-6/24)</f>
        <v>42573.40662037037</v>
      </c>
      <c r="T2759" s="10">
        <f>(Kickstarter[[#This Row],[deadline]]/86400) + 25569 + (-6/24)</f>
        <v>42588.40662037037</v>
      </c>
      <c r="U2759" s="6">
        <f>YEAR(Kickstarter[[#This Row],[Date Created Conversion]])</f>
        <v>2016</v>
      </c>
      <c r="V2759" s="6" t="str">
        <f>TEXT(Kickstarter[[#This Row],[Date Created Conversion]], "mmm")</f>
        <v>Jul</v>
      </c>
      <c r="W2759" s="6">
        <f>DATEDIF(Kickstarter[[#This Row],[Date Created Conversion]],Kickstarter[[#This Row],[Date Ended Conversion]],"m")</f>
        <v>0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Kickstarter[[#This Row],[pledged]]/Kickstarter[[#This Row],[goal]]</f>
        <v>0.11700000000000001</v>
      </c>
      <c r="P2760" s="13">
        <f>IF(Kickstarter[[#This Row],[backers_count]], Kickstarter[[#This Row],[pledged]]/Kickstarter[[#This Row],[backers_count]], 0)</f>
        <v>39</v>
      </c>
      <c r="Q2760" t="str">
        <f>LEFT(Kickstarter[[#This Row],[Category and Sub-Category]], SEARCH("/", Kickstarter[[#This Row],[Category and Sub-Category]])-1)</f>
        <v>publishing</v>
      </c>
      <c r="R2760" t="str">
        <f>RIGHT(Kickstarter[[#This Row],[Category and Sub-Category]], LEN(Kickstarter[[#This Row],[Category and Sub-Category]])-SEARCH("/",Kickstarter[[#This Row],[Category and Sub-Category]]))</f>
        <v>children's books</v>
      </c>
      <c r="S2760" s="10">
        <f>(Kickstarter[[#This Row],[launched_at]]/86400) + 25569 + (-6/24)</f>
        <v>42639.191932870366</v>
      </c>
      <c r="T2760" s="10">
        <f>(Kickstarter[[#This Row],[deadline]]/86400) + 25569 + (-6/24)</f>
        <v>42653.191932870366</v>
      </c>
      <c r="U2760" s="6">
        <f>YEAR(Kickstarter[[#This Row],[Date Created Conversion]])</f>
        <v>2016</v>
      </c>
      <c r="V2760" s="6" t="str">
        <f>TEXT(Kickstarter[[#This Row],[Date Created Conversion]], "mmm")</f>
        <v>Sep</v>
      </c>
      <c r="W2760" s="6">
        <f>DATEDIF(Kickstarter[[#This Row],[Date Created Conversion]],Kickstarter[[#This Row],[Date Ended Conversion]],"m")</f>
        <v>0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Kickstarter[[#This Row],[pledged]]/Kickstarter[[#This Row],[goal]]</f>
        <v>0.105</v>
      </c>
      <c r="P2761" s="13">
        <f>IF(Kickstarter[[#This Row],[backers_count]], Kickstarter[[#This Row],[pledged]]/Kickstarter[[#This Row],[backers_count]], 0)</f>
        <v>52.5</v>
      </c>
      <c r="Q2761" t="str">
        <f>LEFT(Kickstarter[[#This Row],[Category and Sub-Category]], SEARCH("/", Kickstarter[[#This Row],[Category and Sub-Category]])-1)</f>
        <v>publishing</v>
      </c>
      <c r="R2761" t="str">
        <f>RIGHT(Kickstarter[[#This Row],[Category and Sub-Category]], LEN(Kickstarter[[#This Row],[Category and Sub-Category]])-SEARCH("/",Kickstarter[[#This Row],[Category and Sub-Category]]))</f>
        <v>children's books</v>
      </c>
      <c r="S2761" s="10">
        <f>(Kickstarter[[#This Row],[launched_at]]/86400) + 25569 + (-6/24)</f>
        <v>42524.11650462963</v>
      </c>
      <c r="T2761" s="10">
        <f>(Kickstarter[[#This Row],[deadline]]/86400) + 25569 + (-6/24)</f>
        <v>42567.11650462963</v>
      </c>
      <c r="U2761" s="6">
        <f>YEAR(Kickstarter[[#This Row],[Date Created Conversion]])</f>
        <v>2016</v>
      </c>
      <c r="V2761" s="6" t="str">
        <f>TEXT(Kickstarter[[#This Row],[Date Created Conversion]], "mmm")</f>
        <v>Jun</v>
      </c>
      <c r="W2761" s="6">
        <f>DATEDIF(Kickstarter[[#This Row],[Date Created Conversion]],Kickstarter[[#This Row],[Date Ended Conversion]],"m")</f>
        <v>1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Kickstarter[[#This Row],[pledged]]/Kickstarter[[#This Row],[goal]]</f>
        <v>0</v>
      </c>
      <c r="P2762" s="13">
        <f>IF(Kickstarter[[#This Row],[backers_count]], Kickstarter[[#This Row],[pledged]]/Kickstarter[[#This Row],[backers_count]], 0)</f>
        <v>0</v>
      </c>
      <c r="Q2762" t="str">
        <f>LEFT(Kickstarter[[#This Row],[Category and Sub-Category]], SEARCH("/", Kickstarter[[#This Row],[Category and Sub-Category]])-1)</f>
        <v>publishing</v>
      </c>
      <c r="R2762" t="str">
        <f>RIGHT(Kickstarter[[#This Row],[Category and Sub-Category]], LEN(Kickstarter[[#This Row],[Category and Sub-Category]])-SEARCH("/",Kickstarter[[#This Row],[Category and Sub-Category]]))</f>
        <v>children's books</v>
      </c>
      <c r="S2762" s="10">
        <f>(Kickstarter[[#This Row],[launched_at]]/86400) + 25569 + (-6/24)</f>
        <v>41415.211319444446</v>
      </c>
      <c r="T2762" s="10">
        <f>(Kickstarter[[#This Row],[deadline]]/86400) + 25569 + (-6/24)</f>
        <v>41445.211319444446</v>
      </c>
      <c r="U2762" s="6">
        <f>YEAR(Kickstarter[[#This Row],[Date Created Conversion]])</f>
        <v>2013</v>
      </c>
      <c r="V2762" s="6" t="str">
        <f>TEXT(Kickstarter[[#This Row],[Date Created Conversion]], "mmm")</f>
        <v>May</v>
      </c>
      <c r="W2762" s="6">
        <f>DATEDIF(Kickstarter[[#This Row],[Date Created Conversion]],Kickstarter[[#This Row],[Date Ended Conversion]],"m")</f>
        <v>0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Kickstarter[[#This Row],[pledged]]/Kickstarter[[#This Row],[goal]]</f>
        <v>7.1999999999999998E-3</v>
      </c>
      <c r="P2763" s="13">
        <f>IF(Kickstarter[[#This Row],[backers_count]], Kickstarter[[#This Row],[pledged]]/Kickstarter[[#This Row],[backers_count]], 0)</f>
        <v>9</v>
      </c>
      <c r="Q2763" t="str">
        <f>LEFT(Kickstarter[[#This Row],[Category and Sub-Category]], SEARCH("/", Kickstarter[[#This Row],[Category and Sub-Category]])-1)</f>
        <v>publishing</v>
      </c>
      <c r="R2763" t="str">
        <f>RIGHT(Kickstarter[[#This Row],[Category and Sub-Category]], LEN(Kickstarter[[#This Row],[Category and Sub-Category]])-SEARCH("/",Kickstarter[[#This Row],[Category and Sub-Category]]))</f>
        <v>children's books</v>
      </c>
      <c r="S2763" s="10">
        <f>(Kickstarter[[#This Row],[launched_at]]/86400) + 25569 + (-6/24)</f>
        <v>41246.813576388886</v>
      </c>
      <c r="T2763" s="10">
        <f>(Kickstarter[[#This Row],[deadline]]/86400) + 25569 + (-6/24)</f>
        <v>41276.813576388886</v>
      </c>
      <c r="U2763" s="6">
        <f>YEAR(Kickstarter[[#This Row],[Date Created Conversion]])</f>
        <v>2012</v>
      </c>
      <c r="V2763" s="6" t="str">
        <f>TEXT(Kickstarter[[#This Row],[Date Created Conversion]], "mmm")</f>
        <v>Dec</v>
      </c>
      <c r="W2763" s="6">
        <f>DATEDIF(Kickstarter[[#This Row],[Date Created Conversion]],Kickstarter[[#This Row],[Date Ended Conversion]],"m")</f>
        <v>0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Kickstarter[[#This Row],[pledged]]/Kickstarter[[#This Row],[goal]]</f>
        <v>7.6923076923076927E-3</v>
      </c>
      <c r="P2764" s="13">
        <f>IF(Kickstarter[[#This Row],[backers_count]], Kickstarter[[#This Row],[pledged]]/Kickstarter[[#This Row],[backers_count]], 0)</f>
        <v>25</v>
      </c>
      <c r="Q2764" t="str">
        <f>LEFT(Kickstarter[[#This Row],[Category and Sub-Category]], SEARCH("/", Kickstarter[[#This Row],[Category and Sub-Category]])-1)</f>
        <v>publishing</v>
      </c>
      <c r="R2764" t="str">
        <f>RIGHT(Kickstarter[[#This Row],[Category and Sub-Category]], LEN(Kickstarter[[#This Row],[Category and Sub-Category]])-SEARCH("/",Kickstarter[[#This Row],[Category and Sub-Category]]))</f>
        <v>children's books</v>
      </c>
      <c r="S2764" s="10">
        <f>(Kickstarter[[#This Row],[launched_at]]/86400) + 25569 + (-6/24)</f>
        <v>40926.786979166667</v>
      </c>
      <c r="T2764" s="10">
        <f>(Kickstarter[[#This Row],[deadline]]/86400) + 25569 + (-6/24)</f>
        <v>40986.745312500003</v>
      </c>
      <c r="U2764" s="6">
        <f>YEAR(Kickstarter[[#This Row],[Date Created Conversion]])</f>
        <v>2012</v>
      </c>
      <c r="V2764" s="6" t="str">
        <f>TEXT(Kickstarter[[#This Row],[Date Created Conversion]], "mmm")</f>
        <v>Jan</v>
      </c>
      <c r="W2764" s="6">
        <f>DATEDIF(Kickstarter[[#This Row],[Date Created Conversion]],Kickstarter[[#This Row],[Date Ended Conversion]],"m")</f>
        <v>2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Kickstarter[[#This Row],[pledged]]/Kickstarter[[#This Row],[goal]]</f>
        <v>2.2842639593908631E-3</v>
      </c>
      <c r="P2765" s="13">
        <f>IF(Kickstarter[[#This Row],[backers_count]], Kickstarter[[#This Row],[pledged]]/Kickstarter[[#This Row],[backers_count]], 0)</f>
        <v>30</v>
      </c>
      <c r="Q2765" t="str">
        <f>LEFT(Kickstarter[[#This Row],[Category and Sub-Category]], SEARCH("/", Kickstarter[[#This Row],[Category and Sub-Category]])-1)</f>
        <v>publishing</v>
      </c>
      <c r="R2765" t="str">
        <f>RIGHT(Kickstarter[[#This Row],[Category and Sub-Category]], LEN(Kickstarter[[#This Row],[Category and Sub-Category]])-SEARCH("/",Kickstarter[[#This Row],[Category and Sub-Category]]))</f>
        <v>children's books</v>
      </c>
      <c r="S2765" s="10">
        <f>(Kickstarter[[#This Row],[launched_at]]/86400) + 25569 + (-6/24)</f>
        <v>41373.329675925925</v>
      </c>
      <c r="T2765" s="10">
        <f>(Kickstarter[[#This Row],[deadline]]/86400) + 25569 + (-6/24)</f>
        <v>41418.329675925925</v>
      </c>
      <c r="U2765" s="6">
        <f>YEAR(Kickstarter[[#This Row],[Date Created Conversion]])</f>
        <v>2013</v>
      </c>
      <c r="V2765" s="6" t="str">
        <f>TEXT(Kickstarter[[#This Row],[Date Created Conversion]], "mmm")</f>
        <v>Apr</v>
      </c>
      <c r="W2765" s="6">
        <f>DATEDIF(Kickstarter[[#This Row],[Date Created Conversion]],Kickstarter[[#This Row],[Date Ended Conversion]],"m")</f>
        <v>1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Kickstarter[[#This Row],[pledged]]/Kickstarter[[#This Row],[goal]]</f>
        <v>1.125E-2</v>
      </c>
      <c r="P2766" s="13">
        <f>IF(Kickstarter[[#This Row],[backers_count]], Kickstarter[[#This Row],[pledged]]/Kickstarter[[#This Row],[backers_count]], 0)</f>
        <v>11.25</v>
      </c>
      <c r="Q2766" t="str">
        <f>LEFT(Kickstarter[[#This Row],[Category and Sub-Category]], SEARCH("/", Kickstarter[[#This Row],[Category and Sub-Category]])-1)</f>
        <v>publishing</v>
      </c>
      <c r="R2766" t="str">
        <f>RIGHT(Kickstarter[[#This Row],[Category and Sub-Category]], LEN(Kickstarter[[#This Row],[Category and Sub-Category]])-SEARCH("/",Kickstarter[[#This Row],[Category and Sub-Category]]))</f>
        <v>children's books</v>
      </c>
      <c r="S2766" s="10">
        <f>(Kickstarter[[#This Row],[launched_at]]/86400) + 25569 + (-6/24)</f>
        <v>41030.042025462964</v>
      </c>
      <c r="T2766" s="10">
        <f>(Kickstarter[[#This Row],[deadline]]/86400) + 25569 + (-6/24)</f>
        <v>41059.541666666664</v>
      </c>
      <c r="U2766" s="6">
        <f>YEAR(Kickstarter[[#This Row],[Date Created Conversion]])</f>
        <v>2012</v>
      </c>
      <c r="V2766" s="6" t="str">
        <f>TEXT(Kickstarter[[#This Row],[Date Created Conversion]], "mmm")</f>
        <v>May</v>
      </c>
      <c r="W2766" s="6">
        <f>DATEDIF(Kickstarter[[#This Row],[Date Created Conversion]],Kickstarter[[#This Row],[Date Ended Conversion]],"m")</f>
        <v>0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Kickstarter[[#This Row],[pledged]]/Kickstarter[[#This Row],[goal]]</f>
        <v>0</v>
      </c>
      <c r="P2767" s="13">
        <f>IF(Kickstarter[[#This Row],[backers_count]], Kickstarter[[#This Row],[pledged]]/Kickstarter[[#This Row],[backers_count]], 0)</f>
        <v>0</v>
      </c>
      <c r="Q2767" t="str">
        <f>LEFT(Kickstarter[[#This Row],[Category and Sub-Category]], SEARCH("/", Kickstarter[[#This Row],[Category and Sub-Category]])-1)</f>
        <v>publishing</v>
      </c>
      <c r="R2767" t="str">
        <f>RIGHT(Kickstarter[[#This Row],[Category and Sub-Category]], LEN(Kickstarter[[#This Row],[Category and Sub-Category]])-SEARCH("/",Kickstarter[[#This Row],[Category and Sub-Category]]))</f>
        <v>children's books</v>
      </c>
      <c r="S2767" s="10">
        <f>(Kickstarter[[#This Row],[launched_at]]/86400) + 25569 + (-6/24)</f>
        <v>41194.329027777778</v>
      </c>
      <c r="T2767" s="10">
        <f>(Kickstarter[[#This Row],[deadline]]/86400) + 25569 + (-6/24)</f>
        <v>41210.329027777778</v>
      </c>
      <c r="U2767" s="6">
        <f>YEAR(Kickstarter[[#This Row],[Date Created Conversion]])</f>
        <v>2012</v>
      </c>
      <c r="V2767" s="6" t="str">
        <f>TEXT(Kickstarter[[#This Row],[Date Created Conversion]], "mmm")</f>
        <v>Oct</v>
      </c>
      <c r="W2767" s="6">
        <f>DATEDIF(Kickstarter[[#This Row],[Date Created Conversion]],Kickstarter[[#This Row],[Date Ended Conversion]],"m")</f>
        <v>0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Kickstarter[[#This Row],[pledged]]/Kickstarter[[#This Row],[goal]]</f>
        <v>0.02</v>
      </c>
      <c r="P2768" s="13">
        <f>IF(Kickstarter[[#This Row],[backers_count]], Kickstarter[[#This Row],[pledged]]/Kickstarter[[#This Row],[backers_count]], 0)</f>
        <v>25</v>
      </c>
      <c r="Q2768" t="str">
        <f>LEFT(Kickstarter[[#This Row],[Category and Sub-Category]], SEARCH("/", Kickstarter[[#This Row],[Category and Sub-Category]])-1)</f>
        <v>publishing</v>
      </c>
      <c r="R2768" t="str">
        <f>RIGHT(Kickstarter[[#This Row],[Category and Sub-Category]], LEN(Kickstarter[[#This Row],[Category and Sub-Category]])-SEARCH("/",Kickstarter[[#This Row],[Category and Sub-Category]]))</f>
        <v>children's books</v>
      </c>
      <c r="S2768" s="10">
        <f>(Kickstarter[[#This Row],[launched_at]]/86400) + 25569 + (-6/24)</f>
        <v>40736.418032407411</v>
      </c>
      <c r="T2768" s="10">
        <f>(Kickstarter[[#This Row],[deadline]]/86400) + 25569 + (-6/24)</f>
        <v>40766.418032407411</v>
      </c>
      <c r="U2768" s="6">
        <f>YEAR(Kickstarter[[#This Row],[Date Created Conversion]])</f>
        <v>2011</v>
      </c>
      <c r="V2768" s="6" t="str">
        <f>TEXT(Kickstarter[[#This Row],[Date Created Conversion]], "mmm")</f>
        <v>Jul</v>
      </c>
      <c r="W2768" s="6">
        <f>DATEDIF(Kickstarter[[#This Row],[Date Created Conversion]],Kickstarter[[#This Row],[Date Ended Conversion]],"m")</f>
        <v>0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Kickstarter[[#This Row],[pledged]]/Kickstarter[[#This Row],[goal]]</f>
        <v>8.5000000000000006E-3</v>
      </c>
      <c r="P2769" s="13">
        <f>IF(Kickstarter[[#This Row],[backers_count]], Kickstarter[[#This Row],[pledged]]/Kickstarter[[#This Row],[backers_count]], 0)</f>
        <v>11.333333333333334</v>
      </c>
      <c r="Q2769" t="str">
        <f>LEFT(Kickstarter[[#This Row],[Category and Sub-Category]], SEARCH("/", Kickstarter[[#This Row],[Category and Sub-Category]])-1)</f>
        <v>publishing</v>
      </c>
      <c r="R2769" t="str">
        <f>RIGHT(Kickstarter[[#This Row],[Category and Sub-Category]], LEN(Kickstarter[[#This Row],[Category and Sub-Category]])-SEARCH("/",Kickstarter[[#This Row],[Category and Sub-Category]]))</f>
        <v>children's books</v>
      </c>
      <c r="S2769" s="10">
        <f>(Kickstarter[[#This Row],[launched_at]]/86400) + 25569 + (-6/24)</f>
        <v>42172.708912037036</v>
      </c>
      <c r="T2769" s="10">
        <f>(Kickstarter[[#This Row],[deadline]]/86400) + 25569 + (-6/24)</f>
        <v>42232.708912037036</v>
      </c>
      <c r="U2769" s="6">
        <f>YEAR(Kickstarter[[#This Row],[Date Created Conversion]])</f>
        <v>2015</v>
      </c>
      <c r="V2769" s="6" t="str">
        <f>TEXT(Kickstarter[[#This Row],[Date Created Conversion]], "mmm")</f>
        <v>Jun</v>
      </c>
      <c r="W2769" s="6">
        <f>DATEDIF(Kickstarter[[#This Row],[Date Created Conversion]],Kickstarter[[#This Row],[Date Ended Conversion]],"m")</f>
        <v>1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Kickstarter[[#This Row],[pledged]]/Kickstarter[[#This Row],[goal]]</f>
        <v>0.14314285714285716</v>
      </c>
      <c r="P2770" s="13">
        <f>IF(Kickstarter[[#This Row],[backers_count]], Kickstarter[[#This Row],[pledged]]/Kickstarter[[#This Row],[backers_count]], 0)</f>
        <v>29.470588235294116</v>
      </c>
      <c r="Q2770" t="str">
        <f>LEFT(Kickstarter[[#This Row],[Category and Sub-Category]], SEARCH("/", Kickstarter[[#This Row],[Category and Sub-Category]])-1)</f>
        <v>publishing</v>
      </c>
      <c r="R2770" t="str">
        <f>RIGHT(Kickstarter[[#This Row],[Category and Sub-Category]], LEN(Kickstarter[[#This Row],[Category and Sub-Category]])-SEARCH("/",Kickstarter[[#This Row],[Category and Sub-Category]]))</f>
        <v>children's books</v>
      </c>
      <c r="S2770" s="10">
        <f>(Kickstarter[[#This Row],[launched_at]]/86400) + 25569 + (-6/24)</f>
        <v>40967.364849537036</v>
      </c>
      <c r="T2770" s="10">
        <f>(Kickstarter[[#This Row],[deadline]]/86400) + 25569 + (-6/24)</f>
        <v>40997.323182870372</v>
      </c>
      <c r="U2770" s="6">
        <f>YEAR(Kickstarter[[#This Row],[Date Created Conversion]])</f>
        <v>2012</v>
      </c>
      <c r="V2770" s="6" t="str">
        <f>TEXT(Kickstarter[[#This Row],[Date Created Conversion]], "mmm")</f>
        <v>Feb</v>
      </c>
      <c r="W2770" s="6">
        <f>DATEDIF(Kickstarter[[#This Row],[Date Created Conversion]],Kickstarter[[#This Row],[Date Ended Conversion]],"m")</f>
        <v>1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Kickstarter[[#This Row],[pledged]]/Kickstarter[[#This Row],[goal]]</f>
        <v>2.5000000000000001E-3</v>
      </c>
      <c r="P2771" s="13">
        <f>IF(Kickstarter[[#This Row],[backers_count]], Kickstarter[[#This Row],[pledged]]/Kickstarter[[#This Row],[backers_count]], 0)</f>
        <v>1</v>
      </c>
      <c r="Q2771" t="str">
        <f>LEFT(Kickstarter[[#This Row],[Category and Sub-Category]], SEARCH("/", Kickstarter[[#This Row],[Category and Sub-Category]])-1)</f>
        <v>publishing</v>
      </c>
      <c r="R2771" t="str">
        <f>RIGHT(Kickstarter[[#This Row],[Category and Sub-Category]], LEN(Kickstarter[[#This Row],[Category and Sub-Category]])-SEARCH("/",Kickstarter[[#This Row],[Category and Sub-Category]]))</f>
        <v>children's books</v>
      </c>
      <c r="S2771" s="10">
        <f>(Kickstarter[[#This Row],[launched_at]]/86400) + 25569 + (-6/24)</f>
        <v>41745.576273148152</v>
      </c>
      <c r="T2771" s="10">
        <f>(Kickstarter[[#This Row],[deadline]]/86400) + 25569 + (-6/24)</f>
        <v>41795.576273148152</v>
      </c>
      <c r="U2771" s="6">
        <f>YEAR(Kickstarter[[#This Row],[Date Created Conversion]])</f>
        <v>2014</v>
      </c>
      <c r="V2771" s="6" t="str">
        <f>TEXT(Kickstarter[[#This Row],[Date Created Conversion]], "mmm")</f>
        <v>Apr</v>
      </c>
      <c r="W2771" s="6">
        <f>DATEDIF(Kickstarter[[#This Row],[Date Created Conversion]],Kickstarter[[#This Row],[Date Ended Conversion]],"m")</f>
        <v>1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Kickstarter[[#This Row],[pledged]]/Kickstarter[[#This Row],[goal]]</f>
        <v>0.1041125</v>
      </c>
      <c r="P2772" s="13">
        <f>IF(Kickstarter[[#This Row],[backers_count]], Kickstarter[[#This Row],[pledged]]/Kickstarter[[#This Row],[backers_count]], 0)</f>
        <v>63.098484848484851</v>
      </c>
      <c r="Q2772" t="str">
        <f>LEFT(Kickstarter[[#This Row],[Category and Sub-Category]], SEARCH("/", Kickstarter[[#This Row],[Category and Sub-Category]])-1)</f>
        <v>publishing</v>
      </c>
      <c r="R2772" t="str">
        <f>RIGHT(Kickstarter[[#This Row],[Category and Sub-Category]], LEN(Kickstarter[[#This Row],[Category and Sub-Category]])-SEARCH("/",Kickstarter[[#This Row],[Category and Sub-Category]]))</f>
        <v>children's books</v>
      </c>
      <c r="S2772" s="10">
        <f>(Kickstarter[[#This Row],[launched_at]]/86400) + 25569 + (-6/24)</f>
        <v>41686.455208333333</v>
      </c>
      <c r="T2772" s="10">
        <f>(Kickstarter[[#This Row],[deadline]]/86400) + 25569 + (-6/24)</f>
        <v>41716.413541666669</v>
      </c>
      <c r="U2772" s="6">
        <f>YEAR(Kickstarter[[#This Row],[Date Created Conversion]])</f>
        <v>2014</v>
      </c>
      <c r="V2772" s="6" t="str">
        <f>TEXT(Kickstarter[[#This Row],[Date Created Conversion]], "mmm")</f>
        <v>Feb</v>
      </c>
      <c r="W2772" s="6">
        <f>DATEDIF(Kickstarter[[#This Row],[Date Created Conversion]],Kickstarter[[#This Row],[Date Ended Conversion]],"m")</f>
        <v>1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Kickstarter[[#This Row],[pledged]]/Kickstarter[[#This Row],[goal]]</f>
        <v>0</v>
      </c>
      <c r="P2773" s="13">
        <f>IF(Kickstarter[[#This Row],[backers_count]], Kickstarter[[#This Row],[pledged]]/Kickstarter[[#This Row],[backers_count]], 0)</f>
        <v>0</v>
      </c>
      <c r="Q2773" t="str">
        <f>LEFT(Kickstarter[[#This Row],[Category and Sub-Category]], SEARCH("/", Kickstarter[[#This Row],[Category and Sub-Category]])-1)</f>
        <v>publishing</v>
      </c>
      <c r="R2773" t="str">
        <f>RIGHT(Kickstarter[[#This Row],[Category and Sub-Category]], LEN(Kickstarter[[#This Row],[Category and Sub-Category]])-SEARCH("/",Kickstarter[[#This Row],[Category and Sub-Category]]))</f>
        <v>children's books</v>
      </c>
      <c r="S2773" s="10">
        <f>(Kickstarter[[#This Row],[launched_at]]/86400) + 25569 + (-6/24)</f>
        <v>41257.281712962962</v>
      </c>
      <c r="T2773" s="10">
        <f>(Kickstarter[[#This Row],[deadline]]/86400) + 25569 + (-6/24)</f>
        <v>41306.458333333336</v>
      </c>
      <c r="U2773" s="6">
        <f>YEAR(Kickstarter[[#This Row],[Date Created Conversion]])</f>
        <v>2012</v>
      </c>
      <c r="V2773" s="6" t="str">
        <f>TEXT(Kickstarter[[#This Row],[Date Created Conversion]], "mmm")</f>
        <v>Dec</v>
      </c>
      <c r="W2773" s="6">
        <f>DATEDIF(Kickstarter[[#This Row],[Date Created Conversion]],Kickstarter[[#This Row],[Date Ended Conversion]],"m")</f>
        <v>1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Kickstarter[[#This Row],[pledged]]/Kickstarter[[#This Row],[goal]]</f>
        <v>0</v>
      </c>
      <c r="P2774" s="13">
        <f>IF(Kickstarter[[#This Row],[backers_count]], Kickstarter[[#This Row],[pledged]]/Kickstarter[[#This Row],[backers_count]], 0)</f>
        <v>0</v>
      </c>
      <c r="Q2774" t="str">
        <f>LEFT(Kickstarter[[#This Row],[Category and Sub-Category]], SEARCH("/", Kickstarter[[#This Row],[Category and Sub-Category]])-1)</f>
        <v>publishing</v>
      </c>
      <c r="R2774" t="str">
        <f>RIGHT(Kickstarter[[#This Row],[Category and Sub-Category]], LEN(Kickstarter[[#This Row],[Category and Sub-Category]])-SEARCH("/",Kickstarter[[#This Row],[Category and Sub-Category]]))</f>
        <v>children's books</v>
      </c>
      <c r="S2774" s="10">
        <f>(Kickstarter[[#This Row],[launched_at]]/86400) + 25569 + (-6/24)</f>
        <v>41537.619143518517</v>
      </c>
      <c r="T2774" s="10">
        <f>(Kickstarter[[#This Row],[deadline]]/86400) + 25569 + (-6/24)</f>
        <v>41552.619143518517</v>
      </c>
      <c r="U2774" s="6">
        <f>YEAR(Kickstarter[[#This Row],[Date Created Conversion]])</f>
        <v>2013</v>
      </c>
      <c r="V2774" s="6" t="str">
        <f>TEXT(Kickstarter[[#This Row],[Date Created Conversion]], "mmm")</f>
        <v>Sep</v>
      </c>
      <c r="W2774" s="6">
        <f>DATEDIF(Kickstarter[[#This Row],[Date Created Conversion]],Kickstarter[[#This Row],[Date Ended Conversion]],"m")</f>
        <v>0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Kickstarter[[#This Row],[pledged]]/Kickstarter[[#This Row],[goal]]</f>
        <v>1.8867924528301887E-3</v>
      </c>
      <c r="P2775" s="13">
        <f>IF(Kickstarter[[#This Row],[backers_count]], Kickstarter[[#This Row],[pledged]]/Kickstarter[[#This Row],[backers_count]], 0)</f>
        <v>1</v>
      </c>
      <c r="Q2775" t="str">
        <f>LEFT(Kickstarter[[#This Row],[Category and Sub-Category]], SEARCH("/", Kickstarter[[#This Row],[Category and Sub-Category]])-1)</f>
        <v>publishing</v>
      </c>
      <c r="R2775" t="str">
        <f>RIGHT(Kickstarter[[#This Row],[Category and Sub-Category]], LEN(Kickstarter[[#This Row],[Category and Sub-Category]])-SEARCH("/",Kickstarter[[#This Row],[Category and Sub-Category]]))</f>
        <v>children's books</v>
      </c>
      <c r="S2775" s="10">
        <f>(Kickstarter[[#This Row],[launched_at]]/86400) + 25569 + (-6/24)</f>
        <v>42474.61482638889</v>
      </c>
      <c r="T2775" s="10">
        <f>(Kickstarter[[#This Row],[deadline]]/86400) + 25569 + (-6/24)</f>
        <v>42484.61482638889</v>
      </c>
      <c r="U2775" s="6">
        <f>YEAR(Kickstarter[[#This Row],[Date Created Conversion]])</f>
        <v>2016</v>
      </c>
      <c r="V2775" s="6" t="str">
        <f>TEXT(Kickstarter[[#This Row],[Date Created Conversion]], "mmm")</f>
        <v>Apr</v>
      </c>
      <c r="W2775" s="6">
        <f>DATEDIF(Kickstarter[[#This Row],[Date Created Conversion]],Kickstarter[[#This Row],[Date Ended Conversion]],"m")</f>
        <v>0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Kickstarter[[#This Row],[pledged]]/Kickstarter[[#This Row],[goal]]</f>
        <v>0.14249999999999999</v>
      </c>
      <c r="P2776" s="13">
        <f>IF(Kickstarter[[#This Row],[backers_count]], Kickstarter[[#This Row],[pledged]]/Kickstarter[[#This Row],[backers_count]], 0)</f>
        <v>43.846153846153847</v>
      </c>
      <c r="Q2776" t="str">
        <f>LEFT(Kickstarter[[#This Row],[Category and Sub-Category]], SEARCH("/", Kickstarter[[#This Row],[Category and Sub-Category]])-1)</f>
        <v>publishing</v>
      </c>
      <c r="R2776" t="str">
        <f>RIGHT(Kickstarter[[#This Row],[Category and Sub-Category]], LEN(Kickstarter[[#This Row],[Category and Sub-Category]])-SEARCH("/",Kickstarter[[#This Row],[Category and Sub-Category]]))</f>
        <v>children's books</v>
      </c>
      <c r="S2776" s="10">
        <f>(Kickstarter[[#This Row],[launched_at]]/86400) + 25569 + (-6/24)</f>
        <v>41310.876481481479</v>
      </c>
      <c r="T2776" s="10">
        <f>(Kickstarter[[#This Row],[deadline]]/86400) + 25569 + (-6/24)</f>
        <v>41340.876481481479</v>
      </c>
      <c r="U2776" s="6">
        <f>YEAR(Kickstarter[[#This Row],[Date Created Conversion]])</f>
        <v>2013</v>
      </c>
      <c r="V2776" s="6" t="str">
        <f>TEXT(Kickstarter[[#This Row],[Date Created Conversion]], "mmm")</f>
        <v>Feb</v>
      </c>
      <c r="W2776" s="6">
        <f>DATEDIF(Kickstarter[[#This Row],[Date Created Conversion]],Kickstarter[[#This Row],[Date Ended Conversion]],"m")</f>
        <v>1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Kickstarter[[#This Row],[pledged]]/Kickstarter[[#This Row],[goal]]</f>
        <v>0.03</v>
      </c>
      <c r="P2777" s="13">
        <f>IF(Kickstarter[[#This Row],[backers_count]], Kickstarter[[#This Row],[pledged]]/Kickstarter[[#This Row],[backers_count]], 0)</f>
        <v>75</v>
      </c>
      <c r="Q2777" t="str">
        <f>LEFT(Kickstarter[[#This Row],[Category and Sub-Category]], SEARCH("/", Kickstarter[[#This Row],[Category and Sub-Category]])-1)</f>
        <v>publishing</v>
      </c>
      <c r="R2777" t="str">
        <f>RIGHT(Kickstarter[[#This Row],[Category and Sub-Category]], LEN(Kickstarter[[#This Row],[Category and Sub-Category]])-SEARCH("/",Kickstarter[[#This Row],[Category and Sub-Category]]))</f>
        <v>children's books</v>
      </c>
      <c r="S2777" s="10">
        <f>(Kickstarter[[#This Row],[launched_at]]/86400) + 25569 + (-6/24)</f>
        <v>40862.763356481482</v>
      </c>
      <c r="T2777" s="10">
        <f>(Kickstarter[[#This Row],[deadline]]/86400) + 25569 + (-6/24)</f>
        <v>40892.763356481482</v>
      </c>
      <c r="U2777" s="6">
        <f>YEAR(Kickstarter[[#This Row],[Date Created Conversion]])</f>
        <v>2011</v>
      </c>
      <c r="V2777" s="6" t="str">
        <f>TEXT(Kickstarter[[#This Row],[Date Created Conversion]], "mmm")</f>
        <v>Nov</v>
      </c>
      <c r="W2777" s="6">
        <f>DATEDIF(Kickstarter[[#This Row],[Date Created Conversion]],Kickstarter[[#This Row],[Date Ended Conversion]],"m")</f>
        <v>1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Kickstarter[[#This Row],[pledged]]/Kickstarter[[#This Row],[goal]]</f>
        <v>7.8809523809523815E-2</v>
      </c>
      <c r="P2778" s="13">
        <f>IF(Kickstarter[[#This Row],[backers_count]], Kickstarter[[#This Row],[pledged]]/Kickstarter[[#This Row],[backers_count]], 0)</f>
        <v>45.972222222222221</v>
      </c>
      <c r="Q2778" t="str">
        <f>LEFT(Kickstarter[[#This Row],[Category and Sub-Category]], SEARCH("/", Kickstarter[[#This Row],[Category and Sub-Category]])-1)</f>
        <v>publishing</v>
      </c>
      <c r="R2778" t="str">
        <f>RIGHT(Kickstarter[[#This Row],[Category and Sub-Category]], LEN(Kickstarter[[#This Row],[Category and Sub-Category]])-SEARCH("/",Kickstarter[[#This Row],[Category and Sub-Category]]))</f>
        <v>children's books</v>
      </c>
      <c r="S2778" s="10">
        <f>(Kickstarter[[#This Row],[launched_at]]/86400) + 25569 + (-6/24)</f>
        <v>42136.047175925924</v>
      </c>
      <c r="T2778" s="10">
        <f>(Kickstarter[[#This Row],[deadline]]/86400) + 25569 + (-6/24)</f>
        <v>42167.047175925924</v>
      </c>
      <c r="U2778" s="6">
        <f>YEAR(Kickstarter[[#This Row],[Date Created Conversion]])</f>
        <v>2015</v>
      </c>
      <c r="V2778" s="6" t="str">
        <f>TEXT(Kickstarter[[#This Row],[Date Created Conversion]], "mmm")</f>
        <v>May</v>
      </c>
      <c r="W2778" s="6">
        <f>DATEDIF(Kickstarter[[#This Row],[Date Created Conversion]],Kickstarter[[#This Row],[Date Ended Conversion]],"m")</f>
        <v>1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Kickstarter[[#This Row],[pledged]]/Kickstarter[[#This Row],[goal]]</f>
        <v>3.3333333333333335E-3</v>
      </c>
      <c r="P2779" s="13">
        <f>IF(Kickstarter[[#This Row],[backers_count]], Kickstarter[[#This Row],[pledged]]/Kickstarter[[#This Row],[backers_count]], 0)</f>
        <v>10</v>
      </c>
      <c r="Q2779" t="str">
        <f>LEFT(Kickstarter[[#This Row],[Category and Sub-Category]], SEARCH("/", Kickstarter[[#This Row],[Category and Sub-Category]])-1)</f>
        <v>publishing</v>
      </c>
      <c r="R2779" t="str">
        <f>RIGHT(Kickstarter[[#This Row],[Category and Sub-Category]], LEN(Kickstarter[[#This Row],[Category and Sub-Category]])-SEARCH("/",Kickstarter[[#This Row],[Category and Sub-Category]]))</f>
        <v>children's books</v>
      </c>
      <c r="S2779" s="10">
        <f>(Kickstarter[[#This Row],[launched_at]]/86400) + 25569 + (-6/24)</f>
        <v>42172.419027777782</v>
      </c>
      <c r="T2779" s="10">
        <f>(Kickstarter[[#This Row],[deadline]]/86400) + 25569 + (-6/24)</f>
        <v>42202.419027777782</v>
      </c>
      <c r="U2779" s="6">
        <f>YEAR(Kickstarter[[#This Row],[Date Created Conversion]])</f>
        <v>2015</v>
      </c>
      <c r="V2779" s="6" t="str">
        <f>TEXT(Kickstarter[[#This Row],[Date Created Conversion]], "mmm")</f>
        <v>Jun</v>
      </c>
      <c r="W2779" s="6">
        <f>DATEDIF(Kickstarter[[#This Row],[Date Created Conversion]],Kickstarter[[#This Row],[Date Ended Conversion]],"m")</f>
        <v>1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Kickstarter[[#This Row],[pledged]]/Kickstarter[[#This Row],[goal]]</f>
        <v>0.25545454545454543</v>
      </c>
      <c r="P2780" s="13">
        <f>IF(Kickstarter[[#This Row],[backers_count]], Kickstarter[[#This Row],[pledged]]/Kickstarter[[#This Row],[backers_count]], 0)</f>
        <v>93.666666666666671</v>
      </c>
      <c r="Q2780" t="str">
        <f>LEFT(Kickstarter[[#This Row],[Category and Sub-Category]], SEARCH("/", Kickstarter[[#This Row],[Category and Sub-Category]])-1)</f>
        <v>publishing</v>
      </c>
      <c r="R2780" t="str">
        <f>RIGHT(Kickstarter[[#This Row],[Category and Sub-Category]], LEN(Kickstarter[[#This Row],[Category and Sub-Category]])-SEARCH("/",Kickstarter[[#This Row],[Category and Sub-Category]]))</f>
        <v>children's books</v>
      </c>
      <c r="S2780" s="10">
        <f>(Kickstarter[[#This Row],[launched_at]]/86400) + 25569 + (-6/24)</f>
        <v>41846.728078703702</v>
      </c>
      <c r="T2780" s="10">
        <f>(Kickstarter[[#This Row],[deadline]]/86400) + 25569 + (-6/24)</f>
        <v>41876.728078703702</v>
      </c>
      <c r="U2780" s="6">
        <f>YEAR(Kickstarter[[#This Row],[Date Created Conversion]])</f>
        <v>2014</v>
      </c>
      <c r="V2780" s="6" t="str">
        <f>TEXT(Kickstarter[[#This Row],[Date Created Conversion]], "mmm")</f>
        <v>Jul</v>
      </c>
      <c r="W2780" s="6">
        <f>DATEDIF(Kickstarter[[#This Row],[Date Created Conversion]],Kickstarter[[#This Row],[Date Ended Conversion]],"m")</f>
        <v>0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Kickstarter[[#This Row],[pledged]]/Kickstarter[[#This Row],[goal]]</f>
        <v>2.12E-2</v>
      </c>
      <c r="P2781" s="13">
        <f>IF(Kickstarter[[#This Row],[backers_count]], Kickstarter[[#This Row],[pledged]]/Kickstarter[[#This Row],[backers_count]], 0)</f>
        <v>53</v>
      </c>
      <c r="Q2781" t="str">
        <f>LEFT(Kickstarter[[#This Row],[Category and Sub-Category]], SEARCH("/", Kickstarter[[#This Row],[Category and Sub-Category]])-1)</f>
        <v>publishing</v>
      </c>
      <c r="R2781" t="str">
        <f>RIGHT(Kickstarter[[#This Row],[Category and Sub-Category]], LEN(Kickstarter[[#This Row],[Category and Sub-Category]])-SEARCH("/",Kickstarter[[#This Row],[Category and Sub-Category]]))</f>
        <v>children's books</v>
      </c>
      <c r="S2781" s="10">
        <f>(Kickstarter[[#This Row],[launched_at]]/86400) + 25569 + (-6/24)</f>
        <v>42300.335891203707</v>
      </c>
      <c r="T2781" s="10">
        <f>(Kickstarter[[#This Row],[deadline]]/86400) + 25569 + (-6/24)</f>
        <v>42330.377557870372</v>
      </c>
      <c r="U2781" s="6">
        <f>YEAR(Kickstarter[[#This Row],[Date Created Conversion]])</f>
        <v>2015</v>
      </c>
      <c r="V2781" s="6" t="str">
        <f>TEXT(Kickstarter[[#This Row],[Date Created Conversion]], "mmm")</f>
        <v>Oct</v>
      </c>
      <c r="W2781" s="6">
        <f>DATEDIF(Kickstarter[[#This Row],[Date Created Conversion]],Kickstarter[[#This Row],[Date Ended Conversion]],"m")</f>
        <v>0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Kickstarter[[#This Row],[pledged]]/Kickstarter[[#This Row],[goal]]</f>
        <v>0</v>
      </c>
      <c r="P2782" s="13">
        <f>IF(Kickstarter[[#This Row],[backers_count]], Kickstarter[[#This Row],[pledged]]/Kickstarter[[#This Row],[backers_count]], 0)</f>
        <v>0</v>
      </c>
      <c r="Q2782" t="str">
        <f>LEFT(Kickstarter[[#This Row],[Category and Sub-Category]], SEARCH("/", Kickstarter[[#This Row],[Category and Sub-Category]])-1)</f>
        <v>publishing</v>
      </c>
      <c r="R2782" t="str">
        <f>RIGHT(Kickstarter[[#This Row],[Category and Sub-Category]], LEN(Kickstarter[[#This Row],[Category and Sub-Category]])-SEARCH("/",Kickstarter[[#This Row],[Category and Sub-Category]]))</f>
        <v>children's books</v>
      </c>
      <c r="S2782" s="10">
        <f>(Kickstarter[[#This Row],[launched_at]]/86400) + 25569 + (-6/24)</f>
        <v>42774.197777777779</v>
      </c>
      <c r="T2782" s="10">
        <f>(Kickstarter[[#This Row],[deadline]]/86400) + 25569 + (-6/24)</f>
        <v>42804.197777777779</v>
      </c>
      <c r="U2782" s="6">
        <f>YEAR(Kickstarter[[#This Row],[Date Created Conversion]])</f>
        <v>2017</v>
      </c>
      <c r="V2782" s="6" t="str">
        <f>TEXT(Kickstarter[[#This Row],[Date Created Conversion]], "mmm")</f>
        <v>Feb</v>
      </c>
      <c r="W2782" s="6">
        <f>DATEDIF(Kickstarter[[#This Row],[Date Created Conversion]],Kickstarter[[#This Row],[Date Ended Conversion]],"m")</f>
        <v>1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Kickstarter[[#This Row],[pledged]]/Kickstarter[[#This Row],[goal]]</f>
        <v>1.0528</v>
      </c>
      <c r="P2783" s="13">
        <f>IF(Kickstarter[[#This Row],[backers_count]], Kickstarter[[#This Row],[pledged]]/Kickstarter[[#This Row],[backers_count]], 0)</f>
        <v>47</v>
      </c>
      <c r="Q2783" t="str">
        <f>LEFT(Kickstarter[[#This Row],[Category and Sub-Category]], SEARCH("/", Kickstarter[[#This Row],[Category and Sub-Category]])-1)</f>
        <v>theater</v>
      </c>
      <c r="R2783" t="str">
        <f>RIGHT(Kickstarter[[#This Row],[Category and Sub-Category]], LEN(Kickstarter[[#This Row],[Category and Sub-Category]])-SEARCH("/",Kickstarter[[#This Row],[Category and Sub-Category]]))</f>
        <v>plays</v>
      </c>
      <c r="S2783" s="10">
        <f>(Kickstarter[[#This Row],[launched_at]]/86400) + 25569 + (-6/24)</f>
        <v>42018.69159722222</v>
      </c>
      <c r="T2783" s="10">
        <f>(Kickstarter[[#This Row],[deadline]]/86400) + 25569 + (-6/24)</f>
        <v>42047.041666666672</v>
      </c>
      <c r="U2783" s="6">
        <f>YEAR(Kickstarter[[#This Row],[Date Created Conversion]])</f>
        <v>2015</v>
      </c>
      <c r="V2783" s="6" t="str">
        <f>TEXT(Kickstarter[[#This Row],[Date Created Conversion]], "mmm")</f>
        <v>Jan</v>
      </c>
      <c r="W2783" s="6">
        <f>DATEDIF(Kickstarter[[#This Row],[Date Created Conversion]],Kickstarter[[#This Row],[Date Ended Conversion]],"m")</f>
        <v>0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Kickstarter[[#This Row],[pledged]]/Kickstarter[[#This Row],[goal]]</f>
        <v>1.2</v>
      </c>
      <c r="P2784" s="13">
        <f>IF(Kickstarter[[#This Row],[backers_count]], Kickstarter[[#This Row],[pledged]]/Kickstarter[[#This Row],[backers_count]], 0)</f>
        <v>66.666666666666671</v>
      </c>
      <c r="Q2784" t="str">
        <f>LEFT(Kickstarter[[#This Row],[Category and Sub-Category]], SEARCH("/", Kickstarter[[#This Row],[Category and Sub-Category]])-1)</f>
        <v>theater</v>
      </c>
      <c r="R2784" t="str">
        <f>RIGHT(Kickstarter[[#This Row],[Category and Sub-Category]], LEN(Kickstarter[[#This Row],[Category and Sub-Category]])-SEARCH("/",Kickstarter[[#This Row],[Category and Sub-Category]]))</f>
        <v>plays</v>
      </c>
      <c r="S2784" s="10">
        <f>(Kickstarter[[#This Row],[launched_at]]/86400) + 25569 + (-6/24)</f>
        <v>42026.674976851849</v>
      </c>
      <c r="T2784" s="10">
        <f>(Kickstarter[[#This Row],[deadline]]/86400) + 25569 + (-6/24)</f>
        <v>42051.957638888889</v>
      </c>
      <c r="U2784" s="6">
        <f>YEAR(Kickstarter[[#This Row],[Date Created Conversion]])</f>
        <v>2015</v>
      </c>
      <c r="V2784" s="6" t="str">
        <f>TEXT(Kickstarter[[#This Row],[Date Created Conversion]], "mmm")</f>
        <v>Jan</v>
      </c>
      <c r="W2784" s="6">
        <f>DATEDIF(Kickstarter[[#This Row],[Date Created Conversion]],Kickstarter[[#This Row],[Date Ended Conversion]],"m")</f>
        <v>0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Kickstarter[[#This Row],[pledged]]/Kickstarter[[#This Row],[goal]]</f>
        <v>1.145</v>
      </c>
      <c r="P2785" s="13">
        <f>IF(Kickstarter[[#This Row],[backers_count]], Kickstarter[[#This Row],[pledged]]/Kickstarter[[#This Row],[backers_count]], 0)</f>
        <v>18.770491803278688</v>
      </c>
      <c r="Q2785" t="str">
        <f>LEFT(Kickstarter[[#This Row],[Category and Sub-Category]], SEARCH("/", Kickstarter[[#This Row],[Category and Sub-Category]])-1)</f>
        <v>theater</v>
      </c>
      <c r="R2785" t="str">
        <f>RIGHT(Kickstarter[[#This Row],[Category and Sub-Category]], LEN(Kickstarter[[#This Row],[Category and Sub-Category]])-SEARCH("/",Kickstarter[[#This Row],[Category and Sub-Category]]))</f>
        <v>plays</v>
      </c>
      <c r="S2785" s="10">
        <f>(Kickstarter[[#This Row],[launched_at]]/86400) + 25569 + (-6/24)</f>
        <v>42103.285254629634</v>
      </c>
      <c r="T2785" s="10">
        <f>(Kickstarter[[#This Row],[deadline]]/86400) + 25569 + (-6/24)</f>
        <v>42117.285254629634</v>
      </c>
      <c r="U2785" s="6">
        <f>YEAR(Kickstarter[[#This Row],[Date Created Conversion]])</f>
        <v>2015</v>
      </c>
      <c r="V2785" s="6" t="str">
        <f>TEXT(Kickstarter[[#This Row],[Date Created Conversion]], "mmm")</f>
        <v>Apr</v>
      </c>
      <c r="W2785" s="6">
        <f>DATEDIF(Kickstarter[[#This Row],[Date Created Conversion]],Kickstarter[[#This Row],[Date Ended Conversion]],"m")</f>
        <v>0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Kickstarter[[#This Row],[pledged]]/Kickstarter[[#This Row],[goal]]</f>
        <v>1.19</v>
      </c>
      <c r="P2786" s="13">
        <f>IF(Kickstarter[[#This Row],[backers_count]], Kickstarter[[#This Row],[pledged]]/Kickstarter[[#This Row],[backers_count]], 0)</f>
        <v>66.111111111111114</v>
      </c>
      <c r="Q2786" t="str">
        <f>LEFT(Kickstarter[[#This Row],[Category and Sub-Category]], SEARCH("/", Kickstarter[[#This Row],[Category and Sub-Category]])-1)</f>
        <v>theater</v>
      </c>
      <c r="R2786" t="str">
        <f>RIGHT(Kickstarter[[#This Row],[Category and Sub-Category]], LEN(Kickstarter[[#This Row],[Category and Sub-Category]])-SEARCH("/",Kickstarter[[#This Row],[Category and Sub-Category]]))</f>
        <v>plays</v>
      </c>
      <c r="S2786" s="10">
        <f>(Kickstarter[[#This Row],[launched_at]]/86400) + 25569 + (-6/24)</f>
        <v>41920.537534722222</v>
      </c>
      <c r="T2786" s="10">
        <f>(Kickstarter[[#This Row],[deadline]]/86400) + 25569 + (-6/24)</f>
        <v>41941.537534722222</v>
      </c>
      <c r="U2786" s="6">
        <f>YEAR(Kickstarter[[#This Row],[Date Created Conversion]])</f>
        <v>2014</v>
      </c>
      <c r="V2786" s="6" t="str">
        <f>TEXT(Kickstarter[[#This Row],[Date Created Conversion]], "mmm")</f>
        <v>Oct</v>
      </c>
      <c r="W2786" s="6">
        <f>DATEDIF(Kickstarter[[#This Row],[Date Created Conversion]],Kickstarter[[#This Row],[Date Ended Conversion]],"m")</f>
        <v>0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Kickstarter[[#This Row],[pledged]]/Kickstarter[[#This Row],[goal]]</f>
        <v>1.0468</v>
      </c>
      <c r="P2787" s="13">
        <f>IF(Kickstarter[[#This Row],[backers_count]], Kickstarter[[#This Row],[pledged]]/Kickstarter[[#This Row],[backers_count]], 0)</f>
        <v>36.859154929577464</v>
      </c>
      <c r="Q2787" t="str">
        <f>LEFT(Kickstarter[[#This Row],[Category and Sub-Category]], SEARCH("/", Kickstarter[[#This Row],[Category and Sub-Category]])-1)</f>
        <v>theater</v>
      </c>
      <c r="R2787" t="str">
        <f>RIGHT(Kickstarter[[#This Row],[Category and Sub-Category]], LEN(Kickstarter[[#This Row],[Category and Sub-Category]])-SEARCH("/",Kickstarter[[#This Row],[Category and Sub-Category]]))</f>
        <v>plays</v>
      </c>
      <c r="S2787" s="10">
        <f>(Kickstarter[[#This Row],[launched_at]]/86400) + 25569 + (-6/24)</f>
        <v>42557.939432870371</v>
      </c>
      <c r="T2787" s="10">
        <f>(Kickstarter[[#This Row],[deadline]]/86400) + 25569 + (-6/24)</f>
        <v>42587.625</v>
      </c>
      <c r="U2787" s="6">
        <f>YEAR(Kickstarter[[#This Row],[Date Created Conversion]])</f>
        <v>2016</v>
      </c>
      <c r="V2787" s="6" t="str">
        <f>TEXT(Kickstarter[[#This Row],[Date Created Conversion]], "mmm")</f>
        <v>Jul</v>
      </c>
      <c r="W2787" s="6">
        <f>DATEDIF(Kickstarter[[#This Row],[Date Created Conversion]],Kickstarter[[#This Row],[Date Ended Conversion]],"m")</f>
        <v>0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Kickstarter[[#This Row],[pledged]]/Kickstarter[[#This Row],[goal]]</f>
        <v>1.1783999999999999</v>
      </c>
      <c r="P2788" s="13">
        <f>IF(Kickstarter[[#This Row],[backers_count]], Kickstarter[[#This Row],[pledged]]/Kickstarter[[#This Row],[backers_count]], 0)</f>
        <v>39.810810810810814</v>
      </c>
      <c r="Q2788" t="str">
        <f>LEFT(Kickstarter[[#This Row],[Category and Sub-Category]], SEARCH("/", Kickstarter[[#This Row],[Category and Sub-Category]])-1)</f>
        <v>theater</v>
      </c>
      <c r="R2788" t="str">
        <f>RIGHT(Kickstarter[[#This Row],[Category and Sub-Category]], LEN(Kickstarter[[#This Row],[Category and Sub-Category]])-SEARCH("/",Kickstarter[[#This Row],[Category and Sub-Category]]))</f>
        <v>plays</v>
      </c>
      <c r="S2788" s="10">
        <f>(Kickstarter[[#This Row],[launched_at]]/86400) + 25569 + (-6/24)</f>
        <v>41815.319212962961</v>
      </c>
      <c r="T2788" s="10">
        <f>(Kickstarter[[#This Row],[deadline]]/86400) + 25569 + (-6/24)</f>
        <v>41829.319212962961</v>
      </c>
      <c r="U2788" s="6">
        <f>YEAR(Kickstarter[[#This Row],[Date Created Conversion]])</f>
        <v>2014</v>
      </c>
      <c r="V2788" s="6" t="str">
        <f>TEXT(Kickstarter[[#This Row],[Date Created Conversion]], "mmm")</f>
        <v>Jun</v>
      </c>
      <c r="W2788" s="6">
        <f>DATEDIF(Kickstarter[[#This Row],[Date Created Conversion]],Kickstarter[[#This Row],[Date Ended Conversion]],"m")</f>
        <v>0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Kickstarter[[#This Row],[pledged]]/Kickstarter[[#This Row],[goal]]</f>
        <v>1.1970000000000001</v>
      </c>
      <c r="P2789" s="13">
        <f>IF(Kickstarter[[#This Row],[backers_count]], Kickstarter[[#This Row],[pledged]]/Kickstarter[[#This Row],[backers_count]], 0)</f>
        <v>31.5</v>
      </c>
      <c r="Q2789" t="str">
        <f>LEFT(Kickstarter[[#This Row],[Category and Sub-Category]], SEARCH("/", Kickstarter[[#This Row],[Category and Sub-Category]])-1)</f>
        <v>theater</v>
      </c>
      <c r="R2789" t="str">
        <f>RIGHT(Kickstarter[[#This Row],[Category and Sub-Category]], LEN(Kickstarter[[#This Row],[Category and Sub-Category]])-SEARCH("/",Kickstarter[[#This Row],[Category and Sub-Category]]))</f>
        <v>plays</v>
      </c>
      <c r="S2789" s="10">
        <f>(Kickstarter[[#This Row],[launched_at]]/86400) + 25569 + (-6/24)</f>
        <v>41807.948518518519</v>
      </c>
      <c r="T2789" s="10">
        <f>(Kickstarter[[#This Row],[deadline]]/86400) + 25569 + (-6/24)</f>
        <v>41837.948518518519</v>
      </c>
      <c r="U2789" s="6">
        <f>YEAR(Kickstarter[[#This Row],[Date Created Conversion]])</f>
        <v>2014</v>
      </c>
      <c r="V2789" s="6" t="str">
        <f>TEXT(Kickstarter[[#This Row],[Date Created Conversion]], "mmm")</f>
        <v>Jun</v>
      </c>
      <c r="W2789" s="6">
        <f>DATEDIF(Kickstarter[[#This Row],[Date Created Conversion]],Kickstarter[[#This Row],[Date Ended Conversion]],"m")</f>
        <v>1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Kickstarter[[#This Row],[pledged]]/Kickstarter[[#This Row],[goal]]</f>
        <v>1.0249999999999999</v>
      </c>
      <c r="P2790" s="13">
        <f>IF(Kickstarter[[#This Row],[backers_count]], Kickstarter[[#This Row],[pledged]]/Kickstarter[[#This Row],[backers_count]], 0)</f>
        <v>102.5</v>
      </c>
      <c r="Q2790" t="str">
        <f>LEFT(Kickstarter[[#This Row],[Category and Sub-Category]], SEARCH("/", Kickstarter[[#This Row],[Category and Sub-Category]])-1)</f>
        <v>theater</v>
      </c>
      <c r="R2790" t="str">
        <f>RIGHT(Kickstarter[[#This Row],[Category and Sub-Category]], LEN(Kickstarter[[#This Row],[Category and Sub-Category]])-SEARCH("/",Kickstarter[[#This Row],[Category and Sub-Category]]))</f>
        <v>plays</v>
      </c>
      <c r="S2790" s="10">
        <f>(Kickstarter[[#This Row],[launched_at]]/86400) + 25569 + (-6/24)</f>
        <v>42550.451886574076</v>
      </c>
      <c r="T2790" s="10">
        <f>(Kickstarter[[#This Row],[deadline]]/86400) + 25569 + (-6/24)</f>
        <v>42580.451886574076</v>
      </c>
      <c r="U2790" s="6">
        <f>YEAR(Kickstarter[[#This Row],[Date Created Conversion]])</f>
        <v>2016</v>
      </c>
      <c r="V2790" s="6" t="str">
        <f>TEXT(Kickstarter[[#This Row],[Date Created Conversion]], "mmm")</f>
        <v>Jun</v>
      </c>
      <c r="W2790" s="6">
        <f>DATEDIF(Kickstarter[[#This Row],[Date Created Conversion]],Kickstarter[[#This Row],[Date Ended Conversion]],"m")</f>
        <v>1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Kickstarter[[#This Row],[pledged]]/Kickstarter[[#This Row],[goal]]</f>
        <v>1.0116666666666667</v>
      </c>
      <c r="P2791" s="13">
        <f>IF(Kickstarter[[#This Row],[backers_count]], Kickstarter[[#This Row],[pledged]]/Kickstarter[[#This Row],[backers_count]], 0)</f>
        <v>126.45833333333333</v>
      </c>
      <c r="Q2791" t="str">
        <f>LEFT(Kickstarter[[#This Row],[Category and Sub-Category]], SEARCH("/", Kickstarter[[#This Row],[Category and Sub-Category]])-1)</f>
        <v>theater</v>
      </c>
      <c r="R2791" t="str">
        <f>RIGHT(Kickstarter[[#This Row],[Category and Sub-Category]], LEN(Kickstarter[[#This Row],[Category and Sub-Category]])-SEARCH("/",Kickstarter[[#This Row],[Category and Sub-Category]]))</f>
        <v>plays</v>
      </c>
      <c r="S2791" s="10">
        <f>(Kickstarter[[#This Row],[launched_at]]/86400) + 25569 + (-6/24)</f>
        <v>42055.763124999998</v>
      </c>
      <c r="T2791" s="10">
        <f>(Kickstarter[[#This Row],[deadline]]/86400) + 25569 + (-6/24)</f>
        <v>42074.916666666672</v>
      </c>
      <c r="U2791" s="6">
        <f>YEAR(Kickstarter[[#This Row],[Date Created Conversion]])</f>
        <v>2015</v>
      </c>
      <c r="V2791" s="6" t="str">
        <f>TEXT(Kickstarter[[#This Row],[Date Created Conversion]], "mmm")</f>
        <v>Feb</v>
      </c>
      <c r="W2791" s="6">
        <f>DATEDIF(Kickstarter[[#This Row],[Date Created Conversion]],Kickstarter[[#This Row],[Date Ended Conversion]],"m")</f>
        <v>0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Kickstarter[[#This Row],[pledged]]/Kickstarter[[#This Row],[goal]]</f>
        <v>1.0533333333333332</v>
      </c>
      <c r="P2792" s="13">
        <f>IF(Kickstarter[[#This Row],[backers_count]], Kickstarter[[#This Row],[pledged]]/Kickstarter[[#This Row],[backers_count]], 0)</f>
        <v>47.878787878787875</v>
      </c>
      <c r="Q2792" t="str">
        <f>LEFT(Kickstarter[[#This Row],[Category and Sub-Category]], SEARCH("/", Kickstarter[[#This Row],[Category and Sub-Category]])-1)</f>
        <v>theater</v>
      </c>
      <c r="R2792" t="str">
        <f>RIGHT(Kickstarter[[#This Row],[Category and Sub-Category]], LEN(Kickstarter[[#This Row],[Category and Sub-Category]])-SEARCH("/",Kickstarter[[#This Row],[Category and Sub-Category]]))</f>
        <v>plays</v>
      </c>
      <c r="S2792" s="10">
        <f>(Kickstarter[[#This Row],[launched_at]]/86400) + 25569 + (-6/24)</f>
        <v>42016.688692129625</v>
      </c>
      <c r="T2792" s="10">
        <f>(Kickstarter[[#This Row],[deadline]]/86400) + 25569 + (-6/24)</f>
        <v>42046.688692129625</v>
      </c>
      <c r="U2792" s="6">
        <f>YEAR(Kickstarter[[#This Row],[Date Created Conversion]])</f>
        <v>2015</v>
      </c>
      <c r="V2792" s="6" t="str">
        <f>TEXT(Kickstarter[[#This Row],[Date Created Conversion]], "mmm")</f>
        <v>Jan</v>
      </c>
      <c r="W2792" s="6">
        <f>DATEDIF(Kickstarter[[#This Row],[Date Created Conversion]],Kickstarter[[#This Row],[Date Ended Conversion]],"m")</f>
        <v>0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Kickstarter[[#This Row],[pledged]]/Kickstarter[[#This Row],[goal]]</f>
        <v>1.0249999999999999</v>
      </c>
      <c r="P2793" s="13">
        <f>IF(Kickstarter[[#This Row],[backers_count]], Kickstarter[[#This Row],[pledged]]/Kickstarter[[#This Row],[backers_count]], 0)</f>
        <v>73.214285714285708</v>
      </c>
      <c r="Q2793" t="str">
        <f>LEFT(Kickstarter[[#This Row],[Category and Sub-Category]], SEARCH("/", Kickstarter[[#This Row],[Category and Sub-Category]])-1)</f>
        <v>theater</v>
      </c>
      <c r="R2793" t="str">
        <f>RIGHT(Kickstarter[[#This Row],[Category and Sub-Category]], LEN(Kickstarter[[#This Row],[Category and Sub-Category]])-SEARCH("/",Kickstarter[[#This Row],[Category and Sub-Category]]))</f>
        <v>plays</v>
      </c>
      <c r="S2793" s="10">
        <f>(Kickstarter[[#This Row],[launched_at]]/86400) + 25569 + (-6/24)</f>
        <v>42591.649988425925</v>
      </c>
      <c r="T2793" s="10">
        <f>(Kickstarter[[#This Row],[deadline]]/86400) + 25569 + (-6/24)</f>
        <v>42621.916666666672</v>
      </c>
      <c r="U2793" s="6">
        <f>YEAR(Kickstarter[[#This Row],[Date Created Conversion]])</f>
        <v>2016</v>
      </c>
      <c r="V2793" s="6" t="str">
        <f>TEXT(Kickstarter[[#This Row],[Date Created Conversion]], "mmm")</f>
        <v>Aug</v>
      </c>
      <c r="W2793" s="6">
        <f>DATEDIF(Kickstarter[[#This Row],[Date Created Conversion]],Kickstarter[[#This Row],[Date Ended Conversion]],"m")</f>
        <v>0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Kickstarter[[#This Row],[pledged]]/Kickstarter[[#This Row],[goal]]</f>
        <v>1.0760000000000001</v>
      </c>
      <c r="P2794" s="13">
        <f>IF(Kickstarter[[#This Row],[backers_count]], Kickstarter[[#This Row],[pledged]]/Kickstarter[[#This Row],[backers_count]], 0)</f>
        <v>89.666666666666671</v>
      </c>
      <c r="Q2794" t="str">
        <f>LEFT(Kickstarter[[#This Row],[Category and Sub-Category]], SEARCH("/", Kickstarter[[#This Row],[Category and Sub-Category]])-1)</f>
        <v>theater</v>
      </c>
      <c r="R2794" t="str">
        <f>RIGHT(Kickstarter[[#This Row],[Category and Sub-Category]], LEN(Kickstarter[[#This Row],[Category and Sub-Category]])-SEARCH("/",Kickstarter[[#This Row],[Category and Sub-Category]]))</f>
        <v>plays</v>
      </c>
      <c r="S2794" s="10">
        <f>(Kickstarter[[#This Row],[launched_at]]/86400) + 25569 + (-6/24)</f>
        <v>42182.981006944443</v>
      </c>
      <c r="T2794" s="10">
        <f>(Kickstarter[[#This Row],[deadline]]/86400) + 25569 + (-6/24)</f>
        <v>42227.981006944443</v>
      </c>
      <c r="U2794" s="6">
        <f>YEAR(Kickstarter[[#This Row],[Date Created Conversion]])</f>
        <v>2015</v>
      </c>
      <c r="V2794" s="6" t="str">
        <f>TEXT(Kickstarter[[#This Row],[Date Created Conversion]], "mmm")</f>
        <v>Jun</v>
      </c>
      <c r="W2794" s="6">
        <f>DATEDIF(Kickstarter[[#This Row],[Date Created Conversion]],Kickstarter[[#This Row],[Date Ended Conversion]],"m")</f>
        <v>1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Kickstarter[[#This Row],[pledged]]/Kickstarter[[#This Row],[goal]]</f>
        <v>1.105675</v>
      </c>
      <c r="P2795" s="13">
        <f>IF(Kickstarter[[#This Row],[backers_count]], Kickstarter[[#This Row],[pledged]]/Kickstarter[[#This Row],[backers_count]], 0)</f>
        <v>151.4623287671233</v>
      </c>
      <c r="Q2795" t="str">
        <f>LEFT(Kickstarter[[#This Row],[Category and Sub-Category]], SEARCH("/", Kickstarter[[#This Row],[Category and Sub-Category]])-1)</f>
        <v>theater</v>
      </c>
      <c r="R2795" t="str">
        <f>RIGHT(Kickstarter[[#This Row],[Category and Sub-Category]], LEN(Kickstarter[[#This Row],[Category and Sub-Category]])-SEARCH("/",Kickstarter[[#This Row],[Category and Sub-Category]]))</f>
        <v>plays</v>
      </c>
      <c r="S2795" s="10">
        <f>(Kickstarter[[#This Row],[launched_at]]/86400) + 25569 + (-6/24)</f>
        <v>42176.169039351851</v>
      </c>
      <c r="T2795" s="10">
        <f>(Kickstarter[[#This Row],[deadline]]/86400) + 25569 + (-6/24)</f>
        <v>42206.169039351851</v>
      </c>
      <c r="U2795" s="6">
        <f>YEAR(Kickstarter[[#This Row],[Date Created Conversion]])</f>
        <v>2015</v>
      </c>
      <c r="V2795" s="6" t="str">
        <f>TEXT(Kickstarter[[#This Row],[Date Created Conversion]], "mmm")</f>
        <v>Jun</v>
      </c>
      <c r="W2795" s="6">
        <f>DATEDIF(Kickstarter[[#This Row],[Date Created Conversion]],Kickstarter[[#This Row],[Date Ended Conversion]],"m")</f>
        <v>1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Kickstarter[[#This Row],[pledged]]/Kickstarter[[#This Row],[goal]]</f>
        <v>1.5</v>
      </c>
      <c r="P2796" s="13">
        <f>IF(Kickstarter[[#This Row],[backers_count]], Kickstarter[[#This Row],[pledged]]/Kickstarter[[#This Row],[backers_count]], 0)</f>
        <v>25</v>
      </c>
      <c r="Q2796" t="str">
        <f>LEFT(Kickstarter[[#This Row],[Category and Sub-Category]], SEARCH("/", Kickstarter[[#This Row],[Category and Sub-Category]])-1)</f>
        <v>theater</v>
      </c>
      <c r="R2796" t="str">
        <f>RIGHT(Kickstarter[[#This Row],[Category and Sub-Category]], LEN(Kickstarter[[#This Row],[Category and Sub-Category]])-SEARCH("/",Kickstarter[[#This Row],[Category and Sub-Category]]))</f>
        <v>plays</v>
      </c>
      <c r="S2796" s="10">
        <f>(Kickstarter[[#This Row],[launched_at]]/86400) + 25569 + (-6/24)</f>
        <v>42416.441655092596</v>
      </c>
      <c r="T2796" s="10">
        <f>(Kickstarter[[#This Row],[deadline]]/86400) + 25569 + (-6/24)</f>
        <v>42432.541666666672</v>
      </c>
      <c r="U2796" s="6">
        <f>YEAR(Kickstarter[[#This Row],[Date Created Conversion]])</f>
        <v>2016</v>
      </c>
      <c r="V2796" s="6" t="str">
        <f>TEXT(Kickstarter[[#This Row],[Date Created Conversion]], "mmm")</f>
        <v>Feb</v>
      </c>
      <c r="W2796" s="6">
        <f>DATEDIF(Kickstarter[[#This Row],[Date Created Conversion]],Kickstarter[[#This Row],[Date Ended Conversion]],"m")</f>
        <v>0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Kickstarter[[#This Row],[pledged]]/Kickstarter[[#This Row],[goal]]</f>
        <v>1.0428571428571429</v>
      </c>
      <c r="P2797" s="13">
        <f>IF(Kickstarter[[#This Row],[backers_count]], Kickstarter[[#This Row],[pledged]]/Kickstarter[[#This Row],[backers_count]], 0)</f>
        <v>36.5</v>
      </c>
      <c r="Q2797" t="str">
        <f>LEFT(Kickstarter[[#This Row],[Category and Sub-Category]], SEARCH("/", Kickstarter[[#This Row],[Category and Sub-Category]])-1)</f>
        <v>theater</v>
      </c>
      <c r="R2797" t="str">
        <f>RIGHT(Kickstarter[[#This Row],[Category and Sub-Category]], LEN(Kickstarter[[#This Row],[Category and Sub-Category]])-SEARCH("/",Kickstarter[[#This Row],[Category and Sub-Category]]))</f>
        <v>plays</v>
      </c>
      <c r="S2797" s="10">
        <f>(Kickstarter[[#This Row],[launched_at]]/86400) + 25569 + (-6/24)</f>
        <v>41780.275937500002</v>
      </c>
      <c r="T2797" s="10">
        <f>(Kickstarter[[#This Row],[deadline]]/86400) + 25569 + (-6/24)</f>
        <v>41796.708333333336</v>
      </c>
      <c r="U2797" s="6">
        <f>YEAR(Kickstarter[[#This Row],[Date Created Conversion]])</f>
        <v>2014</v>
      </c>
      <c r="V2797" s="6" t="str">
        <f>TEXT(Kickstarter[[#This Row],[Date Created Conversion]], "mmm")</f>
        <v>May</v>
      </c>
      <c r="W2797" s="6">
        <f>DATEDIF(Kickstarter[[#This Row],[Date Created Conversion]],Kickstarter[[#This Row],[Date Ended Conversion]],"m")</f>
        <v>0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Kickstarter[[#This Row],[pledged]]/Kickstarter[[#This Row],[goal]]</f>
        <v>1.155</v>
      </c>
      <c r="P2798" s="13">
        <f>IF(Kickstarter[[#This Row],[backers_count]], Kickstarter[[#This Row],[pledged]]/Kickstarter[[#This Row],[backers_count]], 0)</f>
        <v>44</v>
      </c>
      <c r="Q2798" t="str">
        <f>LEFT(Kickstarter[[#This Row],[Category and Sub-Category]], SEARCH("/", Kickstarter[[#This Row],[Category and Sub-Category]])-1)</f>
        <v>theater</v>
      </c>
      <c r="R2798" t="str">
        <f>RIGHT(Kickstarter[[#This Row],[Category and Sub-Category]], LEN(Kickstarter[[#This Row],[Category and Sub-Category]])-SEARCH("/",Kickstarter[[#This Row],[Category and Sub-Category]]))</f>
        <v>plays</v>
      </c>
      <c r="S2798" s="10">
        <f>(Kickstarter[[#This Row],[launched_at]]/86400) + 25569 + (-6/24)</f>
        <v>41795.278101851851</v>
      </c>
      <c r="T2798" s="10">
        <f>(Kickstarter[[#This Row],[deadline]]/86400) + 25569 + (-6/24)</f>
        <v>41825.278101851851</v>
      </c>
      <c r="U2798" s="6">
        <f>YEAR(Kickstarter[[#This Row],[Date Created Conversion]])</f>
        <v>2014</v>
      </c>
      <c r="V2798" s="6" t="str">
        <f>TEXT(Kickstarter[[#This Row],[Date Created Conversion]], "mmm")</f>
        <v>Jun</v>
      </c>
      <c r="W2798" s="6">
        <f>DATEDIF(Kickstarter[[#This Row],[Date Created Conversion]],Kickstarter[[#This Row],[Date Ended Conversion]],"m")</f>
        <v>1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Kickstarter[[#This Row],[pledged]]/Kickstarter[[#This Row],[goal]]</f>
        <v>1.02645125</v>
      </c>
      <c r="P2799" s="13">
        <f>IF(Kickstarter[[#This Row],[backers_count]], Kickstarter[[#This Row],[pledged]]/Kickstarter[[#This Row],[backers_count]], 0)</f>
        <v>87.357553191489373</v>
      </c>
      <c r="Q2799" t="str">
        <f>LEFT(Kickstarter[[#This Row],[Category and Sub-Category]], SEARCH("/", Kickstarter[[#This Row],[Category and Sub-Category]])-1)</f>
        <v>theater</v>
      </c>
      <c r="R2799" t="str">
        <f>RIGHT(Kickstarter[[#This Row],[Category and Sub-Category]], LEN(Kickstarter[[#This Row],[Category and Sub-Category]])-SEARCH("/",Kickstarter[[#This Row],[Category and Sub-Category]]))</f>
        <v>plays</v>
      </c>
      <c r="S2799" s="10">
        <f>(Kickstarter[[#This Row],[launched_at]]/86400) + 25569 + (-6/24)</f>
        <v>41798.69027777778</v>
      </c>
      <c r="T2799" s="10">
        <f>(Kickstarter[[#This Row],[deadline]]/86400) + 25569 + (-6/24)</f>
        <v>41828.69027777778</v>
      </c>
      <c r="U2799" s="6">
        <f>YEAR(Kickstarter[[#This Row],[Date Created Conversion]])</f>
        <v>2014</v>
      </c>
      <c r="V2799" s="6" t="str">
        <f>TEXT(Kickstarter[[#This Row],[Date Created Conversion]], "mmm")</f>
        <v>Jun</v>
      </c>
      <c r="W2799" s="6">
        <f>DATEDIF(Kickstarter[[#This Row],[Date Created Conversion]],Kickstarter[[#This Row],[Date Ended Conversion]],"m")</f>
        <v>1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Kickstarter[[#This Row],[pledged]]/Kickstarter[[#This Row],[goal]]</f>
        <v>1.014</v>
      </c>
      <c r="P2800" s="13">
        <f>IF(Kickstarter[[#This Row],[backers_count]], Kickstarter[[#This Row],[pledged]]/Kickstarter[[#This Row],[backers_count]], 0)</f>
        <v>36.474820143884891</v>
      </c>
      <c r="Q2800" t="str">
        <f>LEFT(Kickstarter[[#This Row],[Category and Sub-Category]], SEARCH("/", Kickstarter[[#This Row],[Category and Sub-Category]])-1)</f>
        <v>theater</v>
      </c>
      <c r="R2800" t="str">
        <f>RIGHT(Kickstarter[[#This Row],[Category and Sub-Category]], LEN(Kickstarter[[#This Row],[Category and Sub-Category]])-SEARCH("/",Kickstarter[[#This Row],[Category and Sub-Category]]))</f>
        <v>plays</v>
      </c>
      <c r="S2800" s="10">
        <f>(Kickstarter[[#This Row],[launched_at]]/86400) + 25569 + (-6/24)</f>
        <v>42201.425011574072</v>
      </c>
      <c r="T2800" s="10">
        <f>(Kickstarter[[#This Row],[deadline]]/86400) + 25569 + (-6/24)</f>
        <v>42216.416666666672</v>
      </c>
      <c r="U2800" s="6">
        <f>YEAR(Kickstarter[[#This Row],[Date Created Conversion]])</f>
        <v>2015</v>
      </c>
      <c r="V2800" s="6" t="str">
        <f>TEXT(Kickstarter[[#This Row],[Date Created Conversion]], "mmm")</f>
        <v>Jul</v>
      </c>
      <c r="W2800" s="6">
        <f>DATEDIF(Kickstarter[[#This Row],[Date Created Conversion]],Kickstarter[[#This Row],[Date Ended Conversion]],"m")</f>
        <v>0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Kickstarter[[#This Row],[pledged]]/Kickstarter[[#This Row],[goal]]</f>
        <v>1.1663479999999999</v>
      </c>
      <c r="P2801" s="13">
        <f>IF(Kickstarter[[#This Row],[backers_count]], Kickstarter[[#This Row],[pledged]]/Kickstarter[[#This Row],[backers_count]], 0)</f>
        <v>44.859538461538463</v>
      </c>
      <c r="Q2801" t="str">
        <f>LEFT(Kickstarter[[#This Row],[Category and Sub-Category]], SEARCH("/", Kickstarter[[#This Row],[Category and Sub-Category]])-1)</f>
        <v>theater</v>
      </c>
      <c r="R2801" t="str">
        <f>RIGHT(Kickstarter[[#This Row],[Category and Sub-Category]], LEN(Kickstarter[[#This Row],[Category and Sub-Category]])-SEARCH("/",Kickstarter[[#This Row],[Category and Sub-Category]]))</f>
        <v>plays</v>
      </c>
      <c r="S2801" s="10">
        <f>(Kickstarter[[#This Row],[launched_at]]/86400) + 25569 + (-6/24)</f>
        <v>42507.014699074076</v>
      </c>
      <c r="T2801" s="10">
        <f>(Kickstarter[[#This Row],[deadline]]/86400) + 25569 + (-6/24)</f>
        <v>42538.416666666672</v>
      </c>
      <c r="U2801" s="6">
        <f>YEAR(Kickstarter[[#This Row],[Date Created Conversion]])</f>
        <v>2016</v>
      </c>
      <c r="V2801" s="6" t="str">
        <f>TEXT(Kickstarter[[#This Row],[Date Created Conversion]], "mmm")</f>
        <v>May</v>
      </c>
      <c r="W2801" s="6">
        <f>DATEDIF(Kickstarter[[#This Row],[Date Created Conversion]],Kickstarter[[#This Row],[Date Ended Conversion]],"m")</f>
        <v>1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Kickstarter[[#This Row],[pledged]]/Kickstarter[[#This Row],[goal]]</f>
        <v>1.33</v>
      </c>
      <c r="P2802" s="13">
        <f>IF(Kickstarter[[#This Row],[backers_count]], Kickstarter[[#This Row],[pledged]]/Kickstarter[[#This Row],[backers_count]], 0)</f>
        <v>42.903225806451616</v>
      </c>
      <c r="Q2802" t="str">
        <f>LEFT(Kickstarter[[#This Row],[Category and Sub-Category]], SEARCH("/", Kickstarter[[#This Row],[Category and Sub-Category]])-1)</f>
        <v>theater</v>
      </c>
      <c r="R2802" t="str">
        <f>RIGHT(Kickstarter[[#This Row],[Category and Sub-Category]], LEN(Kickstarter[[#This Row],[Category and Sub-Category]])-SEARCH("/",Kickstarter[[#This Row],[Category and Sub-Category]]))</f>
        <v>plays</v>
      </c>
      <c r="S2802" s="10">
        <f>(Kickstarter[[#This Row],[launched_at]]/86400) + 25569 + (-6/24)</f>
        <v>41948.302847222221</v>
      </c>
      <c r="T2802" s="10">
        <f>(Kickstarter[[#This Row],[deadline]]/86400) + 25569 + (-6/24)</f>
        <v>42008.302847222221</v>
      </c>
      <c r="U2802" s="6">
        <f>YEAR(Kickstarter[[#This Row],[Date Created Conversion]])</f>
        <v>2014</v>
      </c>
      <c r="V2802" s="6" t="str">
        <f>TEXT(Kickstarter[[#This Row],[Date Created Conversion]], "mmm")</f>
        <v>Nov</v>
      </c>
      <c r="W2802" s="6">
        <f>DATEDIF(Kickstarter[[#This Row],[Date Created Conversion]],Kickstarter[[#This Row],[Date Ended Conversion]],"m")</f>
        <v>1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Kickstarter[[#This Row],[pledged]]/Kickstarter[[#This Row],[goal]]</f>
        <v>1.3320000000000001</v>
      </c>
      <c r="P2803" s="13">
        <f>IF(Kickstarter[[#This Row],[backers_count]], Kickstarter[[#This Row],[pledged]]/Kickstarter[[#This Row],[backers_count]], 0)</f>
        <v>51.230769230769234</v>
      </c>
      <c r="Q2803" t="str">
        <f>LEFT(Kickstarter[[#This Row],[Category and Sub-Category]], SEARCH("/", Kickstarter[[#This Row],[Category and Sub-Category]])-1)</f>
        <v>theater</v>
      </c>
      <c r="R2803" t="str">
        <f>RIGHT(Kickstarter[[#This Row],[Category and Sub-Category]], LEN(Kickstarter[[#This Row],[Category and Sub-Category]])-SEARCH("/",Kickstarter[[#This Row],[Category and Sub-Category]]))</f>
        <v>plays</v>
      </c>
      <c r="S2803" s="10">
        <f>(Kickstarter[[#This Row],[launched_at]]/86400) + 25569 + (-6/24)</f>
        <v>41899.993159722224</v>
      </c>
      <c r="T2803" s="10">
        <f>(Kickstarter[[#This Row],[deadline]]/86400) + 25569 + (-6/24)</f>
        <v>41922.208333333336</v>
      </c>
      <c r="U2803" s="6">
        <f>YEAR(Kickstarter[[#This Row],[Date Created Conversion]])</f>
        <v>2014</v>
      </c>
      <c r="V2803" s="6" t="str">
        <f>TEXT(Kickstarter[[#This Row],[Date Created Conversion]], "mmm")</f>
        <v>Sep</v>
      </c>
      <c r="W2803" s="6">
        <f>DATEDIF(Kickstarter[[#This Row],[Date Created Conversion]],Kickstarter[[#This Row],[Date Ended Conversion]],"m")</f>
        <v>0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Kickstarter[[#This Row],[pledged]]/Kickstarter[[#This Row],[goal]]</f>
        <v>1.0183333333333333</v>
      </c>
      <c r="P2804" s="13">
        <f>IF(Kickstarter[[#This Row],[backers_count]], Kickstarter[[#This Row],[pledged]]/Kickstarter[[#This Row],[backers_count]], 0)</f>
        <v>33.944444444444443</v>
      </c>
      <c r="Q2804" t="str">
        <f>LEFT(Kickstarter[[#This Row],[Category and Sub-Category]], SEARCH("/", Kickstarter[[#This Row],[Category and Sub-Category]])-1)</f>
        <v>theater</v>
      </c>
      <c r="R2804" t="str">
        <f>RIGHT(Kickstarter[[#This Row],[Category and Sub-Category]], LEN(Kickstarter[[#This Row],[Category and Sub-Category]])-SEARCH("/",Kickstarter[[#This Row],[Category and Sub-Category]]))</f>
        <v>plays</v>
      </c>
      <c r="S2804" s="10">
        <f>(Kickstarter[[#This Row],[launched_at]]/86400) + 25569 + (-6/24)</f>
        <v>42192.39707175926</v>
      </c>
      <c r="T2804" s="10">
        <f>(Kickstarter[[#This Row],[deadline]]/86400) + 25569 + (-6/24)</f>
        <v>42222.39707175926</v>
      </c>
      <c r="U2804" s="6">
        <f>YEAR(Kickstarter[[#This Row],[Date Created Conversion]])</f>
        <v>2015</v>
      </c>
      <c r="V2804" s="6" t="str">
        <f>TEXT(Kickstarter[[#This Row],[Date Created Conversion]], "mmm")</f>
        <v>Jul</v>
      </c>
      <c r="W2804" s="6">
        <f>DATEDIF(Kickstarter[[#This Row],[Date Created Conversion]],Kickstarter[[#This Row],[Date Ended Conversion]],"m")</f>
        <v>0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Kickstarter[[#This Row],[pledged]]/Kickstarter[[#This Row],[goal]]</f>
        <v>1.2795000000000001</v>
      </c>
      <c r="P2805" s="13">
        <f>IF(Kickstarter[[#This Row],[backers_count]], Kickstarter[[#This Row],[pledged]]/Kickstarter[[#This Row],[backers_count]], 0)</f>
        <v>90.744680851063833</v>
      </c>
      <c r="Q2805" t="str">
        <f>LEFT(Kickstarter[[#This Row],[Category and Sub-Category]], SEARCH("/", Kickstarter[[#This Row],[Category and Sub-Category]])-1)</f>
        <v>theater</v>
      </c>
      <c r="R2805" t="str">
        <f>RIGHT(Kickstarter[[#This Row],[Category and Sub-Category]], LEN(Kickstarter[[#This Row],[Category and Sub-Category]])-SEARCH("/",Kickstarter[[#This Row],[Category and Sub-Category]]))</f>
        <v>plays</v>
      </c>
      <c r="S2805" s="10">
        <f>(Kickstarter[[#This Row],[launched_at]]/86400) + 25569 + (-6/24)</f>
        <v>42157.815694444449</v>
      </c>
      <c r="T2805" s="10">
        <f>(Kickstarter[[#This Row],[deadline]]/86400) + 25569 + (-6/24)</f>
        <v>42200.75</v>
      </c>
      <c r="U2805" s="6">
        <f>YEAR(Kickstarter[[#This Row],[Date Created Conversion]])</f>
        <v>2015</v>
      </c>
      <c r="V2805" s="6" t="str">
        <f>TEXT(Kickstarter[[#This Row],[Date Created Conversion]], "mmm")</f>
        <v>Jun</v>
      </c>
      <c r="W2805" s="6">
        <f>DATEDIF(Kickstarter[[#This Row],[Date Created Conversion]],Kickstarter[[#This Row],[Date Ended Conversion]],"m")</f>
        <v>1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Kickstarter[[#This Row],[pledged]]/Kickstarter[[#This Row],[goal]]</f>
        <v>1.1499999999999999</v>
      </c>
      <c r="P2806" s="13">
        <f>IF(Kickstarter[[#This Row],[backers_count]], Kickstarter[[#This Row],[pledged]]/Kickstarter[[#This Row],[backers_count]], 0)</f>
        <v>50</v>
      </c>
      <c r="Q2806" t="str">
        <f>LEFT(Kickstarter[[#This Row],[Category and Sub-Category]], SEARCH("/", Kickstarter[[#This Row],[Category and Sub-Category]])-1)</f>
        <v>theater</v>
      </c>
      <c r="R2806" t="str">
        <f>RIGHT(Kickstarter[[#This Row],[Category and Sub-Category]], LEN(Kickstarter[[#This Row],[Category and Sub-Category]])-SEARCH("/",Kickstarter[[#This Row],[Category and Sub-Category]]))</f>
        <v>plays</v>
      </c>
      <c r="S2806" s="10">
        <f>(Kickstarter[[#This Row],[launched_at]]/86400) + 25569 + (-6/24)</f>
        <v>41881.203587962962</v>
      </c>
      <c r="T2806" s="10">
        <f>(Kickstarter[[#This Row],[deadline]]/86400) + 25569 + (-6/24)</f>
        <v>41911.203587962962</v>
      </c>
      <c r="U2806" s="6">
        <f>YEAR(Kickstarter[[#This Row],[Date Created Conversion]])</f>
        <v>2014</v>
      </c>
      <c r="V2806" s="6" t="str">
        <f>TEXT(Kickstarter[[#This Row],[Date Created Conversion]], "mmm")</f>
        <v>Aug</v>
      </c>
      <c r="W2806" s="6">
        <f>DATEDIF(Kickstarter[[#This Row],[Date Created Conversion]],Kickstarter[[#This Row],[Date Ended Conversion]],"m")</f>
        <v>0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Kickstarter[[#This Row],[pledged]]/Kickstarter[[#This Row],[goal]]</f>
        <v>1.1000000000000001</v>
      </c>
      <c r="P2807" s="13">
        <f>IF(Kickstarter[[#This Row],[backers_count]], Kickstarter[[#This Row],[pledged]]/Kickstarter[[#This Row],[backers_count]], 0)</f>
        <v>24.444444444444443</v>
      </c>
      <c r="Q2807" t="str">
        <f>LEFT(Kickstarter[[#This Row],[Category and Sub-Category]], SEARCH("/", Kickstarter[[#This Row],[Category and Sub-Category]])-1)</f>
        <v>theater</v>
      </c>
      <c r="R2807" t="str">
        <f>RIGHT(Kickstarter[[#This Row],[Category and Sub-Category]], LEN(Kickstarter[[#This Row],[Category and Sub-Category]])-SEARCH("/",Kickstarter[[#This Row],[Category and Sub-Category]]))</f>
        <v>plays</v>
      </c>
      <c r="S2807" s="10">
        <f>(Kickstarter[[#This Row],[launched_at]]/86400) + 25569 + (-6/24)</f>
        <v>42213.255474537036</v>
      </c>
      <c r="T2807" s="10">
        <f>(Kickstarter[[#This Row],[deadline]]/86400) + 25569 + (-6/24)</f>
        <v>42238.255474537036</v>
      </c>
      <c r="U2807" s="6">
        <f>YEAR(Kickstarter[[#This Row],[Date Created Conversion]])</f>
        <v>2015</v>
      </c>
      <c r="V2807" s="6" t="str">
        <f>TEXT(Kickstarter[[#This Row],[Date Created Conversion]], "mmm")</f>
        <v>Jul</v>
      </c>
      <c r="W2807" s="6">
        <f>DATEDIF(Kickstarter[[#This Row],[Date Created Conversion]],Kickstarter[[#This Row],[Date Ended Conversion]],"m")</f>
        <v>0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Kickstarter[[#This Row],[pledged]]/Kickstarter[[#This Row],[goal]]</f>
        <v>1.121</v>
      </c>
      <c r="P2808" s="13">
        <f>IF(Kickstarter[[#This Row],[backers_count]], Kickstarter[[#This Row],[pledged]]/Kickstarter[[#This Row],[backers_count]], 0)</f>
        <v>44.25</v>
      </c>
      <c r="Q2808" t="str">
        <f>LEFT(Kickstarter[[#This Row],[Category and Sub-Category]], SEARCH("/", Kickstarter[[#This Row],[Category and Sub-Category]])-1)</f>
        <v>theater</v>
      </c>
      <c r="R2808" t="str">
        <f>RIGHT(Kickstarter[[#This Row],[Category and Sub-Category]], LEN(Kickstarter[[#This Row],[Category and Sub-Category]])-SEARCH("/",Kickstarter[[#This Row],[Category and Sub-Category]]))</f>
        <v>plays</v>
      </c>
      <c r="S2808" s="10">
        <f>(Kickstarter[[#This Row],[launched_at]]/86400) + 25569 + (-6/24)</f>
        <v>42185.017245370371</v>
      </c>
      <c r="T2808" s="10">
        <f>(Kickstarter[[#This Row],[deadline]]/86400) + 25569 + (-6/24)</f>
        <v>42221.208333333328</v>
      </c>
      <c r="U2808" s="6">
        <f>YEAR(Kickstarter[[#This Row],[Date Created Conversion]])</f>
        <v>2015</v>
      </c>
      <c r="V2808" s="6" t="str">
        <f>TEXT(Kickstarter[[#This Row],[Date Created Conversion]], "mmm")</f>
        <v>Jun</v>
      </c>
      <c r="W2808" s="6">
        <f>DATEDIF(Kickstarter[[#This Row],[Date Created Conversion]],Kickstarter[[#This Row],[Date Ended Conversion]],"m")</f>
        <v>1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Kickstarter[[#This Row],[pledged]]/Kickstarter[[#This Row],[goal]]</f>
        <v>1.26</v>
      </c>
      <c r="P2809" s="13">
        <f>IF(Kickstarter[[#This Row],[backers_count]], Kickstarter[[#This Row],[pledged]]/Kickstarter[[#This Row],[backers_count]], 0)</f>
        <v>67.741935483870961</v>
      </c>
      <c r="Q2809" t="str">
        <f>LEFT(Kickstarter[[#This Row],[Category and Sub-Category]], SEARCH("/", Kickstarter[[#This Row],[Category and Sub-Category]])-1)</f>
        <v>theater</v>
      </c>
      <c r="R2809" t="str">
        <f>RIGHT(Kickstarter[[#This Row],[Category and Sub-Category]], LEN(Kickstarter[[#This Row],[Category and Sub-Category]])-SEARCH("/",Kickstarter[[#This Row],[Category and Sub-Category]]))</f>
        <v>plays</v>
      </c>
      <c r="S2809" s="10">
        <f>(Kickstarter[[#This Row],[launched_at]]/86400) + 25569 + (-6/24)</f>
        <v>42154.623124999998</v>
      </c>
      <c r="T2809" s="10">
        <f>(Kickstarter[[#This Row],[deadline]]/86400) + 25569 + (-6/24)</f>
        <v>42184.623124999998</v>
      </c>
      <c r="U2809" s="6">
        <f>YEAR(Kickstarter[[#This Row],[Date Created Conversion]])</f>
        <v>2015</v>
      </c>
      <c r="V2809" s="6" t="str">
        <f>TEXT(Kickstarter[[#This Row],[Date Created Conversion]], "mmm")</f>
        <v>May</v>
      </c>
      <c r="W2809" s="6">
        <f>DATEDIF(Kickstarter[[#This Row],[Date Created Conversion]],Kickstarter[[#This Row],[Date Ended Conversion]],"m")</f>
        <v>0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Kickstarter[[#This Row],[pledged]]/Kickstarter[[#This Row],[goal]]</f>
        <v>1.0024444444444445</v>
      </c>
      <c r="P2810" s="13">
        <f>IF(Kickstarter[[#This Row],[backers_count]], Kickstarter[[#This Row],[pledged]]/Kickstarter[[#This Row],[backers_count]], 0)</f>
        <v>65.376811594202906</v>
      </c>
      <c r="Q2810" t="str">
        <f>LEFT(Kickstarter[[#This Row],[Category and Sub-Category]], SEARCH("/", Kickstarter[[#This Row],[Category and Sub-Category]])-1)</f>
        <v>theater</v>
      </c>
      <c r="R2810" t="str">
        <f>RIGHT(Kickstarter[[#This Row],[Category and Sub-Category]], LEN(Kickstarter[[#This Row],[Category and Sub-Category]])-SEARCH("/",Kickstarter[[#This Row],[Category and Sub-Category]]))</f>
        <v>plays</v>
      </c>
      <c r="S2810" s="10">
        <f>(Kickstarter[[#This Row],[launched_at]]/86400) + 25569 + (-6/24)</f>
        <v>42208.59646990741</v>
      </c>
      <c r="T2810" s="10">
        <f>(Kickstarter[[#This Row],[deadline]]/86400) + 25569 + (-6/24)</f>
        <v>42238.59646990741</v>
      </c>
      <c r="U2810" s="6">
        <f>YEAR(Kickstarter[[#This Row],[Date Created Conversion]])</f>
        <v>2015</v>
      </c>
      <c r="V2810" s="6" t="str">
        <f>TEXT(Kickstarter[[#This Row],[Date Created Conversion]], "mmm")</f>
        <v>Jul</v>
      </c>
      <c r="W2810" s="6">
        <f>DATEDIF(Kickstarter[[#This Row],[Date Created Conversion]],Kickstarter[[#This Row],[Date Ended Conversion]],"m")</f>
        <v>0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Kickstarter[[#This Row],[pledged]]/Kickstarter[[#This Row],[goal]]</f>
        <v>1.024</v>
      </c>
      <c r="P2811" s="13">
        <f>IF(Kickstarter[[#This Row],[backers_count]], Kickstarter[[#This Row],[pledged]]/Kickstarter[[#This Row],[backers_count]], 0)</f>
        <v>121.9047619047619</v>
      </c>
      <c r="Q2811" t="str">
        <f>LEFT(Kickstarter[[#This Row],[Category and Sub-Category]], SEARCH("/", Kickstarter[[#This Row],[Category and Sub-Category]])-1)</f>
        <v>theater</v>
      </c>
      <c r="R2811" t="str">
        <f>RIGHT(Kickstarter[[#This Row],[Category and Sub-Category]], LEN(Kickstarter[[#This Row],[Category and Sub-Category]])-SEARCH("/",Kickstarter[[#This Row],[Category and Sub-Category]]))</f>
        <v>plays</v>
      </c>
      <c r="S2811" s="10">
        <f>(Kickstarter[[#This Row],[launched_at]]/86400) + 25569 + (-6/24)</f>
        <v>42451.246817129635</v>
      </c>
      <c r="T2811" s="10">
        <f>(Kickstarter[[#This Row],[deadline]]/86400) + 25569 + (-6/24)</f>
        <v>42459.360416666663</v>
      </c>
      <c r="U2811" s="6">
        <f>YEAR(Kickstarter[[#This Row],[Date Created Conversion]])</f>
        <v>2016</v>
      </c>
      <c r="V2811" s="6" t="str">
        <f>TEXT(Kickstarter[[#This Row],[Date Created Conversion]], "mmm")</f>
        <v>Mar</v>
      </c>
      <c r="W2811" s="6">
        <f>DATEDIF(Kickstarter[[#This Row],[Date Created Conversion]],Kickstarter[[#This Row],[Date Ended Conversion]],"m")</f>
        <v>0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Kickstarter[[#This Row],[pledged]]/Kickstarter[[#This Row],[goal]]</f>
        <v>1.0820000000000001</v>
      </c>
      <c r="P2812" s="13">
        <f>IF(Kickstarter[[#This Row],[backers_count]], Kickstarter[[#This Row],[pledged]]/Kickstarter[[#This Row],[backers_count]], 0)</f>
        <v>47.456140350877192</v>
      </c>
      <c r="Q2812" t="str">
        <f>LEFT(Kickstarter[[#This Row],[Category and Sub-Category]], SEARCH("/", Kickstarter[[#This Row],[Category and Sub-Category]])-1)</f>
        <v>theater</v>
      </c>
      <c r="R2812" t="str">
        <f>RIGHT(Kickstarter[[#This Row],[Category and Sub-Category]], LEN(Kickstarter[[#This Row],[Category and Sub-Category]])-SEARCH("/",Kickstarter[[#This Row],[Category and Sub-Category]]))</f>
        <v>plays</v>
      </c>
      <c r="S2812" s="10">
        <f>(Kickstarter[[#This Row],[launched_at]]/86400) + 25569 + (-6/24)</f>
        <v>41758.88962962963</v>
      </c>
      <c r="T2812" s="10">
        <f>(Kickstarter[[#This Row],[deadline]]/86400) + 25569 + (-6/24)</f>
        <v>41790.915972222225</v>
      </c>
      <c r="U2812" s="6">
        <f>YEAR(Kickstarter[[#This Row],[Date Created Conversion]])</f>
        <v>2014</v>
      </c>
      <c r="V2812" s="6" t="str">
        <f>TEXT(Kickstarter[[#This Row],[Date Created Conversion]], "mmm")</f>
        <v>Apr</v>
      </c>
      <c r="W2812" s="6">
        <f>DATEDIF(Kickstarter[[#This Row],[Date Created Conversion]],Kickstarter[[#This Row],[Date Ended Conversion]],"m")</f>
        <v>1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Kickstarter[[#This Row],[pledged]]/Kickstarter[[#This Row],[goal]]</f>
        <v>1.0026999999999999</v>
      </c>
      <c r="P2813" s="13">
        <f>IF(Kickstarter[[#This Row],[backers_count]], Kickstarter[[#This Row],[pledged]]/Kickstarter[[#This Row],[backers_count]], 0)</f>
        <v>92.842592592592595</v>
      </c>
      <c r="Q2813" t="str">
        <f>LEFT(Kickstarter[[#This Row],[Category and Sub-Category]], SEARCH("/", Kickstarter[[#This Row],[Category and Sub-Category]])-1)</f>
        <v>theater</v>
      </c>
      <c r="R2813" t="str">
        <f>RIGHT(Kickstarter[[#This Row],[Category and Sub-Category]], LEN(Kickstarter[[#This Row],[Category and Sub-Category]])-SEARCH("/",Kickstarter[[#This Row],[Category and Sub-Category]]))</f>
        <v>plays</v>
      </c>
      <c r="S2813" s="10">
        <f>(Kickstarter[[#This Row],[launched_at]]/86400) + 25569 + (-6/24)</f>
        <v>42028.246562500004</v>
      </c>
      <c r="T2813" s="10">
        <f>(Kickstarter[[#This Row],[deadline]]/86400) + 25569 + (-6/24)</f>
        <v>42058.246562500004</v>
      </c>
      <c r="U2813" s="6">
        <f>YEAR(Kickstarter[[#This Row],[Date Created Conversion]])</f>
        <v>2015</v>
      </c>
      <c r="V2813" s="6" t="str">
        <f>TEXT(Kickstarter[[#This Row],[Date Created Conversion]], "mmm")</f>
        <v>Jan</v>
      </c>
      <c r="W2813" s="6">
        <f>DATEDIF(Kickstarter[[#This Row],[Date Created Conversion]],Kickstarter[[#This Row],[Date Ended Conversion]],"m")</f>
        <v>0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Kickstarter[[#This Row],[pledged]]/Kickstarter[[#This Row],[goal]]</f>
        <v>1.133</v>
      </c>
      <c r="P2814" s="13">
        <f>IF(Kickstarter[[#This Row],[backers_count]], Kickstarter[[#This Row],[pledged]]/Kickstarter[[#This Row],[backers_count]], 0)</f>
        <v>68.253012048192772</v>
      </c>
      <c r="Q2814" t="str">
        <f>LEFT(Kickstarter[[#This Row],[Category and Sub-Category]], SEARCH("/", Kickstarter[[#This Row],[Category and Sub-Category]])-1)</f>
        <v>theater</v>
      </c>
      <c r="R2814" t="str">
        <f>RIGHT(Kickstarter[[#This Row],[Category and Sub-Category]], LEN(Kickstarter[[#This Row],[Category and Sub-Category]])-SEARCH("/",Kickstarter[[#This Row],[Category and Sub-Category]]))</f>
        <v>plays</v>
      </c>
      <c r="S2814" s="10">
        <f>(Kickstarter[[#This Row],[launched_at]]/86400) + 25569 + (-6/24)</f>
        <v>42054.49418981481</v>
      </c>
      <c r="T2814" s="10">
        <f>(Kickstarter[[#This Row],[deadline]]/86400) + 25569 + (-6/24)</f>
        <v>42099.916666666672</v>
      </c>
      <c r="U2814" s="6">
        <f>YEAR(Kickstarter[[#This Row],[Date Created Conversion]])</f>
        <v>2015</v>
      </c>
      <c r="V2814" s="6" t="str">
        <f>TEXT(Kickstarter[[#This Row],[Date Created Conversion]], "mmm")</f>
        <v>Feb</v>
      </c>
      <c r="W2814" s="6">
        <f>DATEDIF(Kickstarter[[#This Row],[Date Created Conversion]],Kickstarter[[#This Row],[Date Ended Conversion]],"m")</f>
        <v>1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Kickstarter[[#This Row],[pledged]]/Kickstarter[[#This Row],[goal]]</f>
        <v>1.2757571428571428</v>
      </c>
      <c r="P2815" s="13">
        <f>IF(Kickstarter[[#This Row],[backers_count]], Kickstarter[[#This Row],[pledged]]/Kickstarter[[#This Row],[backers_count]], 0)</f>
        <v>37.209583333333335</v>
      </c>
      <c r="Q2815" t="str">
        <f>LEFT(Kickstarter[[#This Row],[Category and Sub-Category]], SEARCH("/", Kickstarter[[#This Row],[Category and Sub-Category]])-1)</f>
        <v>theater</v>
      </c>
      <c r="R2815" t="str">
        <f>RIGHT(Kickstarter[[#This Row],[Category and Sub-Category]], LEN(Kickstarter[[#This Row],[Category and Sub-Category]])-SEARCH("/",Kickstarter[[#This Row],[Category and Sub-Category]]))</f>
        <v>plays</v>
      </c>
      <c r="S2815" s="10">
        <f>(Kickstarter[[#This Row],[launched_at]]/86400) + 25569 + (-6/24)</f>
        <v>42693.492604166662</v>
      </c>
      <c r="T2815" s="10">
        <f>(Kickstarter[[#This Row],[deadline]]/86400) + 25569 + (-6/24)</f>
        <v>42718.492604166662</v>
      </c>
      <c r="U2815" s="6">
        <f>YEAR(Kickstarter[[#This Row],[Date Created Conversion]])</f>
        <v>2016</v>
      </c>
      <c r="V2815" s="6" t="str">
        <f>TEXT(Kickstarter[[#This Row],[Date Created Conversion]], "mmm")</f>
        <v>Nov</v>
      </c>
      <c r="W2815" s="6">
        <f>DATEDIF(Kickstarter[[#This Row],[Date Created Conversion]],Kickstarter[[#This Row],[Date Ended Conversion]],"m")</f>
        <v>0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Kickstarter[[#This Row],[pledged]]/Kickstarter[[#This Row],[goal]]</f>
        <v>1.0773333333333333</v>
      </c>
      <c r="P2816" s="13">
        <f>IF(Kickstarter[[#This Row],[backers_count]], Kickstarter[[#This Row],[pledged]]/Kickstarter[[#This Row],[backers_count]], 0)</f>
        <v>25.25</v>
      </c>
      <c r="Q2816" t="str">
        <f>LEFT(Kickstarter[[#This Row],[Category and Sub-Category]], SEARCH("/", Kickstarter[[#This Row],[Category and Sub-Category]])-1)</f>
        <v>theater</v>
      </c>
      <c r="R2816" t="str">
        <f>RIGHT(Kickstarter[[#This Row],[Category and Sub-Category]], LEN(Kickstarter[[#This Row],[Category and Sub-Category]])-SEARCH("/",Kickstarter[[#This Row],[Category and Sub-Category]]))</f>
        <v>plays</v>
      </c>
      <c r="S2816" s="10">
        <f>(Kickstarter[[#This Row],[launched_at]]/86400) + 25569 + (-6/24)</f>
        <v>42103.149479166663</v>
      </c>
      <c r="T2816" s="10">
        <f>(Kickstarter[[#This Row],[deadline]]/86400) + 25569 + (-6/24)</f>
        <v>42133.149479166663</v>
      </c>
      <c r="U2816" s="6">
        <f>YEAR(Kickstarter[[#This Row],[Date Created Conversion]])</f>
        <v>2015</v>
      </c>
      <c r="V2816" s="6" t="str">
        <f>TEXT(Kickstarter[[#This Row],[Date Created Conversion]], "mmm")</f>
        <v>Apr</v>
      </c>
      <c r="W2816" s="6">
        <f>DATEDIF(Kickstarter[[#This Row],[Date Created Conversion]],Kickstarter[[#This Row],[Date Ended Conversion]],"m")</f>
        <v>1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Kickstarter[[#This Row],[pledged]]/Kickstarter[[#This Row],[goal]]</f>
        <v>2.42</v>
      </c>
      <c r="P2817" s="13">
        <f>IF(Kickstarter[[#This Row],[backers_count]], Kickstarter[[#This Row],[pledged]]/Kickstarter[[#This Row],[backers_count]], 0)</f>
        <v>43.214285714285715</v>
      </c>
      <c r="Q2817" t="str">
        <f>LEFT(Kickstarter[[#This Row],[Category and Sub-Category]], SEARCH("/", Kickstarter[[#This Row],[Category and Sub-Category]])-1)</f>
        <v>theater</v>
      </c>
      <c r="R2817" t="str">
        <f>RIGHT(Kickstarter[[#This Row],[Category and Sub-Category]], LEN(Kickstarter[[#This Row],[Category and Sub-Category]])-SEARCH("/",Kickstarter[[#This Row],[Category and Sub-Category]]))</f>
        <v>plays</v>
      </c>
      <c r="S2817" s="10">
        <f>(Kickstarter[[#This Row],[launched_at]]/86400) + 25569 + (-6/24)</f>
        <v>42559.526724537034</v>
      </c>
      <c r="T2817" s="10">
        <f>(Kickstarter[[#This Row],[deadline]]/86400) + 25569 + (-6/24)</f>
        <v>42589.526724537034</v>
      </c>
      <c r="U2817" s="6">
        <f>YEAR(Kickstarter[[#This Row],[Date Created Conversion]])</f>
        <v>2016</v>
      </c>
      <c r="V2817" s="6" t="str">
        <f>TEXT(Kickstarter[[#This Row],[Date Created Conversion]], "mmm")</f>
        <v>Jul</v>
      </c>
      <c r="W2817" s="6">
        <f>DATEDIF(Kickstarter[[#This Row],[Date Created Conversion]],Kickstarter[[#This Row],[Date Ended Conversion]],"m")</f>
        <v>0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Kickstarter[[#This Row],[pledged]]/Kickstarter[[#This Row],[goal]]</f>
        <v>1.4156666666666666</v>
      </c>
      <c r="P2818" s="13">
        <f>IF(Kickstarter[[#This Row],[backers_count]], Kickstarter[[#This Row],[pledged]]/Kickstarter[[#This Row],[backers_count]], 0)</f>
        <v>25.130177514792898</v>
      </c>
      <c r="Q2818" t="str">
        <f>LEFT(Kickstarter[[#This Row],[Category and Sub-Category]], SEARCH("/", Kickstarter[[#This Row],[Category and Sub-Category]])-1)</f>
        <v>theater</v>
      </c>
      <c r="R2818" t="str">
        <f>RIGHT(Kickstarter[[#This Row],[Category and Sub-Category]], LEN(Kickstarter[[#This Row],[Category and Sub-Category]])-SEARCH("/",Kickstarter[[#This Row],[Category and Sub-Category]]))</f>
        <v>plays</v>
      </c>
      <c r="S2818" s="10">
        <f>(Kickstarter[[#This Row],[launched_at]]/86400) + 25569 + (-6/24)</f>
        <v>42188.217499999999</v>
      </c>
      <c r="T2818" s="10">
        <f>(Kickstarter[[#This Row],[deadline]]/86400) + 25569 + (-6/24)</f>
        <v>42218.416666666672</v>
      </c>
      <c r="U2818" s="6">
        <f>YEAR(Kickstarter[[#This Row],[Date Created Conversion]])</f>
        <v>2015</v>
      </c>
      <c r="V2818" s="6" t="str">
        <f>TEXT(Kickstarter[[#This Row],[Date Created Conversion]], "mmm")</f>
        <v>Jul</v>
      </c>
      <c r="W2818" s="6">
        <f>DATEDIF(Kickstarter[[#This Row],[Date Created Conversion]],Kickstarter[[#This Row],[Date Ended Conversion]],"m")</f>
        <v>0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Kickstarter[[#This Row],[pledged]]/Kickstarter[[#This Row],[goal]]</f>
        <v>1.3</v>
      </c>
      <c r="P2819" s="13">
        <f>IF(Kickstarter[[#This Row],[backers_count]], Kickstarter[[#This Row],[pledged]]/Kickstarter[[#This Row],[backers_count]], 0)</f>
        <v>23.636363636363637</v>
      </c>
      <c r="Q2819" t="str">
        <f>LEFT(Kickstarter[[#This Row],[Category and Sub-Category]], SEARCH("/", Kickstarter[[#This Row],[Category and Sub-Category]])-1)</f>
        <v>theater</v>
      </c>
      <c r="R2819" t="str">
        <f>RIGHT(Kickstarter[[#This Row],[Category and Sub-Category]], LEN(Kickstarter[[#This Row],[Category and Sub-Category]])-SEARCH("/",Kickstarter[[#This Row],[Category and Sub-Category]]))</f>
        <v>plays</v>
      </c>
      <c r="S2819" s="10">
        <f>(Kickstarter[[#This Row],[launched_at]]/86400) + 25569 + (-6/24)</f>
        <v>42023.384976851856</v>
      </c>
      <c r="T2819" s="10">
        <f>(Kickstarter[[#This Row],[deadline]]/86400) + 25569 + (-6/24)</f>
        <v>42063.384976851856</v>
      </c>
      <c r="U2819" s="6">
        <f>YEAR(Kickstarter[[#This Row],[Date Created Conversion]])</f>
        <v>2015</v>
      </c>
      <c r="V2819" s="6" t="str">
        <f>TEXT(Kickstarter[[#This Row],[Date Created Conversion]], "mmm")</f>
        <v>Jan</v>
      </c>
      <c r="W2819" s="6">
        <f>DATEDIF(Kickstarter[[#This Row],[Date Created Conversion]],Kickstarter[[#This Row],[Date Ended Conversion]],"m")</f>
        <v>1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Kickstarter[[#This Row],[pledged]]/Kickstarter[[#This Row],[goal]]</f>
        <v>1.0603</v>
      </c>
      <c r="P2820" s="13">
        <f>IF(Kickstarter[[#This Row],[backers_count]], Kickstarter[[#This Row],[pledged]]/Kickstarter[[#This Row],[backers_count]], 0)</f>
        <v>103.95098039215686</v>
      </c>
      <c r="Q2820" t="str">
        <f>LEFT(Kickstarter[[#This Row],[Category and Sub-Category]], SEARCH("/", Kickstarter[[#This Row],[Category and Sub-Category]])-1)</f>
        <v>theater</v>
      </c>
      <c r="R2820" t="str">
        <f>RIGHT(Kickstarter[[#This Row],[Category and Sub-Category]], LEN(Kickstarter[[#This Row],[Category and Sub-Category]])-SEARCH("/",Kickstarter[[#This Row],[Category and Sub-Category]]))</f>
        <v>plays</v>
      </c>
      <c r="S2820" s="10">
        <f>(Kickstarter[[#This Row],[launched_at]]/86400) + 25569 + (-6/24)</f>
        <v>42250.348217592589</v>
      </c>
      <c r="T2820" s="10">
        <f>(Kickstarter[[#This Row],[deadline]]/86400) + 25569 + (-6/24)</f>
        <v>42270.348217592589</v>
      </c>
      <c r="U2820" s="6">
        <f>YEAR(Kickstarter[[#This Row],[Date Created Conversion]])</f>
        <v>2015</v>
      </c>
      <c r="V2820" s="6" t="str">
        <f>TEXT(Kickstarter[[#This Row],[Date Created Conversion]], "mmm")</f>
        <v>Sep</v>
      </c>
      <c r="W2820" s="6">
        <f>DATEDIF(Kickstarter[[#This Row],[Date Created Conversion]],Kickstarter[[#This Row],[Date Ended Conversion]],"m")</f>
        <v>0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Kickstarter[[#This Row],[pledged]]/Kickstarter[[#This Row],[goal]]</f>
        <v>1.048</v>
      </c>
      <c r="P2821" s="13">
        <f>IF(Kickstarter[[#This Row],[backers_count]], Kickstarter[[#This Row],[pledged]]/Kickstarter[[#This Row],[backers_count]], 0)</f>
        <v>50.384615384615387</v>
      </c>
      <c r="Q2821" t="str">
        <f>LEFT(Kickstarter[[#This Row],[Category and Sub-Category]], SEARCH("/", Kickstarter[[#This Row],[Category and Sub-Category]])-1)</f>
        <v>theater</v>
      </c>
      <c r="R2821" t="str">
        <f>RIGHT(Kickstarter[[#This Row],[Category and Sub-Category]], LEN(Kickstarter[[#This Row],[Category and Sub-Category]])-SEARCH("/",Kickstarter[[#This Row],[Category and Sub-Category]]))</f>
        <v>plays</v>
      </c>
      <c r="S2821" s="10">
        <f>(Kickstarter[[#This Row],[launched_at]]/86400) + 25569 + (-6/24)</f>
        <v>42139.275567129633</v>
      </c>
      <c r="T2821" s="10">
        <f>(Kickstarter[[#This Row],[deadline]]/86400) + 25569 + (-6/24)</f>
        <v>42169.275567129633</v>
      </c>
      <c r="U2821" s="6">
        <f>YEAR(Kickstarter[[#This Row],[Date Created Conversion]])</f>
        <v>2015</v>
      </c>
      <c r="V2821" s="6" t="str">
        <f>TEXT(Kickstarter[[#This Row],[Date Created Conversion]], "mmm")</f>
        <v>May</v>
      </c>
      <c r="W2821" s="6">
        <f>DATEDIF(Kickstarter[[#This Row],[Date Created Conversion]],Kickstarter[[#This Row],[Date Ended Conversion]],"m")</f>
        <v>0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Kickstarter[[#This Row],[pledged]]/Kickstarter[[#This Row],[goal]]</f>
        <v>1.36</v>
      </c>
      <c r="P2822" s="13">
        <f>IF(Kickstarter[[#This Row],[backers_count]], Kickstarter[[#This Row],[pledged]]/Kickstarter[[#This Row],[backers_count]], 0)</f>
        <v>13.6</v>
      </c>
      <c r="Q2822" t="str">
        <f>LEFT(Kickstarter[[#This Row],[Category and Sub-Category]], SEARCH("/", Kickstarter[[#This Row],[Category and Sub-Category]])-1)</f>
        <v>theater</v>
      </c>
      <c r="R2822" t="str">
        <f>RIGHT(Kickstarter[[#This Row],[Category and Sub-Category]], LEN(Kickstarter[[#This Row],[Category and Sub-Category]])-SEARCH("/",Kickstarter[[#This Row],[Category and Sub-Category]]))</f>
        <v>plays</v>
      </c>
      <c r="S2822" s="10">
        <f>(Kickstarter[[#This Row],[launched_at]]/86400) + 25569 + (-6/24)</f>
        <v>42401.360983796301</v>
      </c>
      <c r="T2822" s="10">
        <f>(Kickstarter[[#This Row],[deadline]]/86400) + 25569 + (-6/24)</f>
        <v>42425.75</v>
      </c>
      <c r="U2822" s="6">
        <f>YEAR(Kickstarter[[#This Row],[Date Created Conversion]])</f>
        <v>2016</v>
      </c>
      <c r="V2822" s="6" t="str">
        <f>TEXT(Kickstarter[[#This Row],[Date Created Conversion]], "mmm")</f>
        <v>Feb</v>
      </c>
      <c r="W2822" s="6">
        <f>DATEDIF(Kickstarter[[#This Row],[Date Created Conversion]],Kickstarter[[#This Row],[Date Ended Conversion]],"m")</f>
        <v>0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Kickstarter[[#This Row],[pledged]]/Kickstarter[[#This Row],[goal]]</f>
        <v>1</v>
      </c>
      <c r="P2823" s="13">
        <f>IF(Kickstarter[[#This Row],[backers_count]], Kickstarter[[#This Row],[pledged]]/Kickstarter[[#This Row],[backers_count]], 0)</f>
        <v>28.571428571428573</v>
      </c>
      <c r="Q2823" t="str">
        <f>LEFT(Kickstarter[[#This Row],[Category and Sub-Category]], SEARCH("/", Kickstarter[[#This Row],[Category and Sub-Category]])-1)</f>
        <v>theater</v>
      </c>
      <c r="R2823" t="str">
        <f>RIGHT(Kickstarter[[#This Row],[Category and Sub-Category]], LEN(Kickstarter[[#This Row],[Category and Sub-Category]])-SEARCH("/",Kickstarter[[#This Row],[Category and Sub-Category]]))</f>
        <v>plays</v>
      </c>
      <c r="S2823" s="10">
        <f>(Kickstarter[[#This Row],[launched_at]]/86400) + 25569 + (-6/24)</f>
        <v>41875.672858796301</v>
      </c>
      <c r="T2823" s="10">
        <f>(Kickstarter[[#This Row],[deadline]]/86400) + 25569 + (-6/24)</f>
        <v>41905.672858796301</v>
      </c>
      <c r="U2823" s="6">
        <f>YEAR(Kickstarter[[#This Row],[Date Created Conversion]])</f>
        <v>2014</v>
      </c>
      <c r="V2823" s="6" t="str">
        <f>TEXT(Kickstarter[[#This Row],[Date Created Conversion]], "mmm")</f>
        <v>Aug</v>
      </c>
      <c r="W2823" s="6">
        <f>DATEDIF(Kickstarter[[#This Row],[Date Created Conversion]],Kickstarter[[#This Row],[Date Ended Conversion]],"m")</f>
        <v>0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Kickstarter[[#This Row],[pledged]]/Kickstarter[[#This Row],[goal]]</f>
        <v>1</v>
      </c>
      <c r="P2824" s="13">
        <f>IF(Kickstarter[[#This Row],[backers_count]], Kickstarter[[#This Row],[pledged]]/Kickstarter[[#This Row],[backers_count]], 0)</f>
        <v>63.829787234042556</v>
      </c>
      <c r="Q2824" t="str">
        <f>LEFT(Kickstarter[[#This Row],[Category and Sub-Category]], SEARCH("/", Kickstarter[[#This Row],[Category and Sub-Category]])-1)</f>
        <v>theater</v>
      </c>
      <c r="R2824" t="str">
        <f>RIGHT(Kickstarter[[#This Row],[Category and Sub-Category]], LEN(Kickstarter[[#This Row],[Category and Sub-Category]])-SEARCH("/",Kickstarter[[#This Row],[Category and Sub-Category]]))</f>
        <v>plays</v>
      </c>
      <c r="S2824" s="10">
        <f>(Kickstarter[[#This Row],[launched_at]]/86400) + 25569 + (-6/24)</f>
        <v>42060.433935185181</v>
      </c>
      <c r="T2824" s="10">
        <f>(Kickstarter[[#This Row],[deadline]]/86400) + 25569 + (-6/24)</f>
        <v>42090.392268518517</v>
      </c>
      <c r="U2824" s="6">
        <f>YEAR(Kickstarter[[#This Row],[Date Created Conversion]])</f>
        <v>2015</v>
      </c>
      <c r="V2824" s="6" t="str">
        <f>TEXT(Kickstarter[[#This Row],[Date Created Conversion]], "mmm")</f>
        <v>Feb</v>
      </c>
      <c r="W2824" s="6">
        <f>DATEDIF(Kickstarter[[#This Row],[Date Created Conversion]],Kickstarter[[#This Row],[Date Ended Conversion]],"m")</f>
        <v>1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Kickstarter[[#This Row],[pledged]]/Kickstarter[[#This Row],[goal]]</f>
        <v>1.24</v>
      </c>
      <c r="P2825" s="13">
        <f>IF(Kickstarter[[#This Row],[backers_count]], Kickstarter[[#This Row],[pledged]]/Kickstarter[[#This Row],[backers_count]], 0)</f>
        <v>8.8571428571428577</v>
      </c>
      <c r="Q2825" t="str">
        <f>LEFT(Kickstarter[[#This Row],[Category and Sub-Category]], SEARCH("/", Kickstarter[[#This Row],[Category and Sub-Category]])-1)</f>
        <v>theater</v>
      </c>
      <c r="R2825" t="str">
        <f>RIGHT(Kickstarter[[#This Row],[Category and Sub-Category]], LEN(Kickstarter[[#This Row],[Category and Sub-Category]])-SEARCH("/",Kickstarter[[#This Row],[Category and Sub-Category]]))</f>
        <v>plays</v>
      </c>
      <c r="S2825" s="10">
        <f>(Kickstarter[[#This Row],[launched_at]]/86400) + 25569 + (-6/24)</f>
        <v>42066.761643518519</v>
      </c>
      <c r="T2825" s="10">
        <f>(Kickstarter[[#This Row],[deadline]]/86400) + 25569 + (-6/24)</f>
        <v>42094.707638888889</v>
      </c>
      <c r="U2825" s="6">
        <f>YEAR(Kickstarter[[#This Row],[Date Created Conversion]])</f>
        <v>2015</v>
      </c>
      <c r="V2825" s="6" t="str">
        <f>TEXT(Kickstarter[[#This Row],[Date Created Conversion]], "mmm")</f>
        <v>Mar</v>
      </c>
      <c r="W2825" s="6">
        <f>DATEDIF(Kickstarter[[#This Row],[Date Created Conversion]],Kickstarter[[#This Row],[Date Ended Conversion]],"m")</f>
        <v>0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Kickstarter[[#This Row],[pledged]]/Kickstarter[[#This Row],[goal]]</f>
        <v>1.1692307692307693</v>
      </c>
      <c r="P2826" s="13">
        <f>IF(Kickstarter[[#This Row],[backers_count]], Kickstarter[[#This Row],[pledged]]/Kickstarter[[#This Row],[backers_count]], 0)</f>
        <v>50.666666666666664</v>
      </c>
      <c r="Q2826" t="str">
        <f>LEFT(Kickstarter[[#This Row],[Category and Sub-Category]], SEARCH("/", Kickstarter[[#This Row],[Category and Sub-Category]])-1)</f>
        <v>theater</v>
      </c>
      <c r="R2826" t="str">
        <f>RIGHT(Kickstarter[[#This Row],[Category and Sub-Category]], LEN(Kickstarter[[#This Row],[Category and Sub-Category]])-SEARCH("/",Kickstarter[[#This Row],[Category and Sub-Category]]))</f>
        <v>plays</v>
      </c>
      <c r="S2826" s="10">
        <f>(Kickstarter[[#This Row],[launched_at]]/86400) + 25569 + (-6/24)</f>
        <v>42136.020787037036</v>
      </c>
      <c r="T2826" s="10">
        <f>(Kickstarter[[#This Row],[deadline]]/86400) + 25569 + (-6/24)</f>
        <v>42167.821527777778</v>
      </c>
      <c r="U2826" s="6">
        <f>YEAR(Kickstarter[[#This Row],[Date Created Conversion]])</f>
        <v>2015</v>
      </c>
      <c r="V2826" s="6" t="str">
        <f>TEXT(Kickstarter[[#This Row],[Date Created Conversion]], "mmm")</f>
        <v>May</v>
      </c>
      <c r="W2826" s="6">
        <f>DATEDIF(Kickstarter[[#This Row],[Date Created Conversion]],Kickstarter[[#This Row],[Date Ended Conversion]],"m")</f>
        <v>1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Kickstarter[[#This Row],[pledged]]/Kickstarter[[#This Row],[goal]]</f>
        <v>1.0333333333333334</v>
      </c>
      <c r="P2827" s="13">
        <f>IF(Kickstarter[[#This Row],[backers_count]], Kickstarter[[#This Row],[pledged]]/Kickstarter[[#This Row],[backers_count]], 0)</f>
        <v>60.784313725490193</v>
      </c>
      <c r="Q2827" t="str">
        <f>LEFT(Kickstarter[[#This Row],[Category and Sub-Category]], SEARCH("/", Kickstarter[[#This Row],[Category and Sub-Category]])-1)</f>
        <v>theater</v>
      </c>
      <c r="R2827" t="str">
        <f>RIGHT(Kickstarter[[#This Row],[Category and Sub-Category]], LEN(Kickstarter[[#This Row],[Category and Sub-Category]])-SEARCH("/",Kickstarter[[#This Row],[Category and Sub-Category]]))</f>
        <v>plays</v>
      </c>
      <c r="S2827" s="10">
        <f>(Kickstarter[[#This Row],[launched_at]]/86400) + 25569 + (-6/24)</f>
        <v>42312.542662037042</v>
      </c>
      <c r="T2827" s="10">
        <f>(Kickstarter[[#This Row],[deadline]]/86400) + 25569 + (-6/24)</f>
        <v>42342.542662037042</v>
      </c>
      <c r="U2827" s="6">
        <f>YEAR(Kickstarter[[#This Row],[Date Created Conversion]])</f>
        <v>2015</v>
      </c>
      <c r="V2827" s="6" t="str">
        <f>TEXT(Kickstarter[[#This Row],[Date Created Conversion]], "mmm")</f>
        <v>Nov</v>
      </c>
      <c r="W2827" s="6">
        <f>DATEDIF(Kickstarter[[#This Row],[Date Created Conversion]],Kickstarter[[#This Row],[Date Ended Conversion]],"m")</f>
        <v>1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Kickstarter[[#This Row],[pledged]]/Kickstarter[[#This Row],[goal]]</f>
        <v>1.0774999999999999</v>
      </c>
      <c r="P2828" s="13">
        <f>IF(Kickstarter[[#This Row],[backers_count]], Kickstarter[[#This Row],[pledged]]/Kickstarter[[#This Row],[backers_count]], 0)</f>
        <v>113.42105263157895</v>
      </c>
      <c r="Q2828" t="str">
        <f>LEFT(Kickstarter[[#This Row],[Category and Sub-Category]], SEARCH("/", Kickstarter[[#This Row],[Category and Sub-Category]])-1)</f>
        <v>theater</v>
      </c>
      <c r="R2828" t="str">
        <f>RIGHT(Kickstarter[[#This Row],[Category and Sub-Category]], LEN(Kickstarter[[#This Row],[Category and Sub-Category]])-SEARCH("/",Kickstarter[[#This Row],[Category and Sub-Category]]))</f>
        <v>plays</v>
      </c>
      <c r="S2828" s="10">
        <f>(Kickstarter[[#This Row],[launched_at]]/86400) + 25569 + (-6/24)</f>
        <v>42170.784861111111</v>
      </c>
      <c r="T2828" s="10">
        <f>(Kickstarter[[#This Row],[deadline]]/86400) + 25569 + (-6/24)</f>
        <v>42195.041666666672</v>
      </c>
      <c r="U2828" s="6">
        <f>YEAR(Kickstarter[[#This Row],[Date Created Conversion]])</f>
        <v>2015</v>
      </c>
      <c r="V2828" s="6" t="str">
        <f>TEXT(Kickstarter[[#This Row],[Date Created Conversion]], "mmm")</f>
        <v>Jun</v>
      </c>
      <c r="W2828" s="6">
        <f>DATEDIF(Kickstarter[[#This Row],[Date Created Conversion]],Kickstarter[[#This Row],[Date Ended Conversion]],"m")</f>
        <v>0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Kickstarter[[#This Row],[pledged]]/Kickstarter[[#This Row],[goal]]</f>
        <v>1.2024999999999999</v>
      </c>
      <c r="P2829" s="13">
        <f>IF(Kickstarter[[#This Row],[backers_count]], Kickstarter[[#This Row],[pledged]]/Kickstarter[[#This Row],[backers_count]], 0)</f>
        <v>104.56521739130434</v>
      </c>
      <c r="Q2829" t="str">
        <f>LEFT(Kickstarter[[#This Row],[Category and Sub-Category]], SEARCH("/", Kickstarter[[#This Row],[Category and Sub-Category]])-1)</f>
        <v>theater</v>
      </c>
      <c r="R2829" t="str">
        <f>RIGHT(Kickstarter[[#This Row],[Category and Sub-Category]], LEN(Kickstarter[[#This Row],[Category and Sub-Category]])-SEARCH("/",Kickstarter[[#This Row],[Category and Sub-Category]]))</f>
        <v>plays</v>
      </c>
      <c r="S2829" s="10">
        <f>(Kickstarter[[#This Row],[launched_at]]/86400) + 25569 + (-6/24)</f>
        <v>42494.433634259258</v>
      </c>
      <c r="T2829" s="10">
        <f>(Kickstarter[[#This Row],[deadline]]/86400) + 25569 + (-6/24)</f>
        <v>42524.4375</v>
      </c>
      <c r="U2829" s="6">
        <f>YEAR(Kickstarter[[#This Row],[Date Created Conversion]])</f>
        <v>2016</v>
      </c>
      <c r="V2829" s="6" t="str">
        <f>TEXT(Kickstarter[[#This Row],[Date Created Conversion]], "mmm")</f>
        <v>May</v>
      </c>
      <c r="W2829" s="6">
        <f>DATEDIF(Kickstarter[[#This Row],[Date Created Conversion]],Kickstarter[[#This Row],[Date Ended Conversion]],"m")</f>
        <v>0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Kickstarter[[#This Row],[pledged]]/Kickstarter[[#This Row],[goal]]</f>
        <v>1.0037894736842106</v>
      </c>
      <c r="P2830" s="13">
        <f>IF(Kickstarter[[#This Row],[backers_count]], Kickstarter[[#This Row],[pledged]]/Kickstarter[[#This Row],[backers_count]], 0)</f>
        <v>98.30927835051547</v>
      </c>
      <c r="Q2830" t="str">
        <f>LEFT(Kickstarter[[#This Row],[Category and Sub-Category]], SEARCH("/", Kickstarter[[#This Row],[Category and Sub-Category]])-1)</f>
        <v>theater</v>
      </c>
      <c r="R2830" t="str">
        <f>RIGHT(Kickstarter[[#This Row],[Category and Sub-Category]], LEN(Kickstarter[[#This Row],[Category and Sub-Category]])-SEARCH("/",Kickstarter[[#This Row],[Category and Sub-Category]]))</f>
        <v>plays</v>
      </c>
      <c r="S2830" s="10">
        <f>(Kickstarter[[#This Row],[launched_at]]/86400) + 25569 + (-6/24)</f>
        <v>42254.014687499999</v>
      </c>
      <c r="T2830" s="10">
        <f>(Kickstarter[[#This Row],[deadline]]/86400) + 25569 + (-6/24)</f>
        <v>42279.708333333328</v>
      </c>
      <c r="U2830" s="6">
        <f>YEAR(Kickstarter[[#This Row],[Date Created Conversion]])</f>
        <v>2015</v>
      </c>
      <c r="V2830" s="6" t="str">
        <f>TEXT(Kickstarter[[#This Row],[Date Created Conversion]], "mmm")</f>
        <v>Sep</v>
      </c>
      <c r="W2830" s="6">
        <f>DATEDIF(Kickstarter[[#This Row],[Date Created Conversion]],Kickstarter[[#This Row],[Date Ended Conversion]],"m")</f>
        <v>0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Kickstarter[[#This Row],[pledged]]/Kickstarter[[#This Row],[goal]]</f>
        <v>1.0651999999999999</v>
      </c>
      <c r="P2831" s="13">
        <f>IF(Kickstarter[[#This Row],[backers_count]], Kickstarter[[#This Row],[pledged]]/Kickstarter[[#This Row],[backers_count]], 0)</f>
        <v>35.039473684210527</v>
      </c>
      <c r="Q2831" t="str">
        <f>LEFT(Kickstarter[[#This Row],[Category and Sub-Category]], SEARCH("/", Kickstarter[[#This Row],[Category and Sub-Category]])-1)</f>
        <v>theater</v>
      </c>
      <c r="R2831" t="str">
        <f>RIGHT(Kickstarter[[#This Row],[Category and Sub-Category]], LEN(Kickstarter[[#This Row],[Category and Sub-Category]])-SEARCH("/",Kickstarter[[#This Row],[Category and Sub-Category]]))</f>
        <v>plays</v>
      </c>
      <c r="S2831" s="10">
        <f>(Kickstarter[[#This Row],[launched_at]]/86400) + 25569 + (-6/24)</f>
        <v>42495.184236111112</v>
      </c>
      <c r="T2831" s="10">
        <f>(Kickstarter[[#This Row],[deadline]]/86400) + 25569 + (-6/24)</f>
        <v>42523.184236111112</v>
      </c>
      <c r="U2831" s="6">
        <f>YEAR(Kickstarter[[#This Row],[Date Created Conversion]])</f>
        <v>2016</v>
      </c>
      <c r="V2831" s="6" t="str">
        <f>TEXT(Kickstarter[[#This Row],[Date Created Conversion]], "mmm")</f>
        <v>May</v>
      </c>
      <c r="W2831" s="6">
        <f>DATEDIF(Kickstarter[[#This Row],[Date Created Conversion]],Kickstarter[[#This Row],[Date Ended Conversion]],"m")</f>
        <v>0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Kickstarter[[#This Row],[pledged]]/Kickstarter[[#This Row],[goal]]</f>
        <v>1</v>
      </c>
      <c r="P2832" s="13">
        <f>IF(Kickstarter[[#This Row],[backers_count]], Kickstarter[[#This Row],[pledged]]/Kickstarter[[#This Row],[backers_count]], 0)</f>
        <v>272.72727272727275</v>
      </c>
      <c r="Q2832" t="str">
        <f>LEFT(Kickstarter[[#This Row],[Category and Sub-Category]], SEARCH("/", Kickstarter[[#This Row],[Category and Sub-Category]])-1)</f>
        <v>theater</v>
      </c>
      <c r="R2832" t="str">
        <f>RIGHT(Kickstarter[[#This Row],[Category and Sub-Category]], LEN(Kickstarter[[#This Row],[Category and Sub-Category]])-SEARCH("/",Kickstarter[[#This Row],[Category and Sub-Category]]))</f>
        <v>plays</v>
      </c>
      <c r="S2832" s="10">
        <f>(Kickstarter[[#This Row],[launched_at]]/86400) + 25569 + (-6/24)</f>
        <v>41758.589675925927</v>
      </c>
      <c r="T2832" s="10">
        <f>(Kickstarter[[#This Row],[deadline]]/86400) + 25569 + (-6/24)</f>
        <v>41770.915972222225</v>
      </c>
      <c r="U2832" s="6">
        <f>YEAR(Kickstarter[[#This Row],[Date Created Conversion]])</f>
        <v>2014</v>
      </c>
      <c r="V2832" s="6" t="str">
        <f>TEXT(Kickstarter[[#This Row],[Date Created Conversion]], "mmm")</f>
        <v>Apr</v>
      </c>
      <c r="W2832" s="6">
        <f>DATEDIF(Kickstarter[[#This Row],[Date Created Conversion]],Kickstarter[[#This Row],[Date Ended Conversion]],"m")</f>
        <v>0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Kickstarter[[#This Row],[pledged]]/Kickstarter[[#This Row],[goal]]</f>
        <v>1.1066666666666667</v>
      </c>
      <c r="P2833" s="13">
        <f>IF(Kickstarter[[#This Row],[backers_count]], Kickstarter[[#This Row],[pledged]]/Kickstarter[[#This Row],[backers_count]], 0)</f>
        <v>63.846153846153847</v>
      </c>
      <c r="Q2833" t="str">
        <f>LEFT(Kickstarter[[#This Row],[Category and Sub-Category]], SEARCH("/", Kickstarter[[#This Row],[Category and Sub-Category]])-1)</f>
        <v>theater</v>
      </c>
      <c r="R2833" t="str">
        <f>RIGHT(Kickstarter[[#This Row],[Category and Sub-Category]], LEN(Kickstarter[[#This Row],[Category and Sub-Category]])-SEARCH("/",Kickstarter[[#This Row],[Category and Sub-Category]]))</f>
        <v>plays</v>
      </c>
      <c r="S2833" s="10">
        <f>(Kickstarter[[#This Row],[launched_at]]/86400) + 25569 + (-6/24)</f>
        <v>42171.574884259258</v>
      </c>
      <c r="T2833" s="10">
        <f>(Kickstarter[[#This Row],[deadline]]/86400) + 25569 + (-6/24)</f>
        <v>42201.574884259258</v>
      </c>
      <c r="U2833" s="6">
        <f>YEAR(Kickstarter[[#This Row],[Date Created Conversion]])</f>
        <v>2015</v>
      </c>
      <c r="V2833" s="6" t="str">
        <f>TEXT(Kickstarter[[#This Row],[Date Created Conversion]], "mmm")</f>
        <v>Jun</v>
      </c>
      <c r="W2833" s="6">
        <f>DATEDIF(Kickstarter[[#This Row],[Date Created Conversion]],Kickstarter[[#This Row],[Date Ended Conversion]],"m")</f>
        <v>1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Kickstarter[[#This Row],[pledged]]/Kickstarter[[#This Row],[goal]]</f>
        <v>1.1471959999999999</v>
      </c>
      <c r="P2834" s="13">
        <f>IF(Kickstarter[[#This Row],[backers_count]], Kickstarter[[#This Row],[pledged]]/Kickstarter[[#This Row],[backers_count]], 0)</f>
        <v>30.189368421052631</v>
      </c>
      <c r="Q2834" t="str">
        <f>LEFT(Kickstarter[[#This Row],[Category and Sub-Category]], SEARCH("/", Kickstarter[[#This Row],[Category and Sub-Category]])-1)</f>
        <v>theater</v>
      </c>
      <c r="R2834" t="str">
        <f>RIGHT(Kickstarter[[#This Row],[Category and Sub-Category]], LEN(Kickstarter[[#This Row],[Category and Sub-Category]])-SEARCH("/",Kickstarter[[#This Row],[Category and Sub-Category]]))</f>
        <v>plays</v>
      </c>
      <c r="S2834" s="10">
        <f>(Kickstarter[[#This Row],[launched_at]]/86400) + 25569 + (-6/24)</f>
        <v>41938.459421296298</v>
      </c>
      <c r="T2834" s="10">
        <f>(Kickstarter[[#This Row],[deadline]]/86400) + 25569 + (-6/24)</f>
        <v>41966.666666666672</v>
      </c>
      <c r="U2834" s="6">
        <f>YEAR(Kickstarter[[#This Row],[Date Created Conversion]])</f>
        <v>2014</v>
      </c>
      <c r="V2834" s="6" t="str">
        <f>TEXT(Kickstarter[[#This Row],[Date Created Conversion]], "mmm")</f>
        <v>Oct</v>
      </c>
      <c r="W2834" s="6">
        <f>DATEDIF(Kickstarter[[#This Row],[Date Created Conversion]],Kickstarter[[#This Row],[Date Ended Conversion]],"m")</f>
        <v>0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Kickstarter[[#This Row],[pledged]]/Kickstarter[[#This Row],[goal]]</f>
        <v>1.0825925925925926</v>
      </c>
      <c r="P2835" s="13">
        <f>IF(Kickstarter[[#This Row],[backers_count]], Kickstarter[[#This Row],[pledged]]/Kickstarter[[#This Row],[backers_count]], 0)</f>
        <v>83.51428571428572</v>
      </c>
      <c r="Q2835" t="str">
        <f>LEFT(Kickstarter[[#This Row],[Category and Sub-Category]], SEARCH("/", Kickstarter[[#This Row],[Category and Sub-Category]])-1)</f>
        <v>theater</v>
      </c>
      <c r="R2835" t="str">
        <f>RIGHT(Kickstarter[[#This Row],[Category and Sub-Category]], LEN(Kickstarter[[#This Row],[Category and Sub-Category]])-SEARCH("/",Kickstarter[[#This Row],[Category and Sub-Category]]))</f>
        <v>plays</v>
      </c>
      <c r="S2835" s="10">
        <f>(Kickstarter[[#This Row],[launched_at]]/86400) + 25569 + (-6/24)</f>
        <v>42267.877696759257</v>
      </c>
      <c r="T2835" s="10">
        <f>(Kickstarter[[#This Row],[deadline]]/86400) + 25569 + (-6/24)</f>
        <v>42287.833333333328</v>
      </c>
      <c r="U2835" s="6">
        <f>YEAR(Kickstarter[[#This Row],[Date Created Conversion]])</f>
        <v>2015</v>
      </c>
      <c r="V2835" s="6" t="str">
        <f>TEXT(Kickstarter[[#This Row],[Date Created Conversion]], "mmm")</f>
        <v>Sep</v>
      </c>
      <c r="W2835" s="6">
        <f>DATEDIF(Kickstarter[[#This Row],[Date Created Conversion]],Kickstarter[[#This Row],[Date Ended Conversion]],"m")</f>
        <v>0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Kickstarter[[#This Row],[pledged]]/Kickstarter[[#This Row],[goal]]</f>
        <v>1.7</v>
      </c>
      <c r="P2836" s="13">
        <f>IF(Kickstarter[[#This Row],[backers_count]], Kickstarter[[#This Row],[pledged]]/Kickstarter[[#This Row],[backers_count]], 0)</f>
        <v>64.761904761904759</v>
      </c>
      <c r="Q2836" t="str">
        <f>LEFT(Kickstarter[[#This Row],[Category and Sub-Category]], SEARCH("/", Kickstarter[[#This Row],[Category and Sub-Category]])-1)</f>
        <v>theater</v>
      </c>
      <c r="R2836" t="str">
        <f>RIGHT(Kickstarter[[#This Row],[Category and Sub-Category]], LEN(Kickstarter[[#This Row],[Category and Sub-Category]])-SEARCH("/",Kickstarter[[#This Row],[Category and Sub-Category]]))</f>
        <v>plays</v>
      </c>
      <c r="S2836" s="10">
        <f>(Kickstarter[[#This Row],[launched_at]]/86400) + 25569 + (-6/24)</f>
        <v>42019.709837962961</v>
      </c>
      <c r="T2836" s="10">
        <f>(Kickstarter[[#This Row],[deadline]]/86400) + 25569 + (-6/24)</f>
        <v>42034.709837962961</v>
      </c>
      <c r="U2836" s="6">
        <f>YEAR(Kickstarter[[#This Row],[Date Created Conversion]])</f>
        <v>2015</v>
      </c>
      <c r="V2836" s="6" t="str">
        <f>TEXT(Kickstarter[[#This Row],[Date Created Conversion]], "mmm")</f>
        <v>Jan</v>
      </c>
      <c r="W2836" s="6">
        <f>DATEDIF(Kickstarter[[#This Row],[Date Created Conversion]],Kickstarter[[#This Row],[Date Ended Conversion]],"m")</f>
        <v>0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Kickstarter[[#This Row],[pledged]]/Kickstarter[[#This Row],[goal]]</f>
        <v>1.8709899999999999</v>
      </c>
      <c r="P2837" s="13">
        <f>IF(Kickstarter[[#This Row],[backers_count]], Kickstarter[[#This Row],[pledged]]/Kickstarter[[#This Row],[backers_count]], 0)</f>
        <v>20.118172043010752</v>
      </c>
      <c r="Q2837" t="str">
        <f>LEFT(Kickstarter[[#This Row],[Category and Sub-Category]], SEARCH("/", Kickstarter[[#This Row],[Category and Sub-Category]])-1)</f>
        <v>theater</v>
      </c>
      <c r="R2837" t="str">
        <f>RIGHT(Kickstarter[[#This Row],[Category and Sub-Category]], LEN(Kickstarter[[#This Row],[Category and Sub-Category]])-SEARCH("/",Kickstarter[[#This Row],[Category and Sub-Category]]))</f>
        <v>plays</v>
      </c>
      <c r="S2837" s="10">
        <f>(Kickstarter[[#This Row],[launched_at]]/86400) + 25569 + (-6/24)</f>
        <v>42313.453900462962</v>
      </c>
      <c r="T2837" s="10">
        <f>(Kickstarter[[#This Row],[deadline]]/86400) + 25569 + (-6/24)</f>
        <v>42342.75</v>
      </c>
      <c r="U2837" s="6">
        <f>YEAR(Kickstarter[[#This Row],[Date Created Conversion]])</f>
        <v>2015</v>
      </c>
      <c r="V2837" s="6" t="str">
        <f>TEXT(Kickstarter[[#This Row],[Date Created Conversion]], "mmm")</f>
        <v>Nov</v>
      </c>
      <c r="W2837" s="6">
        <f>DATEDIF(Kickstarter[[#This Row],[Date Created Conversion]],Kickstarter[[#This Row],[Date Ended Conversion]],"m")</f>
        <v>0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Kickstarter[[#This Row],[pledged]]/Kickstarter[[#This Row],[goal]]</f>
        <v>1.0777777777777777</v>
      </c>
      <c r="P2838" s="13">
        <f>IF(Kickstarter[[#This Row],[backers_count]], Kickstarter[[#This Row],[pledged]]/Kickstarter[[#This Row],[backers_count]], 0)</f>
        <v>44.090909090909093</v>
      </c>
      <c r="Q2838" t="str">
        <f>LEFT(Kickstarter[[#This Row],[Category and Sub-Category]], SEARCH("/", Kickstarter[[#This Row],[Category and Sub-Category]])-1)</f>
        <v>theater</v>
      </c>
      <c r="R2838" t="str">
        <f>RIGHT(Kickstarter[[#This Row],[Category and Sub-Category]], LEN(Kickstarter[[#This Row],[Category and Sub-Category]])-SEARCH("/",Kickstarter[[#This Row],[Category and Sub-Category]]))</f>
        <v>plays</v>
      </c>
      <c r="S2838" s="10">
        <f>(Kickstarter[[#This Row],[launched_at]]/86400) + 25569 + (-6/24)</f>
        <v>42746.011782407411</v>
      </c>
      <c r="T2838" s="10">
        <f>(Kickstarter[[#This Row],[deadline]]/86400) + 25569 + (-6/24)</f>
        <v>42783.957638888889</v>
      </c>
      <c r="U2838" s="6">
        <f>YEAR(Kickstarter[[#This Row],[Date Created Conversion]])</f>
        <v>2017</v>
      </c>
      <c r="V2838" s="6" t="str">
        <f>TEXT(Kickstarter[[#This Row],[Date Created Conversion]], "mmm")</f>
        <v>Jan</v>
      </c>
      <c r="W2838" s="6">
        <f>DATEDIF(Kickstarter[[#This Row],[Date Created Conversion]],Kickstarter[[#This Row],[Date Ended Conversion]],"m")</f>
        <v>1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Kickstarter[[#This Row],[pledged]]/Kickstarter[[#This Row],[goal]]</f>
        <v>1</v>
      </c>
      <c r="P2839" s="13">
        <f>IF(Kickstarter[[#This Row],[backers_count]], Kickstarter[[#This Row],[pledged]]/Kickstarter[[#This Row],[backers_count]], 0)</f>
        <v>40.476190476190474</v>
      </c>
      <c r="Q2839" t="str">
        <f>LEFT(Kickstarter[[#This Row],[Category and Sub-Category]], SEARCH("/", Kickstarter[[#This Row],[Category and Sub-Category]])-1)</f>
        <v>theater</v>
      </c>
      <c r="R2839" t="str">
        <f>RIGHT(Kickstarter[[#This Row],[Category and Sub-Category]], LEN(Kickstarter[[#This Row],[Category and Sub-Category]])-SEARCH("/",Kickstarter[[#This Row],[Category and Sub-Category]]))</f>
        <v>plays</v>
      </c>
      <c r="S2839" s="10">
        <f>(Kickstarter[[#This Row],[launched_at]]/86400) + 25569 + (-6/24)</f>
        <v>42307.658379629633</v>
      </c>
      <c r="T2839" s="10">
        <f>(Kickstarter[[#This Row],[deadline]]/86400) + 25569 + (-6/24)</f>
        <v>42347.700046296297</v>
      </c>
      <c r="U2839" s="6">
        <f>YEAR(Kickstarter[[#This Row],[Date Created Conversion]])</f>
        <v>2015</v>
      </c>
      <c r="V2839" s="6" t="str">
        <f>TEXT(Kickstarter[[#This Row],[Date Created Conversion]], "mmm")</f>
        <v>Oct</v>
      </c>
      <c r="W2839" s="6">
        <f>DATEDIF(Kickstarter[[#This Row],[Date Created Conversion]],Kickstarter[[#This Row],[Date Ended Conversion]],"m")</f>
        <v>1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Kickstarter[[#This Row],[pledged]]/Kickstarter[[#This Row],[goal]]</f>
        <v>1.2024999999999999</v>
      </c>
      <c r="P2840" s="13">
        <f>IF(Kickstarter[[#This Row],[backers_count]], Kickstarter[[#This Row],[pledged]]/Kickstarter[[#This Row],[backers_count]], 0)</f>
        <v>44.537037037037038</v>
      </c>
      <c r="Q2840" t="str">
        <f>LEFT(Kickstarter[[#This Row],[Category and Sub-Category]], SEARCH("/", Kickstarter[[#This Row],[Category and Sub-Category]])-1)</f>
        <v>theater</v>
      </c>
      <c r="R2840" t="str">
        <f>RIGHT(Kickstarter[[#This Row],[Category and Sub-Category]], LEN(Kickstarter[[#This Row],[Category and Sub-Category]])-SEARCH("/",Kickstarter[[#This Row],[Category and Sub-Category]]))</f>
        <v>plays</v>
      </c>
      <c r="S2840" s="10">
        <f>(Kickstarter[[#This Row],[launched_at]]/86400) + 25569 + (-6/24)</f>
        <v>41842.357592592591</v>
      </c>
      <c r="T2840" s="10">
        <f>(Kickstarter[[#This Row],[deadline]]/86400) + 25569 + (-6/24)</f>
        <v>41864.666666666664</v>
      </c>
      <c r="U2840" s="6">
        <f>YEAR(Kickstarter[[#This Row],[Date Created Conversion]])</f>
        <v>2014</v>
      </c>
      <c r="V2840" s="6" t="str">
        <f>TEXT(Kickstarter[[#This Row],[Date Created Conversion]], "mmm")</f>
        <v>Jul</v>
      </c>
      <c r="W2840" s="6">
        <f>DATEDIF(Kickstarter[[#This Row],[Date Created Conversion]],Kickstarter[[#This Row],[Date Ended Conversion]],"m")</f>
        <v>0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Kickstarter[[#This Row],[pledged]]/Kickstarter[[#This Row],[goal]]</f>
        <v>1.1142857142857143</v>
      </c>
      <c r="P2841" s="13">
        <f>IF(Kickstarter[[#This Row],[backers_count]], Kickstarter[[#This Row],[pledged]]/Kickstarter[[#This Row],[backers_count]], 0)</f>
        <v>125.80645161290323</v>
      </c>
      <c r="Q2841" t="str">
        <f>LEFT(Kickstarter[[#This Row],[Category and Sub-Category]], SEARCH("/", Kickstarter[[#This Row],[Category and Sub-Category]])-1)</f>
        <v>theater</v>
      </c>
      <c r="R2841" t="str">
        <f>RIGHT(Kickstarter[[#This Row],[Category and Sub-Category]], LEN(Kickstarter[[#This Row],[Category and Sub-Category]])-SEARCH("/",Kickstarter[[#This Row],[Category and Sub-Category]]))</f>
        <v>plays</v>
      </c>
      <c r="S2841" s="10">
        <f>(Kickstarter[[#This Row],[launched_at]]/86400) + 25569 + (-6/24)</f>
        <v>41852.990208333329</v>
      </c>
      <c r="T2841" s="10">
        <f>(Kickstarter[[#This Row],[deadline]]/86400) + 25569 + (-6/24)</f>
        <v>41875.957638888889</v>
      </c>
      <c r="U2841" s="6">
        <f>YEAR(Kickstarter[[#This Row],[Date Created Conversion]])</f>
        <v>2014</v>
      </c>
      <c r="V2841" s="6" t="str">
        <f>TEXT(Kickstarter[[#This Row],[Date Created Conversion]], "mmm")</f>
        <v>Aug</v>
      </c>
      <c r="W2841" s="6">
        <f>DATEDIF(Kickstarter[[#This Row],[Date Created Conversion]],Kickstarter[[#This Row],[Date Ended Conversion]],"m")</f>
        <v>0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Kickstarter[[#This Row],[pledged]]/Kickstarter[[#This Row],[goal]]</f>
        <v>1.04</v>
      </c>
      <c r="P2842" s="13">
        <f>IF(Kickstarter[[#This Row],[backers_count]], Kickstarter[[#This Row],[pledged]]/Kickstarter[[#This Row],[backers_count]], 0)</f>
        <v>19.696969696969695</v>
      </c>
      <c r="Q2842" t="str">
        <f>LEFT(Kickstarter[[#This Row],[Category and Sub-Category]], SEARCH("/", Kickstarter[[#This Row],[Category and Sub-Category]])-1)</f>
        <v>theater</v>
      </c>
      <c r="R2842" t="str">
        <f>RIGHT(Kickstarter[[#This Row],[Category and Sub-Category]], LEN(Kickstarter[[#This Row],[Category and Sub-Category]])-SEARCH("/",Kickstarter[[#This Row],[Category and Sub-Category]]))</f>
        <v>plays</v>
      </c>
      <c r="S2842" s="10">
        <f>(Kickstarter[[#This Row],[launched_at]]/86400) + 25569 + (-6/24)</f>
        <v>42059.785636574074</v>
      </c>
      <c r="T2842" s="10">
        <f>(Kickstarter[[#This Row],[deadline]]/86400) + 25569 + (-6/24)</f>
        <v>42081.458333333328</v>
      </c>
      <c r="U2842" s="6">
        <f>YEAR(Kickstarter[[#This Row],[Date Created Conversion]])</f>
        <v>2015</v>
      </c>
      <c r="V2842" s="6" t="str">
        <f>TEXT(Kickstarter[[#This Row],[Date Created Conversion]], "mmm")</f>
        <v>Feb</v>
      </c>
      <c r="W2842" s="6">
        <f>DATEDIF(Kickstarter[[#This Row],[Date Created Conversion]],Kickstarter[[#This Row],[Date Ended Conversion]],"m")</f>
        <v>0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Kickstarter[[#This Row],[pledged]]/Kickstarter[[#This Row],[goal]]</f>
        <v>0.01</v>
      </c>
      <c r="P2843" s="13">
        <f>IF(Kickstarter[[#This Row],[backers_count]], Kickstarter[[#This Row],[pledged]]/Kickstarter[[#This Row],[backers_count]], 0)</f>
        <v>10</v>
      </c>
      <c r="Q2843" t="str">
        <f>LEFT(Kickstarter[[#This Row],[Category and Sub-Category]], SEARCH("/", Kickstarter[[#This Row],[Category and Sub-Category]])-1)</f>
        <v>theater</v>
      </c>
      <c r="R2843" t="str">
        <f>RIGHT(Kickstarter[[#This Row],[Category and Sub-Category]], LEN(Kickstarter[[#This Row],[Category and Sub-Category]])-SEARCH("/",Kickstarter[[#This Row],[Category and Sub-Category]]))</f>
        <v>plays</v>
      </c>
      <c r="S2843" s="10">
        <f>(Kickstarter[[#This Row],[launched_at]]/86400) + 25569 + (-6/24)</f>
        <v>42291.489548611113</v>
      </c>
      <c r="T2843" s="10">
        <f>(Kickstarter[[#This Row],[deadline]]/86400) + 25569 + (-6/24)</f>
        <v>42351.531215277777</v>
      </c>
      <c r="U2843" s="6">
        <f>YEAR(Kickstarter[[#This Row],[Date Created Conversion]])</f>
        <v>2015</v>
      </c>
      <c r="V2843" s="6" t="str">
        <f>TEXT(Kickstarter[[#This Row],[Date Created Conversion]], "mmm")</f>
        <v>Oct</v>
      </c>
      <c r="W2843" s="6">
        <f>DATEDIF(Kickstarter[[#This Row],[Date Created Conversion]],Kickstarter[[#This Row],[Date Ended Conversion]],"m")</f>
        <v>1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Kickstarter[[#This Row],[pledged]]/Kickstarter[[#This Row],[goal]]</f>
        <v>0</v>
      </c>
      <c r="P2844" s="13">
        <f>IF(Kickstarter[[#This Row],[backers_count]], Kickstarter[[#This Row],[pledged]]/Kickstarter[[#This Row],[backers_count]], 0)</f>
        <v>0</v>
      </c>
      <c r="Q2844" t="str">
        <f>LEFT(Kickstarter[[#This Row],[Category and Sub-Category]], SEARCH("/", Kickstarter[[#This Row],[Category and Sub-Category]])-1)</f>
        <v>theater</v>
      </c>
      <c r="R2844" t="str">
        <f>RIGHT(Kickstarter[[#This Row],[Category and Sub-Category]], LEN(Kickstarter[[#This Row],[Category and Sub-Category]])-SEARCH("/",Kickstarter[[#This Row],[Category and Sub-Category]]))</f>
        <v>plays</v>
      </c>
      <c r="S2844" s="10">
        <f>(Kickstarter[[#This Row],[launched_at]]/86400) + 25569 + (-6/24)</f>
        <v>41784.70248842593</v>
      </c>
      <c r="T2844" s="10">
        <f>(Kickstarter[[#This Row],[deadline]]/86400) + 25569 + (-6/24)</f>
        <v>41811.208333333336</v>
      </c>
      <c r="U2844" s="6">
        <f>YEAR(Kickstarter[[#This Row],[Date Created Conversion]])</f>
        <v>2014</v>
      </c>
      <c r="V2844" s="6" t="str">
        <f>TEXT(Kickstarter[[#This Row],[Date Created Conversion]], "mmm")</f>
        <v>May</v>
      </c>
      <c r="W2844" s="6">
        <f>DATEDIF(Kickstarter[[#This Row],[Date Created Conversion]],Kickstarter[[#This Row],[Date Ended Conversion]],"m")</f>
        <v>0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Kickstarter[[#This Row],[pledged]]/Kickstarter[[#This Row],[goal]]</f>
        <v>0</v>
      </c>
      <c r="P2845" s="13">
        <f>IF(Kickstarter[[#This Row],[backers_count]], Kickstarter[[#This Row],[pledged]]/Kickstarter[[#This Row],[backers_count]], 0)</f>
        <v>0</v>
      </c>
      <c r="Q2845" t="str">
        <f>LEFT(Kickstarter[[#This Row],[Category and Sub-Category]], SEARCH("/", Kickstarter[[#This Row],[Category and Sub-Category]])-1)</f>
        <v>theater</v>
      </c>
      <c r="R2845" t="str">
        <f>RIGHT(Kickstarter[[#This Row],[Category and Sub-Category]], LEN(Kickstarter[[#This Row],[Category and Sub-Category]])-SEARCH("/",Kickstarter[[#This Row],[Category and Sub-Category]]))</f>
        <v>plays</v>
      </c>
      <c r="S2845" s="10">
        <f>(Kickstarter[[#This Row],[launched_at]]/86400) + 25569 + (-6/24)</f>
        <v>42492.487847222219</v>
      </c>
      <c r="T2845" s="10">
        <f>(Kickstarter[[#This Row],[deadline]]/86400) + 25569 + (-6/24)</f>
        <v>42533.916666666672</v>
      </c>
      <c r="U2845" s="6">
        <f>YEAR(Kickstarter[[#This Row],[Date Created Conversion]])</f>
        <v>2016</v>
      </c>
      <c r="V2845" s="6" t="str">
        <f>TEXT(Kickstarter[[#This Row],[Date Created Conversion]], "mmm")</f>
        <v>May</v>
      </c>
      <c r="W2845" s="6">
        <f>DATEDIF(Kickstarter[[#This Row],[Date Created Conversion]],Kickstarter[[#This Row],[Date Ended Conversion]],"m")</f>
        <v>1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Kickstarter[[#This Row],[pledged]]/Kickstarter[[#This Row],[goal]]</f>
        <v>5.4545454545454543E-2</v>
      </c>
      <c r="P2846" s="13">
        <f>IF(Kickstarter[[#This Row],[backers_count]], Kickstarter[[#This Row],[pledged]]/Kickstarter[[#This Row],[backers_count]], 0)</f>
        <v>30</v>
      </c>
      <c r="Q2846" t="str">
        <f>LEFT(Kickstarter[[#This Row],[Category and Sub-Category]], SEARCH("/", Kickstarter[[#This Row],[Category and Sub-Category]])-1)</f>
        <v>theater</v>
      </c>
      <c r="R2846" t="str">
        <f>RIGHT(Kickstarter[[#This Row],[Category and Sub-Category]], LEN(Kickstarter[[#This Row],[Category and Sub-Category]])-SEARCH("/",Kickstarter[[#This Row],[Category and Sub-Category]]))</f>
        <v>plays</v>
      </c>
      <c r="S2846" s="10">
        <f>(Kickstarter[[#This Row],[launched_at]]/86400) + 25569 + (-6/24)</f>
        <v>42709.296064814815</v>
      </c>
      <c r="T2846" s="10">
        <f>(Kickstarter[[#This Row],[deadline]]/86400) + 25569 + (-6/24)</f>
        <v>42739.296064814815</v>
      </c>
      <c r="U2846" s="6">
        <f>YEAR(Kickstarter[[#This Row],[Date Created Conversion]])</f>
        <v>2016</v>
      </c>
      <c r="V2846" s="6" t="str">
        <f>TEXT(Kickstarter[[#This Row],[Date Created Conversion]], "mmm")</f>
        <v>Dec</v>
      </c>
      <c r="W2846" s="6">
        <f>DATEDIF(Kickstarter[[#This Row],[Date Created Conversion]],Kickstarter[[#This Row],[Date Ended Conversion]],"m")</f>
        <v>0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Kickstarter[[#This Row],[pledged]]/Kickstarter[[#This Row],[goal]]</f>
        <v>0.31546666666666667</v>
      </c>
      <c r="P2847" s="13">
        <f>IF(Kickstarter[[#This Row],[backers_count]], Kickstarter[[#This Row],[pledged]]/Kickstarter[[#This Row],[backers_count]], 0)</f>
        <v>60.666666666666664</v>
      </c>
      <c r="Q2847" t="str">
        <f>LEFT(Kickstarter[[#This Row],[Category and Sub-Category]], SEARCH("/", Kickstarter[[#This Row],[Category and Sub-Category]])-1)</f>
        <v>theater</v>
      </c>
      <c r="R2847" t="str">
        <f>RIGHT(Kickstarter[[#This Row],[Category and Sub-Category]], LEN(Kickstarter[[#This Row],[Category and Sub-Category]])-SEARCH("/",Kickstarter[[#This Row],[Category and Sub-Category]]))</f>
        <v>plays</v>
      </c>
      <c r="S2847" s="10">
        <f>(Kickstarter[[#This Row],[launched_at]]/86400) + 25569 + (-6/24)</f>
        <v>42102.766585648147</v>
      </c>
      <c r="T2847" s="10">
        <f>(Kickstarter[[#This Row],[deadline]]/86400) + 25569 + (-6/24)</f>
        <v>42162.766585648147</v>
      </c>
      <c r="U2847" s="6">
        <f>YEAR(Kickstarter[[#This Row],[Date Created Conversion]])</f>
        <v>2015</v>
      </c>
      <c r="V2847" s="6" t="str">
        <f>TEXT(Kickstarter[[#This Row],[Date Created Conversion]], "mmm")</f>
        <v>Apr</v>
      </c>
      <c r="W2847" s="6">
        <f>DATEDIF(Kickstarter[[#This Row],[Date Created Conversion]],Kickstarter[[#This Row],[Date Ended Conversion]],"m")</f>
        <v>1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Kickstarter[[#This Row],[pledged]]/Kickstarter[[#This Row],[goal]]</f>
        <v>0</v>
      </c>
      <c r="P2848" s="13">
        <f>IF(Kickstarter[[#This Row],[backers_count]], Kickstarter[[#This Row],[pledged]]/Kickstarter[[#This Row],[backers_count]], 0)</f>
        <v>0</v>
      </c>
      <c r="Q2848" t="str">
        <f>LEFT(Kickstarter[[#This Row],[Category and Sub-Category]], SEARCH("/", Kickstarter[[#This Row],[Category and Sub-Category]])-1)</f>
        <v>theater</v>
      </c>
      <c r="R2848" t="str">
        <f>RIGHT(Kickstarter[[#This Row],[Category and Sub-Category]], LEN(Kickstarter[[#This Row],[Category and Sub-Category]])-SEARCH("/",Kickstarter[[#This Row],[Category and Sub-Category]]))</f>
        <v>plays</v>
      </c>
      <c r="S2848" s="10">
        <f>(Kickstarter[[#This Row],[launched_at]]/86400) + 25569 + (-6/24)</f>
        <v>42108.442060185189</v>
      </c>
      <c r="T2848" s="10">
        <f>(Kickstarter[[#This Row],[deadline]]/86400) + 25569 + (-6/24)</f>
        <v>42153.442060185189</v>
      </c>
      <c r="U2848" s="6">
        <f>YEAR(Kickstarter[[#This Row],[Date Created Conversion]])</f>
        <v>2015</v>
      </c>
      <c r="V2848" s="6" t="str">
        <f>TEXT(Kickstarter[[#This Row],[Date Created Conversion]], "mmm")</f>
        <v>Apr</v>
      </c>
      <c r="W2848" s="6">
        <f>DATEDIF(Kickstarter[[#This Row],[Date Created Conversion]],Kickstarter[[#This Row],[Date Ended Conversion]],"m")</f>
        <v>1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Kickstarter[[#This Row],[pledged]]/Kickstarter[[#This Row],[goal]]</f>
        <v>0</v>
      </c>
      <c r="P2849" s="13">
        <f>IF(Kickstarter[[#This Row],[backers_count]], Kickstarter[[#This Row],[pledged]]/Kickstarter[[#This Row],[backers_count]], 0)</f>
        <v>0</v>
      </c>
      <c r="Q2849" t="str">
        <f>LEFT(Kickstarter[[#This Row],[Category and Sub-Category]], SEARCH("/", Kickstarter[[#This Row],[Category and Sub-Category]])-1)</f>
        <v>theater</v>
      </c>
      <c r="R2849" t="str">
        <f>RIGHT(Kickstarter[[#This Row],[Category and Sub-Category]], LEN(Kickstarter[[#This Row],[Category and Sub-Category]])-SEARCH("/",Kickstarter[[#This Row],[Category and Sub-Category]]))</f>
        <v>plays</v>
      </c>
      <c r="S2849" s="10">
        <f>(Kickstarter[[#This Row],[launched_at]]/86400) + 25569 + (-6/24)</f>
        <v>42453.556307870371</v>
      </c>
      <c r="T2849" s="10">
        <f>(Kickstarter[[#This Row],[deadline]]/86400) + 25569 + (-6/24)</f>
        <v>42513.556307870371</v>
      </c>
      <c r="U2849" s="6">
        <f>YEAR(Kickstarter[[#This Row],[Date Created Conversion]])</f>
        <v>2016</v>
      </c>
      <c r="V2849" s="6" t="str">
        <f>TEXT(Kickstarter[[#This Row],[Date Created Conversion]], "mmm")</f>
        <v>Mar</v>
      </c>
      <c r="W2849" s="6">
        <f>DATEDIF(Kickstarter[[#This Row],[Date Created Conversion]],Kickstarter[[#This Row],[Date Ended Conversion]],"m")</f>
        <v>1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Kickstarter[[#This Row],[pledged]]/Kickstarter[[#This Row],[goal]]</f>
        <v>2E-3</v>
      </c>
      <c r="P2850" s="13">
        <f>IF(Kickstarter[[#This Row],[backers_count]], Kickstarter[[#This Row],[pledged]]/Kickstarter[[#This Row],[backers_count]], 0)</f>
        <v>23.333333333333332</v>
      </c>
      <c r="Q2850" t="str">
        <f>LEFT(Kickstarter[[#This Row],[Category and Sub-Category]], SEARCH("/", Kickstarter[[#This Row],[Category and Sub-Category]])-1)</f>
        <v>theater</v>
      </c>
      <c r="R2850" t="str">
        <f>RIGHT(Kickstarter[[#This Row],[Category and Sub-Category]], LEN(Kickstarter[[#This Row],[Category and Sub-Category]])-SEARCH("/",Kickstarter[[#This Row],[Category and Sub-Category]]))</f>
        <v>plays</v>
      </c>
      <c r="S2850" s="10">
        <f>(Kickstarter[[#This Row],[launched_at]]/86400) + 25569 + (-6/24)</f>
        <v>42123.398831018523</v>
      </c>
      <c r="T2850" s="10">
        <f>(Kickstarter[[#This Row],[deadline]]/86400) + 25569 + (-6/24)</f>
        <v>42153.398831018523</v>
      </c>
      <c r="U2850" s="6">
        <f>YEAR(Kickstarter[[#This Row],[Date Created Conversion]])</f>
        <v>2015</v>
      </c>
      <c r="V2850" s="6" t="str">
        <f>TEXT(Kickstarter[[#This Row],[Date Created Conversion]], "mmm")</f>
        <v>Apr</v>
      </c>
      <c r="W2850" s="6">
        <f>DATEDIF(Kickstarter[[#This Row],[Date Created Conversion]],Kickstarter[[#This Row],[Date Ended Conversion]],"m")</f>
        <v>1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Kickstarter[[#This Row],[pledged]]/Kickstarter[[#This Row],[goal]]</f>
        <v>0.01</v>
      </c>
      <c r="P2851" s="13">
        <f>IF(Kickstarter[[#This Row],[backers_count]], Kickstarter[[#This Row],[pledged]]/Kickstarter[[#This Row],[backers_count]], 0)</f>
        <v>5</v>
      </c>
      <c r="Q2851" t="str">
        <f>LEFT(Kickstarter[[#This Row],[Category and Sub-Category]], SEARCH("/", Kickstarter[[#This Row],[Category and Sub-Category]])-1)</f>
        <v>theater</v>
      </c>
      <c r="R2851" t="str">
        <f>RIGHT(Kickstarter[[#This Row],[Category and Sub-Category]], LEN(Kickstarter[[#This Row],[Category and Sub-Category]])-SEARCH("/",Kickstarter[[#This Row],[Category and Sub-Category]]))</f>
        <v>plays</v>
      </c>
      <c r="S2851" s="10">
        <f>(Kickstarter[[#This Row],[launched_at]]/86400) + 25569 + (-6/24)</f>
        <v>42453.178240740745</v>
      </c>
      <c r="T2851" s="10">
        <f>(Kickstarter[[#This Row],[deadline]]/86400) + 25569 + (-6/24)</f>
        <v>42483.178240740745</v>
      </c>
      <c r="U2851" s="6">
        <f>YEAR(Kickstarter[[#This Row],[Date Created Conversion]])</f>
        <v>2016</v>
      </c>
      <c r="V2851" s="6" t="str">
        <f>TEXT(Kickstarter[[#This Row],[Date Created Conversion]], "mmm")</f>
        <v>Mar</v>
      </c>
      <c r="W2851" s="6">
        <f>DATEDIF(Kickstarter[[#This Row],[Date Created Conversion]],Kickstarter[[#This Row],[Date Ended Conversion]],"m")</f>
        <v>0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Kickstarter[[#This Row],[pledged]]/Kickstarter[[#This Row],[goal]]</f>
        <v>3.8875E-2</v>
      </c>
      <c r="P2852" s="13">
        <f>IF(Kickstarter[[#This Row],[backers_count]], Kickstarter[[#This Row],[pledged]]/Kickstarter[[#This Row],[backers_count]], 0)</f>
        <v>23.923076923076923</v>
      </c>
      <c r="Q2852" t="str">
        <f>LEFT(Kickstarter[[#This Row],[Category and Sub-Category]], SEARCH("/", Kickstarter[[#This Row],[Category and Sub-Category]])-1)</f>
        <v>theater</v>
      </c>
      <c r="R2852" t="str">
        <f>RIGHT(Kickstarter[[#This Row],[Category and Sub-Category]], LEN(Kickstarter[[#This Row],[Category and Sub-Category]])-SEARCH("/",Kickstarter[[#This Row],[Category and Sub-Category]]))</f>
        <v>plays</v>
      </c>
      <c r="S2852" s="10">
        <f>(Kickstarter[[#This Row],[launched_at]]/86400) + 25569 + (-6/24)</f>
        <v>41857.757071759261</v>
      </c>
      <c r="T2852" s="10">
        <f>(Kickstarter[[#This Row],[deadline]]/86400) + 25569 + (-6/24)</f>
        <v>41887.757071759261</v>
      </c>
      <c r="U2852" s="6">
        <f>YEAR(Kickstarter[[#This Row],[Date Created Conversion]])</f>
        <v>2014</v>
      </c>
      <c r="V2852" s="6" t="str">
        <f>TEXT(Kickstarter[[#This Row],[Date Created Conversion]], "mmm")</f>
        <v>Aug</v>
      </c>
      <c r="W2852" s="6">
        <f>DATEDIF(Kickstarter[[#This Row],[Date Created Conversion]],Kickstarter[[#This Row],[Date Ended Conversion]],"m")</f>
        <v>0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Kickstarter[[#This Row],[pledged]]/Kickstarter[[#This Row],[goal]]</f>
        <v>0</v>
      </c>
      <c r="P2853" s="13">
        <f>IF(Kickstarter[[#This Row],[backers_count]], Kickstarter[[#This Row],[pledged]]/Kickstarter[[#This Row],[backers_count]], 0)</f>
        <v>0</v>
      </c>
      <c r="Q2853" t="str">
        <f>LEFT(Kickstarter[[#This Row],[Category and Sub-Category]], SEARCH("/", Kickstarter[[#This Row],[Category and Sub-Category]])-1)</f>
        <v>theater</v>
      </c>
      <c r="R2853" t="str">
        <f>RIGHT(Kickstarter[[#This Row],[Category and Sub-Category]], LEN(Kickstarter[[#This Row],[Category and Sub-Category]])-SEARCH("/",Kickstarter[[#This Row],[Category and Sub-Category]]))</f>
        <v>plays</v>
      </c>
      <c r="S2853" s="10">
        <f>(Kickstarter[[#This Row],[launched_at]]/86400) + 25569 + (-6/24)</f>
        <v>42389.752650462964</v>
      </c>
      <c r="T2853" s="10">
        <f>(Kickstarter[[#This Row],[deadline]]/86400) + 25569 + (-6/24)</f>
        <v>42398.720138888893</v>
      </c>
      <c r="U2853" s="6">
        <f>YEAR(Kickstarter[[#This Row],[Date Created Conversion]])</f>
        <v>2016</v>
      </c>
      <c r="V2853" s="6" t="str">
        <f>TEXT(Kickstarter[[#This Row],[Date Created Conversion]], "mmm")</f>
        <v>Jan</v>
      </c>
      <c r="W2853" s="6">
        <f>DATEDIF(Kickstarter[[#This Row],[Date Created Conversion]],Kickstarter[[#This Row],[Date Ended Conversion]],"m")</f>
        <v>0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Kickstarter[[#This Row],[pledged]]/Kickstarter[[#This Row],[goal]]</f>
        <v>1.9E-2</v>
      </c>
      <c r="P2854" s="13">
        <f>IF(Kickstarter[[#This Row],[backers_count]], Kickstarter[[#This Row],[pledged]]/Kickstarter[[#This Row],[backers_count]], 0)</f>
        <v>15.833333333333334</v>
      </c>
      <c r="Q2854" t="str">
        <f>LEFT(Kickstarter[[#This Row],[Category and Sub-Category]], SEARCH("/", Kickstarter[[#This Row],[Category and Sub-Category]])-1)</f>
        <v>theater</v>
      </c>
      <c r="R2854" t="str">
        <f>RIGHT(Kickstarter[[#This Row],[Category and Sub-Category]], LEN(Kickstarter[[#This Row],[Category and Sub-Category]])-SEARCH("/",Kickstarter[[#This Row],[Category and Sub-Category]]))</f>
        <v>plays</v>
      </c>
      <c r="S2854" s="10">
        <f>(Kickstarter[[#This Row],[launched_at]]/86400) + 25569 + (-6/24)</f>
        <v>41780.795173611114</v>
      </c>
      <c r="T2854" s="10">
        <f>(Kickstarter[[#This Row],[deadline]]/86400) + 25569 + (-6/24)</f>
        <v>41810.795173611114</v>
      </c>
      <c r="U2854" s="6">
        <f>YEAR(Kickstarter[[#This Row],[Date Created Conversion]])</f>
        <v>2014</v>
      </c>
      <c r="V2854" s="6" t="str">
        <f>TEXT(Kickstarter[[#This Row],[Date Created Conversion]], "mmm")</f>
        <v>May</v>
      </c>
      <c r="W2854" s="6">
        <f>DATEDIF(Kickstarter[[#This Row],[Date Created Conversion]],Kickstarter[[#This Row],[Date Ended Conversion]],"m")</f>
        <v>0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Kickstarter[[#This Row],[pledged]]/Kickstarter[[#This Row],[goal]]</f>
        <v>0</v>
      </c>
      <c r="P2855" s="13">
        <f>IF(Kickstarter[[#This Row],[backers_count]], Kickstarter[[#This Row],[pledged]]/Kickstarter[[#This Row],[backers_count]], 0)</f>
        <v>0</v>
      </c>
      <c r="Q2855" t="str">
        <f>LEFT(Kickstarter[[#This Row],[Category and Sub-Category]], SEARCH("/", Kickstarter[[#This Row],[Category and Sub-Category]])-1)</f>
        <v>theater</v>
      </c>
      <c r="R2855" t="str">
        <f>RIGHT(Kickstarter[[#This Row],[Category and Sub-Category]], LEN(Kickstarter[[#This Row],[Category and Sub-Category]])-SEARCH("/",Kickstarter[[#This Row],[Category and Sub-Category]]))</f>
        <v>plays</v>
      </c>
      <c r="S2855" s="10">
        <f>(Kickstarter[[#This Row],[launched_at]]/86400) + 25569 + (-6/24)</f>
        <v>41835.940937499996</v>
      </c>
      <c r="T2855" s="10">
        <f>(Kickstarter[[#This Row],[deadline]]/86400) + 25569 + (-6/24)</f>
        <v>41895.940937499996</v>
      </c>
      <c r="U2855" s="6">
        <f>YEAR(Kickstarter[[#This Row],[Date Created Conversion]])</f>
        <v>2014</v>
      </c>
      <c r="V2855" s="6" t="str">
        <f>TEXT(Kickstarter[[#This Row],[Date Created Conversion]], "mmm")</f>
        <v>Jul</v>
      </c>
      <c r="W2855" s="6">
        <f>DATEDIF(Kickstarter[[#This Row],[Date Created Conversion]],Kickstarter[[#This Row],[Date Ended Conversion]],"m")</f>
        <v>1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Kickstarter[[#This Row],[pledged]]/Kickstarter[[#This Row],[goal]]</f>
        <v>0.41699999999999998</v>
      </c>
      <c r="P2856" s="13">
        <f>IF(Kickstarter[[#This Row],[backers_count]], Kickstarter[[#This Row],[pledged]]/Kickstarter[[#This Row],[backers_count]], 0)</f>
        <v>29.785714285714285</v>
      </c>
      <c r="Q2856" t="str">
        <f>LEFT(Kickstarter[[#This Row],[Category and Sub-Category]], SEARCH("/", Kickstarter[[#This Row],[Category and Sub-Category]])-1)</f>
        <v>theater</v>
      </c>
      <c r="R2856" t="str">
        <f>RIGHT(Kickstarter[[#This Row],[Category and Sub-Category]], LEN(Kickstarter[[#This Row],[Category and Sub-Category]])-SEARCH("/",Kickstarter[[#This Row],[Category and Sub-Category]]))</f>
        <v>plays</v>
      </c>
      <c r="S2856" s="10">
        <f>(Kickstarter[[#This Row],[launched_at]]/86400) + 25569 + (-6/24)</f>
        <v>42111.46665509259</v>
      </c>
      <c r="T2856" s="10">
        <f>(Kickstarter[[#This Row],[deadline]]/86400) + 25569 + (-6/24)</f>
        <v>42131.46665509259</v>
      </c>
      <c r="U2856" s="6">
        <f>YEAR(Kickstarter[[#This Row],[Date Created Conversion]])</f>
        <v>2015</v>
      </c>
      <c r="V2856" s="6" t="str">
        <f>TEXT(Kickstarter[[#This Row],[Date Created Conversion]], "mmm")</f>
        <v>Apr</v>
      </c>
      <c r="W2856" s="6">
        <f>DATEDIF(Kickstarter[[#This Row],[Date Created Conversion]],Kickstarter[[#This Row],[Date Ended Conversion]],"m")</f>
        <v>0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Kickstarter[[#This Row],[pledged]]/Kickstarter[[#This Row],[goal]]</f>
        <v>0.5</v>
      </c>
      <c r="P2857" s="13">
        <f>IF(Kickstarter[[#This Row],[backers_count]], Kickstarter[[#This Row],[pledged]]/Kickstarter[[#This Row],[backers_count]], 0)</f>
        <v>60</v>
      </c>
      <c r="Q2857" t="str">
        <f>LEFT(Kickstarter[[#This Row],[Category and Sub-Category]], SEARCH("/", Kickstarter[[#This Row],[Category and Sub-Category]])-1)</f>
        <v>theater</v>
      </c>
      <c r="R2857" t="str">
        <f>RIGHT(Kickstarter[[#This Row],[Category and Sub-Category]], LEN(Kickstarter[[#This Row],[Category and Sub-Category]])-SEARCH("/",Kickstarter[[#This Row],[Category and Sub-Category]]))</f>
        <v>plays</v>
      </c>
      <c r="S2857" s="10">
        <f>(Kickstarter[[#This Row],[launched_at]]/86400) + 25569 + (-6/24)</f>
        <v>42369.757766203707</v>
      </c>
      <c r="T2857" s="10">
        <f>(Kickstarter[[#This Row],[deadline]]/86400) + 25569 + (-6/24)</f>
        <v>42398.731944444444</v>
      </c>
      <c r="U2857" s="6">
        <f>YEAR(Kickstarter[[#This Row],[Date Created Conversion]])</f>
        <v>2015</v>
      </c>
      <c r="V2857" s="6" t="str">
        <f>TEXT(Kickstarter[[#This Row],[Date Created Conversion]], "mmm")</f>
        <v>Dec</v>
      </c>
      <c r="W2857" s="6">
        <f>DATEDIF(Kickstarter[[#This Row],[Date Created Conversion]],Kickstarter[[#This Row],[Date Ended Conversion]],"m")</f>
        <v>0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Kickstarter[[#This Row],[pledged]]/Kickstarter[[#This Row],[goal]]</f>
        <v>4.8666666666666664E-2</v>
      </c>
      <c r="P2858" s="13">
        <f>IF(Kickstarter[[#This Row],[backers_count]], Kickstarter[[#This Row],[pledged]]/Kickstarter[[#This Row],[backers_count]], 0)</f>
        <v>24.333333333333332</v>
      </c>
      <c r="Q2858" t="str">
        <f>LEFT(Kickstarter[[#This Row],[Category and Sub-Category]], SEARCH("/", Kickstarter[[#This Row],[Category and Sub-Category]])-1)</f>
        <v>theater</v>
      </c>
      <c r="R2858" t="str">
        <f>RIGHT(Kickstarter[[#This Row],[Category and Sub-Category]], LEN(Kickstarter[[#This Row],[Category and Sub-Category]])-SEARCH("/",Kickstarter[[#This Row],[Category and Sub-Category]]))</f>
        <v>plays</v>
      </c>
      <c r="S2858" s="10">
        <f>(Kickstarter[[#This Row],[launched_at]]/86400) + 25569 + (-6/24)</f>
        <v>42164.787581018521</v>
      </c>
      <c r="T2858" s="10">
        <f>(Kickstarter[[#This Row],[deadline]]/86400) + 25569 + (-6/24)</f>
        <v>42224.648611111115</v>
      </c>
      <c r="U2858" s="6">
        <f>YEAR(Kickstarter[[#This Row],[Date Created Conversion]])</f>
        <v>2015</v>
      </c>
      <c r="V2858" s="6" t="str">
        <f>TEXT(Kickstarter[[#This Row],[Date Created Conversion]], "mmm")</f>
        <v>Jun</v>
      </c>
      <c r="W2858" s="6">
        <f>DATEDIF(Kickstarter[[#This Row],[Date Created Conversion]],Kickstarter[[#This Row],[Date Ended Conversion]],"m")</f>
        <v>1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Kickstarter[[#This Row],[pledged]]/Kickstarter[[#This Row],[goal]]</f>
        <v>0.19736842105263158</v>
      </c>
      <c r="P2859" s="13">
        <f>IF(Kickstarter[[#This Row],[backers_count]], Kickstarter[[#This Row],[pledged]]/Kickstarter[[#This Row],[backers_count]], 0)</f>
        <v>500</v>
      </c>
      <c r="Q2859" t="str">
        <f>LEFT(Kickstarter[[#This Row],[Category and Sub-Category]], SEARCH("/", Kickstarter[[#This Row],[Category and Sub-Category]])-1)</f>
        <v>theater</v>
      </c>
      <c r="R2859" t="str">
        <f>RIGHT(Kickstarter[[#This Row],[Category and Sub-Category]], LEN(Kickstarter[[#This Row],[Category and Sub-Category]])-SEARCH("/",Kickstarter[[#This Row],[Category and Sub-Category]]))</f>
        <v>plays</v>
      </c>
      <c r="S2859" s="10">
        <f>(Kickstarter[[#This Row],[launched_at]]/86400) + 25569 + (-6/24)</f>
        <v>42726.670081018514</v>
      </c>
      <c r="T2859" s="10">
        <f>(Kickstarter[[#This Row],[deadline]]/86400) + 25569 + (-6/24)</f>
        <v>42786.5</v>
      </c>
      <c r="U2859" s="6">
        <f>YEAR(Kickstarter[[#This Row],[Date Created Conversion]])</f>
        <v>2016</v>
      </c>
      <c r="V2859" s="6" t="str">
        <f>TEXT(Kickstarter[[#This Row],[Date Created Conversion]], "mmm")</f>
        <v>Dec</v>
      </c>
      <c r="W2859" s="6">
        <f>DATEDIF(Kickstarter[[#This Row],[Date Created Conversion]],Kickstarter[[#This Row],[Date Ended Conversion]],"m")</f>
        <v>1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Kickstarter[[#This Row],[pledged]]/Kickstarter[[#This Row],[goal]]</f>
        <v>0</v>
      </c>
      <c r="P2860" s="13">
        <f>IF(Kickstarter[[#This Row],[backers_count]], Kickstarter[[#This Row],[pledged]]/Kickstarter[[#This Row],[backers_count]], 0)</f>
        <v>0</v>
      </c>
      <c r="Q2860" t="str">
        <f>LEFT(Kickstarter[[#This Row],[Category and Sub-Category]], SEARCH("/", Kickstarter[[#This Row],[Category and Sub-Category]])-1)</f>
        <v>theater</v>
      </c>
      <c r="R2860" t="str">
        <f>RIGHT(Kickstarter[[#This Row],[Category and Sub-Category]], LEN(Kickstarter[[#This Row],[Category and Sub-Category]])-SEARCH("/",Kickstarter[[#This Row],[Category and Sub-Category]]))</f>
        <v>plays</v>
      </c>
      <c r="S2860" s="10">
        <f>(Kickstarter[[#This Row],[launched_at]]/86400) + 25569 + (-6/24)</f>
        <v>41954.295081018514</v>
      </c>
      <c r="T2860" s="10">
        <f>(Kickstarter[[#This Row],[deadline]]/86400) + 25569 + (-6/24)</f>
        <v>41978.227777777778</v>
      </c>
      <c r="U2860" s="6">
        <f>YEAR(Kickstarter[[#This Row],[Date Created Conversion]])</f>
        <v>2014</v>
      </c>
      <c r="V2860" s="6" t="str">
        <f>TEXT(Kickstarter[[#This Row],[Date Created Conversion]], "mmm")</f>
        <v>Nov</v>
      </c>
      <c r="W2860" s="6">
        <f>DATEDIF(Kickstarter[[#This Row],[Date Created Conversion]],Kickstarter[[#This Row],[Date Ended Conversion]],"m")</f>
        <v>0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Kickstarter[[#This Row],[pledged]]/Kickstarter[[#This Row],[goal]]</f>
        <v>1.7500000000000002E-2</v>
      </c>
      <c r="P2861" s="13">
        <f>IF(Kickstarter[[#This Row],[backers_count]], Kickstarter[[#This Row],[pledged]]/Kickstarter[[#This Row],[backers_count]], 0)</f>
        <v>35</v>
      </c>
      <c r="Q2861" t="str">
        <f>LEFT(Kickstarter[[#This Row],[Category and Sub-Category]], SEARCH("/", Kickstarter[[#This Row],[Category and Sub-Category]])-1)</f>
        <v>theater</v>
      </c>
      <c r="R2861" t="str">
        <f>RIGHT(Kickstarter[[#This Row],[Category and Sub-Category]], LEN(Kickstarter[[#This Row],[Category and Sub-Category]])-SEARCH("/",Kickstarter[[#This Row],[Category and Sub-Category]]))</f>
        <v>plays</v>
      </c>
      <c r="S2861" s="10">
        <f>(Kickstarter[[#This Row],[launched_at]]/86400) + 25569 + (-6/24)</f>
        <v>42233.112314814818</v>
      </c>
      <c r="T2861" s="10">
        <f>(Kickstarter[[#This Row],[deadline]]/86400) + 25569 + (-6/24)</f>
        <v>42293.112314814818</v>
      </c>
      <c r="U2861" s="6">
        <f>YEAR(Kickstarter[[#This Row],[Date Created Conversion]])</f>
        <v>2015</v>
      </c>
      <c r="V2861" s="6" t="str">
        <f>TEXT(Kickstarter[[#This Row],[Date Created Conversion]], "mmm")</f>
        <v>Aug</v>
      </c>
      <c r="W2861" s="6">
        <f>DATEDIF(Kickstarter[[#This Row],[Date Created Conversion]],Kickstarter[[#This Row],[Date Ended Conversion]],"m")</f>
        <v>1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Kickstarter[[#This Row],[pledged]]/Kickstarter[[#This Row],[goal]]</f>
        <v>6.6500000000000004E-2</v>
      </c>
      <c r="P2862" s="13">
        <f>IF(Kickstarter[[#This Row],[backers_count]], Kickstarter[[#This Row],[pledged]]/Kickstarter[[#This Row],[backers_count]], 0)</f>
        <v>29.555555555555557</v>
      </c>
      <c r="Q2862" t="str">
        <f>LEFT(Kickstarter[[#This Row],[Category and Sub-Category]], SEARCH("/", Kickstarter[[#This Row],[Category and Sub-Category]])-1)</f>
        <v>theater</v>
      </c>
      <c r="R2862" t="str">
        <f>RIGHT(Kickstarter[[#This Row],[Category and Sub-Category]], LEN(Kickstarter[[#This Row],[Category and Sub-Category]])-SEARCH("/",Kickstarter[[#This Row],[Category and Sub-Category]]))</f>
        <v>plays</v>
      </c>
      <c r="S2862" s="10">
        <f>(Kickstarter[[#This Row],[launched_at]]/86400) + 25569 + (-6/24)</f>
        <v>42480.55064814815</v>
      </c>
      <c r="T2862" s="10">
        <f>(Kickstarter[[#This Row],[deadline]]/86400) + 25569 + (-6/24)</f>
        <v>42540.55064814815</v>
      </c>
      <c r="U2862" s="6">
        <f>YEAR(Kickstarter[[#This Row],[Date Created Conversion]])</f>
        <v>2016</v>
      </c>
      <c r="V2862" s="6" t="str">
        <f>TEXT(Kickstarter[[#This Row],[Date Created Conversion]], "mmm")</f>
        <v>Apr</v>
      </c>
      <c r="W2862" s="6">
        <f>DATEDIF(Kickstarter[[#This Row],[Date Created Conversion]],Kickstarter[[#This Row],[Date Ended Conversion]],"m")</f>
        <v>1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Kickstarter[[#This Row],[pledged]]/Kickstarter[[#This Row],[goal]]</f>
        <v>0.32</v>
      </c>
      <c r="P2863" s="13">
        <f>IF(Kickstarter[[#This Row],[backers_count]], Kickstarter[[#This Row],[pledged]]/Kickstarter[[#This Row],[backers_count]], 0)</f>
        <v>26.666666666666668</v>
      </c>
      <c r="Q2863" t="str">
        <f>LEFT(Kickstarter[[#This Row],[Category and Sub-Category]], SEARCH("/", Kickstarter[[#This Row],[Category and Sub-Category]])-1)</f>
        <v>theater</v>
      </c>
      <c r="R2863" t="str">
        <f>RIGHT(Kickstarter[[#This Row],[Category and Sub-Category]], LEN(Kickstarter[[#This Row],[Category and Sub-Category]])-SEARCH("/",Kickstarter[[#This Row],[Category and Sub-Category]]))</f>
        <v>plays</v>
      </c>
      <c r="S2863" s="10">
        <f>(Kickstarter[[#This Row],[launched_at]]/86400) + 25569 + (-6/24)</f>
        <v>42257.340833333335</v>
      </c>
      <c r="T2863" s="10">
        <f>(Kickstarter[[#This Row],[deadline]]/86400) + 25569 + (-6/24)</f>
        <v>42271.340833333335</v>
      </c>
      <c r="U2863" s="6">
        <f>YEAR(Kickstarter[[#This Row],[Date Created Conversion]])</f>
        <v>2015</v>
      </c>
      <c r="V2863" s="6" t="str">
        <f>TEXT(Kickstarter[[#This Row],[Date Created Conversion]], "mmm")</f>
        <v>Sep</v>
      </c>
      <c r="W2863" s="6">
        <f>DATEDIF(Kickstarter[[#This Row],[Date Created Conversion]],Kickstarter[[#This Row],[Date Ended Conversion]],"m")</f>
        <v>0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Kickstarter[[#This Row],[pledged]]/Kickstarter[[#This Row],[goal]]</f>
        <v>4.3307086614173228E-3</v>
      </c>
      <c r="P2864" s="13">
        <f>IF(Kickstarter[[#This Row],[backers_count]], Kickstarter[[#This Row],[pledged]]/Kickstarter[[#This Row],[backers_count]], 0)</f>
        <v>18.333333333333332</v>
      </c>
      <c r="Q2864" t="str">
        <f>LEFT(Kickstarter[[#This Row],[Category and Sub-Category]], SEARCH("/", Kickstarter[[#This Row],[Category and Sub-Category]])-1)</f>
        <v>theater</v>
      </c>
      <c r="R2864" t="str">
        <f>RIGHT(Kickstarter[[#This Row],[Category and Sub-Category]], LEN(Kickstarter[[#This Row],[Category and Sub-Category]])-SEARCH("/",Kickstarter[[#This Row],[Category and Sub-Category]]))</f>
        <v>plays</v>
      </c>
      <c r="S2864" s="10">
        <f>(Kickstarter[[#This Row],[launched_at]]/86400) + 25569 + (-6/24)</f>
        <v>41784.539687500001</v>
      </c>
      <c r="T2864" s="10">
        <f>(Kickstarter[[#This Row],[deadline]]/86400) + 25569 + (-6/24)</f>
        <v>41814.539687500001</v>
      </c>
      <c r="U2864" s="6">
        <f>YEAR(Kickstarter[[#This Row],[Date Created Conversion]])</f>
        <v>2014</v>
      </c>
      <c r="V2864" s="6" t="str">
        <f>TEXT(Kickstarter[[#This Row],[Date Created Conversion]], "mmm")</f>
        <v>May</v>
      </c>
      <c r="W2864" s="6">
        <f>DATEDIF(Kickstarter[[#This Row],[Date Created Conversion]],Kickstarter[[#This Row],[Date Ended Conversion]],"m")</f>
        <v>0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Kickstarter[[#This Row],[pledged]]/Kickstarter[[#This Row],[goal]]</f>
        <v>4.0000000000000002E-4</v>
      </c>
      <c r="P2865" s="13">
        <f>IF(Kickstarter[[#This Row],[backers_count]], Kickstarter[[#This Row],[pledged]]/Kickstarter[[#This Row],[backers_count]], 0)</f>
        <v>20</v>
      </c>
      <c r="Q2865" t="str">
        <f>LEFT(Kickstarter[[#This Row],[Category and Sub-Category]], SEARCH("/", Kickstarter[[#This Row],[Category and Sub-Category]])-1)</f>
        <v>theater</v>
      </c>
      <c r="R2865" t="str">
        <f>RIGHT(Kickstarter[[#This Row],[Category and Sub-Category]], LEN(Kickstarter[[#This Row],[Category and Sub-Category]])-SEARCH("/",Kickstarter[[#This Row],[Category and Sub-Category]]))</f>
        <v>plays</v>
      </c>
      <c r="S2865" s="10">
        <f>(Kickstarter[[#This Row],[launched_at]]/86400) + 25569 + (-6/24)</f>
        <v>41831.425034722226</v>
      </c>
      <c r="T2865" s="10">
        <f>(Kickstarter[[#This Row],[deadline]]/86400) + 25569 + (-6/24)</f>
        <v>41891.425034722226</v>
      </c>
      <c r="U2865" s="6">
        <f>YEAR(Kickstarter[[#This Row],[Date Created Conversion]])</f>
        <v>2014</v>
      </c>
      <c r="V2865" s="6" t="str">
        <f>TEXT(Kickstarter[[#This Row],[Date Created Conversion]], "mmm")</f>
        <v>Jul</v>
      </c>
      <c r="W2865" s="6">
        <f>DATEDIF(Kickstarter[[#This Row],[Date Created Conversion]],Kickstarter[[#This Row],[Date Ended Conversion]],"m")</f>
        <v>1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Kickstarter[[#This Row],[pledged]]/Kickstarter[[#This Row],[goal]]</f>
        <v>1.6E-2</v>
      </c>
      <c r="P2866" s="13">
        <f>IF(Kickstarter[[#This Row],[backers_count]], Kickstarter[[#This Row],[pledged]]/Kickstarter[[#This Row],[backers_count]], 0)</f>
        <v>13.333333333333334</v>
      </c>
      <c r="Q2866" t="str">
        <f>LEFT(Kickstarter[[#This Row],[Category and Sub-Category]], SEARCH("/", Kickstarter[[#This Row],[Category and Sub-Category]])-1)</f>
        <v>theater</v>
      </c>
      <c r="R2866" t="str">
        <f>RIGHT(Kickstarter[[#This Row],[Category and Sub-Category]], LEN(Kickstarter[[#This Row],[Category and Sub-Category]])-SEARCH("/",Kickstarter[[#This Row],[Category and Sub-Category]]))</f>
        <v>plays</v>
      </c>
      <c r="S2866" s="10">
        <f>(Kickstarter[[#This Row],[launched_at]]/86400) + 25569 + (-6/24)</f>
        <v>42172.363506944443</v>
      </c>
      <c r="T2866" s="10">
        <f>(Kickstarter[[#This Row],[deadline]]/86400) + 25569 + (-6/24)</f>
        <v>42202.304166666669</v>
      </c>
      <c r="U2866" s="6">
        <f>YEAR(Kickstarter[[#This Row],[Date Created Conversion]])</f>
        <v>2015</v>
      </c>
      <c r="V2866" s="6" t="str">
        <f>TEXT(Kickstarter[[#This Row],[Date Created Conversion]], "mmm")</f>
        <v>Jun</v>
      </c>
      <c r="W2866" s="6">
        <f>DATEDIF(Kickstarter[[#This Row],[Date Created Conversion]],Kickstarter[[#This Row],[Date Ended Conversion]],"m")</f>
        <v>1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Kickstarter[[#This Row],[pledged]]/Kickstarter[[#This Row],[goal]]</f>
        <v>0</v>
      </c>
      <c r="P2867" s="13">
        <f>IF(Kickstarter[[#This Row],[backers_count]], Kickstarter[[#This Row],[pledged]]/Kickstarter[[#This Row],[backers_count]], 0)</f>
        <v>0</v>
      </c>
      <c r="Q2867" t="str">
        <f>LEFT(Kickstarter[[#This Row],[Category and Sub-Category]], SEARCH("/", Kickstarter[[#This Row],[Category and Sub-Category]])-1)</f>
        <v>theater</v>
      </c>
      <c r="R2867" t="str">
        <f>RIGHT(Kickstarter[[#This Row],[Category and Sub-Category]], LEN(Kickstarter[[#This Row],[Category and Sub-Category]])-SEARCH("/",Kickstarter[[#This Row],[Category and Sub-Category]]))</f>
        <v>plays</v>
      </c>
      <c r="S2867" s="10">
        <f>(Kickstarter[[#This Row],[launched_at]]/86400) + 25569 + (-6/24)</f>
        <v>41949.864108796297</v>
      </c>
      <c r="T2867" s="10">
        <f>(Kickstarter[[#This Row],[deadline]]/86400) + 25569 + (-6/24)</f>
        <v>42009.864108796297</v>
      </c>
      <c r="U2867" s="6">
        <f>YEAR(Kickstarter[[#This Row],[Date Created Conversion]])</f>
        <v>2014</v>
      </c>
      <c r="V2867" s="6" t="str">
        <f>TEXT(Kickstarter[[#This Row],[Date Created Conversion]], "mmm")</f>
        <v>Nov</v>
      </c>
      <c r="W2867" s="6">
        <f>DATEDIF(Kickstarter[[#This Row],[Date Created Conversion]],Kickstarter[[#This Row],[Date Ended Conversion]],"m")</f>
        <v>1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Kickstarter[[#This Row],[pledged]]/Kickstarter[[#This Row],[goal]]</f>
        <v>8.9999999999999993E-3</v>
      </c>
      <c r="P2868" s="13">
        <f>IF(Kickstarter[[#This Row],[backers_count]], Kickstarter[[#This Row],[pledged]]/Kickstarter[[#This Row],[backers_count]], 0)</f>
        <v>22.5</v>
      </c>
      <c r="Q2868" t="str">
        <f>LEFT(Kickstarter[[#This Row],[Category and Sub-Category]], SEARCH("/", Kickstarter[[#This Row],[Category and Sub-Category]])-1)</f>
        <v>theater</v>
      </c>
      <c r="R2868" t="str">
        <f>RIGHT(Kickstarter[[#This Row],[Category and Sub-Category]], LEN(Kickstarter[[#This Row],[Category and Sub-Category]])-SEARCH("/",Kickstarter[[#This Row],[Category and Sub-Category]]))</f>
        <v>plays</v>
      </c>
      <c r="S2868" s="10">
        <f>(Kickstarter[[#This Row],[launched_at]]/86400) + 25569 + (-6/24)</f>
        <v>42627.705104166671</v>
      </c>
      <c r="T2868" s="10">
        <f>(Kickstarter[[#This Row],[deadline]]/86400) + 25569 + (-6/24)</f>
        <v>42657.666666666672</v>
      </c>
      <c r="U2868" s="6">
        <f>YEAR(Kickstarter[[#This Row],[Date Created Conversion]])</f>
        <v>2016</v>
      </c>
      <c r="V2868" s="6" t="str">
        <f>TEXT(Kickstarter[[#This Row],[Date Created Conversion]], "mmm")</f>
        <v>Sep</v>
      </c>
      <c r="W2868" s="6">
        <f>DATEDIF(Kickstarter[[#This Row],[Date Created Conversion]],Kickstarter[[#This Row],[Date Ended Conversion]],"m")</f>
        <v>1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Kickstarter[[#This Row],[pledged]]/Kickstarter[[#This Row],[goal]]</f>
        <v>0.2016</v>
      </c>
      <c r="P2869" s="13">
        <f>IF(Kickstarter[[#This Row],[backers_count]], Kickstarter[[#This Row],[pledged]]/Kickstarter[[#This Row],[backers_count]], 0)</f>
        <v>50.4</v>
      </c>
      <c r="Q2869" t="str">
        <f>LEFT(Kickstarter[[#This Row],[Category and Sub-Category]], SEARCH("/", Kickstarter[[#This Row],[Category and Sub-Category]])-1)</f>
        <v>theater</v>
      </c>
      <c r="R2869" t="str">
        <f>RIGHT(Kickstarter[[#This Row],[Category and Sub-Category]], LEN(Kickstarter[[#This Row],[Category and Sub-Category]])-SEARCH("/",Kickstarter[[#This Row],[Category and Sub-Category]]))</f>
        <v>plays</v>
      </c>
      <c r="S2869" s="10">
        <f>(Kickstarter[[#This Row],[launched_at]]/86400) + 25569 + (-6/24)</f>
        <v>42530.945277777777</v>
      </c>
      <c r="T2869" s="10">
        <f>(Kickstarter[[#This Row],[deadline]]/86400) + 25569 + (-6/24)</f>
        <v>42554.916666666672</v>
      </c>
      <c r="U2869" s="6">
        <f>YEAR(Kickstarter[[#This Row],[Date Created Conversion]])</f>
        <v>2016</v>
      </c>
      <c r="V2869" s="6" t="str">
        <f>TEXT(Kickstarter[[#This Row],[Date Created Conversion]], "mmm")</f>
        <v>Jun</v>
      </c>
      <c r="W2869" s="6">
        <f>DATEDIF(Kickstarter[[#This Row],[Date Created Conversion]],Kickstarter[[#This Row],[Date Ended Conversion]],"m")</f>
        <v>0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Kickstarter[[#This Row],[pledged]]/Kickstarter[[#This Row],[goal]]</f>
        <v>0.42011733333333334</v>
      </c>
      <c r="P2870" s="13">
        <f>IF(Kickstarter[[#This Row],[backers_count]], Kickstarter[[#This Row],[pledged]]/Kickstarter[[#This Row],[backers_count]], 0)</f>
        <v>105.02933333333334</v>
      </c>
      <c r="Q2870" t="str">
        <f>LEFT(Kickstarter[[#This Row],[Category and Sub-Category]], SEARCH("/", Kickstarter[[#This Row],[Category and Sub-Category]])-1)</f>
        <v>theater</v>
      </c>
      <c r="R2870" t="str">
        <f>RIGHT(Kickstarter[[#This Row],[Category and Sub-Category]], LEN(Kickstarter[[#This Row],[Category and Sub-Category]])-SEARCH("/",Kickstarter[[#This Row],[Category and Sub-Category]]))</f>
        <v>plays</v>
      </c>
      <c r="S2870" s="10">
        <f>(Kickstarter[[#This Row],[launched_at]]/86400) + 25569 + (-6/24)</f>
        <v>42618.577013888891</v>
      </c>
      <c r="T2870" s="10">
        <f>(Kickstarter[[#This Row],[deadline]]/86400) + 25569 + (-6/24)</f>
        <v>42648.577013888891</v>
      </c>
      <c r="U2870" s="6">
        <f>YEAR(Kickstarter[[#This Row],[Date Created Conversion]])</f>
        <v>2016</v>
      </c>
      <c r="V2870" s="6" t="str">
        <f>TEXT(Kickstarter[[#This Row],[Date Created Conversion]], "mmm")</f>
        <v>Sep</v>
      </c>
      <c r="W2870" s="6">
        <f>DATEDIF(Kickstarter[[#This Row],[Date Created Conversion]],Kickstarter[[#This Row],[Date Ended Conversion]],"m")</f>
        <v>1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Kickstarter[[#This Row],[pledged]]/Kickstarter[[#This Row],[goal]]</f>
        <v>8.8500000000000002E-3</v>
      </c>
      <c r="P2871" s="13">
        <f>IF(Kickstarter[[#This Row],[backers_count]], Kickstarter[[#This Row],[pledged]]/Kickstarter[[#This Row],[backers_count]], 0)</f>
        <v>35.4</v>
      </c>
      <c r="Q2871" t="str">
        <f>LEFT(Kickstarter[[#This Row],[Category and Sub-Category]], SEARCH("/", Kickstarter[[#This Row],[Category and Sub-Category]])-1)</f>
        <v>theater</v>
      </c>
      <c r="R2871" t="str">
        <f>RIGHT(Kickstarter[[#This Row],[Category and Sub-Category]], LEN(Kickstarter[[#This Row],[Category and Sub-Category]])-SEARCH("/",Kickstarter[[#This Row],[Category and Sub-Category]]))</f>
        <v>plays</v>
      </c>
      <c r="S2871" s="10">
        <f>(Kickstarter[[#This Row],[launched_at]]/86400) + 25569 + (-6/24)</f>
        <v>42540.343530092592</v>
      </c>
      <c r="T2871" s="10">
        <f>(Kickstarter[[#This Row],[deadline]]/86400) + 25569 + (-6/24)</f>
        <v>42570.343530092592</v>
      </c>
      <c r="U2871" s="6">
        <f>YEAR(Kickstarter[[#This Row],[Date Created Conversion]])</f>
        <v>2016</v>
      </c>
      <c r="V2871" s="6" t="str">
        <f>TEXT(Kickstarter[[#This Row],[Date Created Conversion]], "mmm")</f>
        <v>Jun</v>
      </c>
      <c r="W2871" s="6">
        <f>DATEDIF(Kickstarter[[#This Row],[Date Created Conversion]],Kickstarter[[#This Row],[Date Ended Conversion]],"m")</f>
        <v>1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Kickstarter[[#This Row],[pledged]]/Kickstarter[[#This Row],[goal]]</f>
        <v>0.15</v>
      </c>
      <c r="P2872" s="13">
        <f>IF(Kickstarter[[#This Row],[backers_count]], Kickstarter[[#This Row],[pledged]]/Kickstarter[[#This Row],[backers_count]], 0)</f>
        <v>83.333333333333329</v>
      </c>
      <c r="Q2872" t="str">
        <f>LEFT(Kickstarter[[#This Row],[Category and Sub-Category]], SEARCH("/", Kickstarter[[#This Row],[Category and Sub-Category]])-1)</f>
        <v>theater</v>
      </c>
      <c r="R2872" t="str">
        <f>RIGHT(Kickstarter[[#This Row],[Category and Sub-Category]], LEN(Kickstarter[[#This Row],[Category and Sub-Category]])-SEARCH("/",Kickstarter[[#This Row],[Category and Sub-Category]]))</f>
        <v>plays</v>
      </c>
      <c r="S2872" s="10">
        <f>(Kickstarter[[#This Row],[launched_at]]/86400) + 25569 + (-6/24)</f>
        <v>41745.939409722225</v>
      </c>
      <c r="T2872" s="10">
        <f>(Kickstarter[[#This Row],[deadline]]/86400) + 25569 + (-6/24)</f>
        <v>41775.939409722225</v>
      </c>
      <c r="U2872" s="6">
        <f>YEAR(Kickstarter[[#This Row],[Date Created Conversion]])</f>
        <v>2014</v>
      </c>
      <c r="V2872" s="6" t="str">
        <f>TEXT(Kickstarter[[#This Row],[Date Created Conversion]], "mmm")</f>
        <v>Apr</v>
      </c>
      <c r="W2872" s="6">
        <f>DATEDIF(Kickstarter[[#This Row],[Date Created Conversion]],Kickstarter[[#This Row],[Date Ended Conversion]],"m")</f>
        <v>1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Kickstarter[[#This Row],[pledged]]/Kickstarter[[#This Row],[goal]]</f>
        <v>4.6699999999999998E-2</v>
      </c>
      <c r="P2873" s="13">
        <f>IF(Kickstarter[[#This Row],[backers_count]], Kickstarter[[#This Row],[pledged]]/Kickstarter[[#This Row],[backers_count]], 0)</f>
        <v>35.92307692307692</v>
      </c>
      <c r="Q2873" t="str">
        <f>LEFT(Kickstarter[[#This Row],[Category and Sub-Category]], SEARCH("/", Kickstarter[[#This Row],[Category and Sub-Category]])-1)</f>
        <v>theater</v>
      </c>
      <c r="R2873" t="str">
        <f>RIGHT(Kickstarter[[#This Row],[Category and Sub-Category]], LEN(Kickstarter[[#This Row],[Category and Sub-Category]])-SEARCH("/",Kickstarter[[#This Row],[Category and Sub-Category]]))</f>
        <v>plays</v>
      </c>
      <c r="S2873" s="10">
        <f>(Kickstarter[[#This Row],[launched_at]]/86400) + 25569 + (-6/24)</f>
        <v>41974.488576388889</v>
      </c>
      <c r="T2873" s="10">
        <f>(Kickstarter[[#This Row],[deadline]]/86400) + 25569 + (-6/24)</f>
        <v>41994.488576388889</v>
      </c>
      <c r="U2873" s="6">
        <f>YEAR(Kickstarter[[#This Row],[Date Created Conversion]])</f>
        <v>2014</v>
      </c>
      <c r="V2873" s="6" t="str">
        <f>TEXT(Kickstarter[[#This Row],[Date Created Conversion]], "mmm")</f>
        <v>Dec</v>
      </c>
      <c r="W2873" s="6">
        <f>DATEDIF(Kickstarter[[#This Row],[Date Created Conversion]],Kickstarter[[#This Row],[Date Ended Conversion]],"m")</f>
        <v>0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Kickstarter[[#This Row],[pledged]]/Kickstarter[[#This Row],[goal]]</f>
        <v>0</v>
      </c>
      <c r="P2874" s="13">
        <f>IF(Kickstarter[[#This Row],[backers_count]], Kickstarter[[#This Row],[pledged]]/Kickstarter[[#This Row],[backers_count]], 0)</f>
        <v>0</v>
      </c>
      <c r="Q2874" t="str">
        <f>LEFT(Kickstarter[[#This Row],[Category and Sub-Category]], SEARCH("/", Kickstarter[[#This Row],[Category and Sub-Category]])-1)</f>
        <v>theater</v>
      </c>
      <c r="R2874" t="str">
        <f>RIGHT(Kickstarter[[#This Row],[Category and Sub-Category]], LEN(Kickstarter[[#This Row],[Category and Sub-Category]])-SEARCH("/",Kickstarter[[#This Row],[Category and Sub-Category]]))</f>
        <v>plays</v>
      </c>
      <c r="S2874" s="10">
        <f>(Kickstarter[[#This Row],[launched_at]]/86400) + 25569 + (-6/24)</f>
        <v>42114.86618055556</v>
      </c>
      <c r="T2874" s="10">
        <f>(Kickstarter[[#This Row],[deadline]]/86400) + 25569 + (-6/24)</f>
        <v>42174.86618055556</v>
      </c>
      <c r="U2874" s="6">
        <f>YEAR(Kickstarter[[#This Row],[Date Created Conversion]])</f>
        <v>2015</v>
      </c>
      <c r="V2874" s="6" t="str">
        <f>TEXT(Kickstarter[[#This Row],[Date Created Conversion]], "mmm")</f>
        <v>Apr</v>
      </c>
      <c r="W2874" s="6">
        <f>DATEDIF(Kickstarter[[#This Row],[Date Created Conversion]],Kickstarter[[#This Row],[Date Ended Conversion]],"m")</f>
        <v>1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Kickstarter[[#This Row],[pledged]]/Kickstarter[[#This Row],[goal]]</f>
        <v>0.38119999999999998</v>
      </c>
      <c r="P2875" s="13">
        <f>IF(Kickstarter[[#This Row],[backers_count]], Kickstarter[[#This Row],[pledged]]/Kickstarter[[#This Row],[backers_count]], 0)</f>
        <v>119.125</v>
      </c>
      <c r="Q2875" t="str">
        <f>LEFT(Kickstarter[[#This Row],[Category and Sub-Category]], SEARCH("/", Kickstarter[[#This Row],[Category and Sub-Category]])-1)</f>
        <v>theater</v>
      </c>
      <c r="R2875" t="str">
        <f>RIGHT(Kickstarter[[#This Row],[Category and Sub-Category]], LEN(Kickstarter[[#This Row],[Category and Sub-Category]])-SEARCH("/",Kickstarter[[#This Row],[Category and Sub-Category]]))</f>
        <v>plays</v>
      </c>
      <c r="S2875" s="10">
        <f>(Kickstarter[[#This Row],[launched_at]]/86400) + 25569 + (-6/24)</f>
        <v>42002.567488425921</v>
      </c>
      <c r="T2875" s="10">
        <f>(Kickstarter[[#This Row],[deadline]]/86400) + 25569 + (-6/24)</f>
        <v>42032.567488425921</v>
      </c>
      <c r="U2875" s="6">
        <f>YEAR(Kickstarter[[#This Row],[Date Created Conversion]])</f>
        <v>2014</v>
      </c>
      <c r="V2875" s="6" t="str">
        <f>TEXT(Kickstarter[[#This Row],[Date Created Conversion]], "mmm")</f>
        <v>Dec</v>
      </c>
      <c r="W2875" s="6">
        <f>DATEDIF(Kickstarter[[#This Row],[Date Created Conversion]],Kickstarter[[#This Row],[Date Ended Conversion]],"m")</f>
        <v>0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Kickstarter[[#This Row],[pledged]]/Kickstarter[[#This Row],[goal]]</f>
        <v>5.4199999999999998E-2</v>
      </c>
      <c r="P2876" s="13">
        <f>IF(Kickstarter[[#This Row],[backers_count]], Kickstarter[[#This Row],[pledged]]/Kickstarter[[#This Row],[backers_count]], 0)</f>
        <v>90.333333333333329</v>
      </c>
      <c r="Q2876" t="str">
        <f>LEFT(Kickstarter[[#This Row],[Category and Sub-Category]], SEARCH("/", Kickstarter[[#This Row],[Category and Sub-Category]])-1)</f>
        <v>theater</v>
      </c>
      <c r="R2876" t="str">
        <f>RIGHT(Kickstarter[[#This Row],[Category and Sub-Category]], LEN(Kickstarter[[#This Row],[Category and Sub-Category]])-SEARCH("/",Kickstarter[[#This Row],[Category and Sub-Category]]))</f>
        <v>plays</v>
      </c>
      <c r="S2876" s="10">
        <f>(Kickstarter[[#This Row],[launched_at]]/86400) + 25569 + (-6/24)</f>
        <v>42722.59474537037</v>
      </c>
      <c r="T2876" s="10">
        <f>(Kickstarter[[#This Row],[deadline]]/86400) + 25569 + (-6/24)</f>
        <v>42752.59474537037</v>
      </c>
      <c r="U2876" s="6">
        <f>YEAR(Kickstarter[[#This Row],[Date Created Conversion]])</f>
        <v>2016</v>
      </c>
      <c r="V2876" s="6" t="str">
        <f>TEXT(Kickstarter[[#This Row],[Date Created Conversion]], "mmm")</f>
        <v>Dec</v>
      </c>
      <c r="W2876" s="6">
        <f>DATEDIF(Kickstarter[[#This Row],[Date Created Conversion]],Kickstarter[[#This Row],[Date Ended Conversion]],"m")</f>
        <v>0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Kickstarter[[#This Row],[pledged]]/Kickstarter[[#This Row],[goal]]</f>
        <v>3.5E-4</v>
      </c>
      <c r="P2877" s="13">
        <f>IF(Kickstarter[[#This Row],[backers_count]], Kickstarter[[#This Row],[pledged]]/Kickstarter[[#This Row],[backers_count]], 0)</f>
        <v>2.3333333333333335</v>
      </c>
      <c r="Q2877" t="str">
        <f>LEFT(Kickstarter[[#This Row],[Category and Sub-Category]], SEARCH("/", Kickstarter[[#This Row],[Category and Sub-Category]])-1)</f>
        <v>theater</v>
      </c>
      <c r="R2877" t="str">
        <f>RIGHT(Kickstarter[[#This Row],[Category and Sub-Category]], LEN(Kickstarter[[#This Row],[Category and Sub-Category]])-SEARCH("/",Kickstarter[[#This Row],[Category and Sub-Category]]))</f>
        <v>plays</v>
      </c>
      <c r="S2877" s="10">
        <f>(Kickstarter[[#This Row],[launched_at]]/86400) + 25569 + (-6/24)</f>
        <v>42464.878391203703</v>
      </c>
      <c r="T2877" s="10">
        <f>(Kickstarter[[#This Row],[deadline]]/86400) + 25569 + (-6/24)</f>
        <v>42494.878391203703</v>
      </c>
      <c r="U2877" s="6">
        <f>YEAR(Kickstarter[[#This Row],[Date Created Conversion]])</f>
        <v>2016</v>
      </c>
      <c r="V2877" s="6" t="str">
        <f>TEXT(Kickstarter[[#This Row],[Date Created Conversion]], "mmm")</f>
        <v>Apr</v>
      </c>
      <c r="W2877" s="6">
        <f>DATEDIF(Kickstarter[[#This Row],[Date Created Conversion]],Kickstarter[[#This Row],[Date Ended Conversion]],"m")</f>
        <v>1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Kickstarter[[#This Row],[pledged]]/Kickstarter[[#This Row],[goal]]</f>
        <v>0</v>
      </c>
      <c r="P2878" s="13">
        <f>IF(Kickstarter[[#This Row],[backers_count]], Kickstarter[[#This Row],[pledged]]/Kickstarter[[#This Row],[backers_count]], 0)</f>
        <v>0</v>
      </c>
      <c r="Q2878" t="str">
        <f>LEFT(Kickstarter[[#This Row],[Category and Sub-Category]], SEARCH("/", Kickstarter[[#This Row],[Category and Sub-Category]])-1)</f>
        <v>theater</v>
      </c>
      <c r="R2878" t="str">
        <f>RIGHT(Kickstarter[[#This Row],[Category and Sub-Category]], LEN(Kickstarter[[#This Row],[Category and Sub-Category]])-SEARCH("/",Kickstarter[[#This Row],[Category and Sub-Category]]))</f>
        <v>plays</v>
      </c>
      <c r="S2878" s="10">
        <f>(Kickstarter[[#This Row],[launched_at]]/86400) + 25569 + (-6/24)</f>
        <v>42171.493969907402</v>
      </c>
      <c r="T2878" s="10">
        <f>(Kickstarter[[#This Row],[deadline]]/86400) + 25569 + (-6/24)</f>
        <v>42201.493969907402</v>
      </c>
      <c r="U2878" s="6">
        <f>YEAR(Kickstarter[[#This Row],[Date Created Conversion]])</f>
        <v>2015</v>
      </c>
      <c r="V2878" s="6" t="str">
        <f>TEXT(Kickstarter[[#This Row],[Date Created Conversion]], "mmm")</f>
        <v>Jun</v>
      </c>
      <c r="W2878" s="6">
        <f>DATEDIF(Kickstarter[[#This Row],[Date Created Conversion]],Kickstarter[[#This Row],[Date Ended Conversion]],"m")</f>
        <v>1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Kickstarter[[#This Row],[pledged]]/Kickstarter[[#This Row],[goal]]</f>
        <v>0.10833333333333334</v>
      </c>
      <c r="P2879" s="13">
        <f>IF(Kickstarter[[#This Row],[backers_count]], Kickstarter[[#This Row],[pledged]]/Kickstarter[[#This Row],[backers_count]], 0)</f>
        <v>108.33333333333333</v>
      </c>
      <c r="Q2879" t="str">
        <f>LEFT(Kickstarter[[#This Row],[Category and Sub-Category]], SEARCH("/", Kickstarter[[#This Row],[Category and Sub-Category]])-1)</f>
        <v>theater</v>
      </c>
      <c r="R2879" t="str">
        <f>RIGHT(Kickstarter[[#This Row],[Category and Sub-Category]], LEN(Kickstarter[[#This Row],[Category and Sub-Category]])-SEARCH("/",Kickstarter[[#This Row],[Category and Sub-Category]]))</f>
        <v>plays</v>
      </c>
      <c r="S2879" s="10">
        <f>(Kickstarter[[#This Row],[launched_at]]/86400) + 25569 + (-6/24)</f>
        <v>42672.705138888894</v>
      </c>
      <c r="T2879" s="10">
        <f>(Kickstarter[[#This Row],[deadline]]/86400) + 25569 + (-6/24)</f>
        <v>42704.458333333328</v>
      </c>
      <c r="U2879" s="6">
        <f>YEAR(Kickstarter[[#This Row],[Date Created Conversion]])</f>
        <v>2016</v>
      </c>
      <c r="V2879" s="6" t="str">
        <f>TEXT(Kickstarter[[#This Row],[Date Created Conversion]], "mmm")</f>
        <v>Oct</v>
      </c>
      <c r="W2879" s="6">
        <f>DATEDIF(Kickstarter[[#This Row],[Date Created Conversion]],Kickstarter[[#This Row],[Date Ended Conversion]],"m")</f>
        <v>1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Kickstarter[[#This Row],[pledged]]/Kickstarter[[#This Row],[goal]]</f>
        <v>2.1000000000000001E-2</v>
      </c>
      <c r="P2880" s="13">
        <f>IF(Kickstarter[[#This Row],[backers_count]], Kickstarter[[#This Row],[pledged]]/Kickstarter[[#This Row],[backers_count]], 0)</f>
        <v>15.75</v>
      </c>
      <c r="Q2880" t="str">
        <f>LEFT(Kickstarter[[#This Row],[Category and Sub-Category]], SEARCH("/", Kickstarter[[#This Row],[Category and Sub-Category]])-1)</f>
        <v>theater</v>
      </c>
      <c r="R2880" t="str">
        <f>RIGHT(Kickstarter[[#This Row],[Category and Sub-Category]], LEN(Kickstarter[[#This Row],[Category and Sub-Category]])-SEARCH("/",Kickstarter[[#This Row],[Category and Sub-Category]]))</f>
        <v>plays</v>
      </c>
      <c r="S2880" s="10">
        <f>(Kickstarter[[#This Row],[launched_at]]/86400) + 25569 + (-6/24)</f>
        <v>42128.365682870368</v>
      </c>
      <c r="T2880" s="10">
        <f>(Kickstarter[[#This Row],[deadline]]/86400) + 25569 + (-6/24)</f>
        <v>42188.365682870368</v>
      </c>
      <c r="U2880" s="6">
        <f>YEAR(Kickstarter[[#This Row],[Date Created Conversion]])</f>
        <v>2015</v>
      </c>
      <c r="V2880" s="6" t="str">
        <f>TEXT(Kickstarter[[#This Row],[Date Created Conversion]], "mmm")</f>
        <v>May</v>
      </c>
      <c r="W2880" s="6">
        <f>DATEDIF(Kickstarter[[#This Row],[Date Created Conversion]],Kickstarter[[#This Row],[Date Ended Conversion]],"m")</f>
        <v>1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Kickstarter[[#This Row],[pledged]]/Kickstarter[[#This Row],[goal]]</f>
        <v>2.5892857142857141E-3</v>
      </c>
      <c r="P2881" s="13">
        <f>IF(Kickstarter[[#This Row],[backers_count]], Kickstarter[[#This Row],[pledged]]/Kickstarter[[#This Row],[backers_count]], 0)</f>
        <v>29</v>
      </c>
      <c r="Q2881" t="str">
        <f>LEFT(Kickstarter[[#This Row],[Category and Sub-Category]], SEARCH("/", Kickstarter[[#This Row],[Category and Sub-Category]])-1)</f>
        <v>theater</v>
      </c>
      <c r="R2881" t="str">
        <f>RIGHT(Kickstarter[[#This Row],[Category and Sub-Category]], LEN(Kickstarter[[#This Row],[Category and Sub-Category]])-SEARCH("/",Kickstarter[[#This Row],[Category and Sub-Category]]))</f>
        <v>plays</v>
      </c>
      <c r="S2881" s="10">
        <f>(Kickstarter[[#This Row],[launched_at]]/86400) + 25569 + (-6/24)</f>
        <v>42359.475243055553</v>
      </c>
      <c r="T2881" s="10">
        <f>(Kickstarter[[#This Row],[deadline]]/86400) + 25569 + (-6/24)</f>
        <v>42389.475243055553</v>
      </c>
      <c r="U2881" s="6">
        <f>YEAR(Kickstarter[[#This Row],[Date Created Conversion]])</f>
        <v>2015</v>
      </c>
      <c r="V2881" s="6" t="str">
        <f>TEXT(Kickstarter[[#This Row],[Date Created Conversion]], "mmm")</f>
        <v>Dec</v>
      </c>
      <c r="W2881" s="6">
        <f>DATEDIF(Kickstarter[[#This Row],[Date Created Conversion]],Kickstarter[[#This Row],[Date Ended Conversion]],"m")</f>
        <v>0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Kickstarter[[#This Row],[pledged]]/Kickstarter[[#This Row],[goal]]</f>
        <v>0.23333333333333334</v>
      </c>
      <c r="P2882" s="13">
        <f>IF(Kickstarter[[#This Row],[backers_count]], Kickstarter[[#This Row],[pledged]]/Kickstarter[[#This Row],[backers_count]], 0)</f>
        <v>96.551724137931032</v>
      </c>
      <c r="Q2882" t="str">
        <f>LEFT(Kickstarter[[#This Row],[Category and Sub-Category]], SEARCH("/", Kickstarter[[#This Row],[Category and Sub-Category]])-1)</f>
        <v>theater</v>
      </c>
      <c r="R2882" t="str">
        <f>RIGHT(Kickstarter[[#This Row],[Category and Sub-Category]], LEN(Kickstarter[[#This Row],[Category and Sub-Category]])-SEARCH("/",Kickstarter[[#This Row],[Category and Sub-Category]]))</f>
        <v>plays</v>
      </c>
      <c r="S2882" s="10">
        <f>(Kickstarter[[#This Row],[launched_at]]/86400) + 25569 + (-6/24)</f>
        <v>42192.655694444446</v>
      </c>
      <c r="T2882" s="10">
        <f>(Kickstarter[[#This Row],[deadline]]/86400) + 25569 + (-6/24)</f>
        <v>42236.461805555555</v>
      </c>
      <c r="U2882" s="6">
        <f>YEAR(Kickstarter[[#This Row],[Date Created Conversion]])</f>
        <v>2015</v>
      </c>
      <c r="V2882" s="6" t="str">
        <f>TEXT(Kickstarter[[#This Row],[Date Created Conversion]], "mmm")</f>
        <v>Jul</v>
      </c>
      <c r="W2882" s="6">
        <f>DATEDIF(Kickstarter[[#This Row],[Date Created Conversion]],Kickstarter[[#This Row],[Date Ended Conversion]],"m")</f>
        <v>1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Kickstarter[[#This Row],[pledged]]/Kickstarter[[#This Row],[goal]]</f>
        <v>0</v>
      </c>
      <c r="P2883" s="13">
        <f>IF(Kickstarter[[#This Row],[backers_count]], Kickstarter[[#This Row],[pledged]]/Kickstarter[[#This Row],[backers_count]], 0)</f>
        <v>0</v>
      </c>
      <c r="Q2883" t="str">
        <f>LEFT(Kickstarter[[#This Row],[Category and Sub-Category]], SEARCH("/", Kickstarter[[#This Row],[Category and Sub-Category]])-1)</f>
        <v>theater</v>
      </c>
      <c r="R2883" t="str">
        <f>RIGHT(Kickstarter[[#This Row],[Category and Sub-Category]], LEN(Kickstarter[[#This Row],[Category and Sub-Category]])-SEARCH("/",Kickstarter[[#This Row],[Category and Sub-Category]]))</f>
        <v>plays</v>
      </c>
      <c r="S2883" s="10">
        <f>(Kickstarter[[#This Row],[launched_at]]/86400) + 25569 + (-6/24)</f>
        <v>41916.347638888888</v>
      </c>
      <c r="T2883" s="10">
        <f>(Kickstarter[[#This Row],[deadline]]/86400) + 25569 + (-6/24)</f>
        <v>41976.389305555553</v>
      </c>
      <c r="U2883" s="6">
        <f>YEAR(Kickstarter[[#This Row],[Date Created Conversion]])</f>
        <v>2014</v>
      </c>
      <c r="V2883" s="6" t="str">
        <f>TEXT(Kickstarter[[#This Row],[Date Created Conversion]], "mmm")</f>
        <v>Oct</v>
      </c>
      <c r="W2883" s="6">
        <f>DATEDIF(Kickstarter[[#This Row],[Date Created Conversion]],Kickstarter[[#This Row],[Date Ended Conversion]],"m")</f>
        <v>1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Kickstarter[[#This Row],[pledged]]/Kickstarter[[#This Row],[goal]]</f>
        <v>0.33600000000000002</v>
      </c>
      <c r="P2884" s="13">
        <f>IF(Kickstarter[[#This Row],[backers_count]], Kickstarter[[#This Row],[pledged]]/Kickstarter[[#This Row],[backers_count]], 0)</f>
        <v>63</v>
      </c>
      <c r="Q2884" t="str">
        <f>LEFT(Kickstarter[[#This Row],[Category and Sub-Category]], SEARCH("/", Kickstarter[[#This Row],[Category and Sub-Category]])-1)</f>
        <v>theater</v>
      </c>
      <c r="R2884" t="str">
        <f>RIGHT(Kickstarter[[#This Row],[Category and Sub-Category]], LEN(Kickstarter[[#This Row],[Category and Sub-Category]])-SEARCH("/",Kickstarter[[#This Row],[Category and Sub-Category]]))</f>
        <v>plays</v>
      </c>
      <c r="S2884" s="10">
        <f>(Kickstarter[[#This Row],[launched_at]]/86400) + 25569 + (-6/24)</f>
        <v>42461.346273148149</v>
      </c>
      <c r="T2884" s="10">
        <f>(Kickstarter[[#This Row],[deadline]]/86400) + 25569 + (-6/24)</f>
        <v>42491.346273148149</v>
      </c>
      <c r="U2884" s="6">
        <f>YEAR(Kickstarter[[#This Row],[Date Created Conversion]])</f>
        <v>2016</v>
      </c>
      <c r="V2884" s="6" t="str">
        <f>TEXT(Kickstarter[[#This Row],[Date Created Conversion]], "mmm")</f>
        <v>Apr</v>
      </c>
      <c r="W2884" s="6">
        <f>DATEDIF(Kickstarter[[#This Row],[Date Created Conversion]],Kickstarter[[#This Row],[Date Ended Conversion]],"m")</f>
        <v>1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Kickstarter[[#This Row],[pledged]]/Kickstarter[[#This Row],[goal]]</f>
        <v>0.1908</v>
      </c>
      <c r="P2885" s="13">
        <f>IF(Kickstarter[[#This Row],[backers_count]], Kickstarter[[#This Row],[pledged]]/Kickstarter[[#This Row],[backers_count]], 0)</f>
        <v>381.6</v>
      </c>
      <c r="Q2885" t="str">
        <f>LEFT(Kickstarter[[#This Row],[Category and Sub-Category]], SEARCH("/", Kickstarter[[#This Row],[Category and Sub-Category]])-1)</f>
        <v>theater</v>
      </c>
      <c r="R2885" t="str">
        <f>RIGHT(Kickstarter[[#This Row],[Category and Sub-Category]], LEN(Kickstarter[[#This Row],[Category and Sub-Category]])-SEARCH("/",Kickstarter[[#This Row],[Category and Sub-Category]]))</f>
        <v>plays</v>
      </c>
      <c r="S2885" s="10">
        <f>(Kickstarter[[#This Row],[launched_at]]/86400) + 25569 + (-6/24)</f>
        <v>42370.65320601852</v>
      </c>
      <c r="T2885" s="10">
        <f>(Kickstarter[[#This Row],[deadline]]/86400) + 25569 + (-6/24)</f>
        <v>42405.957638888889</v>
      </c>
      <c r="U2885" s="6">
        <f>YEAR(Kickstarter[[#This Row],[Date Created Conversion]])</f>
        <v>2016</v>
      </c>
      <c r="V2885" s="6" t="str">
        <f>TEXT(Kickstarter[[#This Row],[Date Created Conversion]], "mmm")</f>
        <v>Jan</v>
      </c>
      <c r="W2885" s="6">
        <f>DATEDIF(Kickstarter[[#This Row],[Date Created Conversion]],Kickstarter[[#This Row],[Date Ended Conversion]],"m")</f>
        <v>1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Kickstarter[[#This Row],[pledged]]/Kickstarter[[#This Row],[goal]]</f>
        <v>4.1111111111111114E-3</v>
      </c>
      <c r="P2886" s="13">
        <f>IF(Kickstarter[[#This Row],[backers_count]], Kickstarter[[#This Row],[pledged]]/Kickstarter[[#This Row],[backers_count]], 0)</f>
        <v>46.25</v>
      </c>
      <c r="Q2886" t="str">
        <f>LEFT(Kickstarter[[#This Row],[Category and Sub-Category]], SEARCH("/", Kickstarter[[#This Row],[Category and Sub-Category]])-1)</f>
        <v>theater</v>
      </c>
      <c r="R2886" t="str">
        <f>RIGHT(Kickstarter[[#This Row],[Category and Sub-Category]], LEN(Kickstarter[[#This Row],[Category and Sub-Category]])-SEARCH("/",Kickstarter[[#This Row],[Category and Sub-Category]]))</f>
        <v>plays</v>
      </c>
      <c r="S2886" s="10">
        <f>(Kickstarter[[#This Row],[launched_at]]/86400) + 25569 + (-6/24)</f>
        <v>41948.477256944447</v>
      </c>
      <c r="T2886" s="10">
        <f>(Kickstarter[[#This Row],[deadline]]/86400) + 25569 + (-6/24)</f>
        <v>41978.477256944447</v>
      </c>
      <c r="U2886" s="6">
        <f>YEAR(Kickstarter[[#This Row],[Date Created Conversion]])</f>
        <v>2014</v>
      </c>
      <c r="V2886" s="6" t="str">
        <f>TEXT(Kickstarter[[#This Row],[Date Created Conversion]], "mmm")</f>
        <v>Nov</v>
      </c>
      <c r="W2886" s="6">
        <f>DATEDIF(Kickstarter[[#This Row],[Date Created Conversion]],Kickstarter[[#This Row],[Date Ended Conversion]],"m")</f>
        <v>1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Kickstarter[[#This Row],[pledged]]/Kickstarter[[#This Row],[goal]]</f>
        <v>0.32500000000000001</v>
      </c>
      <c r="P2887" s="13">
        <f>IF(Kickstarter[[#This Row],[backers_count]], Kickstarter[[#This Row],[pledged]]/Kickstarter[[#This Row],[backers_count]], 0)</f>
        <v>26</v>
      </c>
      <c r="Q2887" t="str">
        <f>LEFT(Kickstarter[[#This Row],[Category and Sub-Category]], SEARCH("/", Kickstarter[[#This Row],[Category and Sub-Category]])-1)</f>
        <v>theater</v>
      </c>
      <c r="R2887" t="str">
        <f>RIGHT(Kickstarter[[#This Row],[Category and Sub-Category]], LEN(Kickstarter[[#This Row],[Category and Sub-Category]])-SEARCH("/",Kickstarter[[#This Row],[Category and Sub-Category]]))</f>
        <v>plays</v>
      </c>
      <c r="S2887" s="10">
        <f>(Kickstarter[[#This Row],[launched_at]]/86400) + 25569 + (-6/24)</f>
        <v>42046.82640046296</v>
      </c>
      <c r="T2887" s="10">
        <f>(Kickstarter[[#This Row],[deadline]]/86400) + 25569 + (-6/24)</f>
        <v>42076.784733796296</v>
      </c>
      <c r="U2887" s="6">
        <f>YEAR(Kickstarter[[#This Row],[Date Created Conversion]])</f>
        <v>2015</v>
      </c>
      <c r="V2887" s="6" t="str">
        <f>TEXT(Kickstarter[[#This Row],[Date Created Conversion]], "mmm")</f>
        <v>Feb</v>
      </c>
      <c r="W2887" s="6">
        <f>DATEDIF(Kickstarter[[#This Row],[Date Created Conversion]],Kickstarter[[#This Row],[Date Ended Conversion]],"m")</f>
        <v>1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Kickstarter[[#This Row],[pledged]]/Kickstarter[[#This Row],[goal]]</f>
        <v>0.05</v>
      </c>
      <c r="P2888" s="13">
        <f>IF(Kickstarter[[#This Row],[backers_count]], Kickstarter[[#This Row],[pledged]]/Kickstarter[[#This Row],[backers_count]], 0)</f>
        <v>10</v>
      </c>
      <c r="Q2888" t="str">
        <f>LEFT(Kickstarter[[#This Row],[Category and Sub-Category]], SEARCH("/", Kickstarter[[#This Row],[Category and Sub-Category]])-1)</f>
        <v>theater</v>
      </c>
      <c r="R2888" t="str">
        <f>RIGHT(Kickstarter[[#This Row],[Category and Sub-Category]], LEN(Kickstarter[[#This Row],[Category and Sub-Category]])-SEARCH("/",Kickstarter[[#This Row],[Category and Sub-Category]]))</f>
        <v>plays</v>
      </c>
      <c r="S2888" s="10">
        <f>(Kickstarter[[#This Row],[launched_at]]/86400) + 25569 + (-6/24)</f>
        <v>42261.382916666669</v>
      </c>
      <c r="T2888" s="10">
        <f>(Kickstarter[[#This Row],[deadline]]/86400) + 25569 + (-6/24)</f>
        <v>42265.915972222225</v>
      </c>
      <c r="U2888" s="6">
        <f>YEAR(Kickstarter[[#This Row],[Date Created Conversion]])</f>
        <v>2015</v>
      </c>
      <c r="V2888" s="6" t="str">
        <f>TEXT(Kickstarter[[#This Row],[Date Created Conversion]], "mmm")</f>
        <v>Sep</v>
      </c>
      <c r="W2888" s="6">
        <f>DATEDIF(Kickstarter[[#This Row],[Date Created Conversion]],Kickstarter[[#This Row],[Date Ended Conversion]],"m")</f>
        <v>0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Kickstarter[[#This Row],[pledged]]/Kickstarter[[#This Row],[goal]]</f>
        <v>1.6666666666666668E-3</v>
      </c>
      <c r="P2889" s="13">
        <f>IF(Kickstarter[[#This Row],[backers_count]], Kickstarter[[#This Row],[pledged]]/Kickstarter[[#This Row],[backers_count]], 0)</f>
        <v>5</v>
      </c>
      <c r="Q2889" t="str">
        <f>LEFT(Kickstarter[[#This Row],[Category and Sub-Category]], SEARCH("/", Kickstarter[[#This Row],[Category and Sub-Category]])-1)</f>
        <v>theater</v>
      </c>
      <c r="R2889" t="str">
        <f>RIGHT(Kickstarter[[#This Row],[Category and Sub-Category]], LEN(Kickstarter[[#This Row],[Category and Sub-Category]])-SEARCH("/",Kickstarter[[#This Row],[Category and Sub-Category]]))</f>
        <v>plays</v>
      </c>
      <c r="S2889" s="10">
        <f>(Kickstarter[[#This Row],[launched_at]]/86400) + 25569 + (-6/24)</f>
        <v>41985.177361111113</v>
      </c>
      <c r="T2889" s="10">
        <f>(Kickstarter[[#This Row],[deadline]]/86400) + 25569 + (-6/24)</f>
        <v>42015.177361111113</v>
      </c>
      <c r="U2889" s="6">
        <f>YEAR(Kickstarter[[#This Row],[Date Created Conversion]])</f>
        <v>2014</v>
      </c>
      <c r="V2889" s="6" t="str">
        <f>TEXT(Kickstarter[[#This Row],[Date Created Conversion]], "mmm")</f>
        <v>Dec</v>
      </c>
      <c r="W2889" s="6">
        <f>DATEDIF(Kickstarter[[#This Row],[Date Created Conversion]],Kickstarter[[#This Row],[Date Ended Conversion]],"m")</f>
        <v>0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Kickstarter[[#This Row],[pledged]]/Kickstarter[[#This Row],[goal]]</f>
        <v>0</v>
      </c>
      <c r="P2890" s="13">
        <f>IF(Kickstarter[[#This Row],[backers_count]], Kickstarter[[#This Row],[pledged]]/Kickstarter[[#This Row],[backers_count]], 0)</f>
        <v>0</v>
      </c>
      <c r="Q2890" t="str">
        <f>LEFT(Kickstarter[[#This Row],[Category and Sub-Category]], SEARCH("/", Kickstarter[[#This Row],[Category and Sub-Category]])-1)</f>
        <v>theater</v>
      </c>
      <c r="R2890" t="str">
        <f>RIGHT(Kickstarter[[#This Row],[Category and Sub-Category]], LEN(Kickstarter[[#This Row],[Category and Sub-Category]])-SEARCH("/",Kickstarter[[#This Row],[Category and Sub-Category]]))</f>
        <v>plays</v>
      </c>
      <c r="S2890" s="10">
        <f>(Kickstarter[[#This Row],[launched_at]]/86400) + 25569 + (-6/24)</f>
        <v>41922.285185185188</v>
      </c>
      <c r="T2890" s="10">
        <f>(Kickstarter[[#This Row],[deadline]]/86400) + 25569 + (-6/24)</f>
        <v>41929.957638888889</v>
      </c>
      <c r="U2890" s="6">
        <f>YEAR(Kickstarter[[#This Row],[Date Created Conversion]])</f>
        <v>2014</v>
      </c>
      <c r="V2890" s="6" t="str">
        <f>TEXT(Kickstarter[[#This Row],[Date Created Conversion]], "mmm")</f>
        <v>Oct</v>
      </c>
      <c r="W2890" s="6">
        <f>DATEDIF(Kickstarter[[#This Row],[Date Created Conversion]],Kickstarter[[#This Row],[Date Ended Conversion]],"m")</f>
        <v>0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Kickstarter[[#This Row],[pledged]]/Kickstarter[[#This Row],[goal]]</f>
        <v>0.38066666666666665</v>
      </c>
      <c r="P2891" s="13">
        <f>IF(Kickstarter[[#This Row],[backers_count]], Kickstarter[[#This Row],[pledged]]/Kickstarter[[#This Row],[backers_count]], 0)</f>
        <v>81.571428571428569</v>
      </c>
      <c r="Q2891" t="str">
        <f>LEFT(Kickstarter[[#This Row],[Category and Sub-Category]], SEARCH("/", Kickstarter[[#This Row],[Category and Sub-Category]])-1)</f>
        <v>theater</v>
      </c>
      <c r="R2891" t="str">
        <f>RIGHT(Kickstarter[[#This Row],[Category and Sub-Category]], LEN(Kickstarter[[#This Row],[Category and Sub-Category]])-SEARCH("/",Kickstarter[[#This Row],[Category and Sub-Category]]))</f>
        <v>plays</v>
      </c>
      <c r="S2891" s="10">
        <f>(Kickstarter[[#This Row],[launched_at]]/86400) + 25569 + (-6/24)</f>
        <v>41850.613252314812</v>
      </c>
      <c r="T2891" s="10">
        <f>(Kickstarter[[#This Row],[deadline]]/86400) + 25569 + (-6/24)</f>
        <v>41880.613252314812</v>
      </c>
      <c r="U2891" s="6">
        <f>YEAR(Kickstarter[[#This Row],[Date Created Conversion]])</f>
        <v>2014</v>
      </c>
      <c r="V2891" s="6" t="str">
        <f>TEXT(Kickstarter[[#This Row],[Date Created Conversion]], "mmm")</f>
        <v>Jul</v>
      </c>
      <c r="W2891" s="6">
        <f>DATEDIF(Kickstarter[[#This Row],[Date Created Conversion]],Kickstarter[[#This Row],[Date Ended Conversion]],"m")</f>
        <v>0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Kickstarter[[#This Row],[pledged]]/Kickstarter[[#This Row],[goal]]</f>
        <v>1.0500000000000001E-2</v>
      </c>
      <c r="P2892" s="13">
        <f>IF(Kickstarter[[#This Row],[backers_count]], Kickstarter[[#This Row],[pledged]]/Kickstarter[[#This Row],[backers_count]], 0)</f>
        <v>7</v>
      </c>
      <c r="Q2892" t="str">
        <f>LEFT(Kickstarter[[#This Row],[Category and Sub-Category]], SEARCH("/", Kickstarter[[#This Row],[Category and Sub-Category]])-1)</f>
        <v>theater</v>
      </c>
      <c r="R2892" t="str">
        <f>RIGHT(Kickstarter[[#This Row],[Category and Sub-Category]], LEN(Kickstarter[[#This Row],[Category and Sub-Category]])-SEARCH("/",Kickstarter[[#This Row],[Category and Sub-Category]]))</f>
        <v>plays</v>
      </c>
      <c r="S2892" s="10">
        <f>(Kickstarter[[#This Row],[launched_at]]/86400) + 25569 + (-6/24)</f>
        <v>41831.492962962962</v>
      </c>
      <c r="T2892" s="10">
        <f>(Kickstarter[[#This Row],[deadline]]/86400) + 25569 + (-6/24)</f>
        <v>41859.875</v>
      </c>
      <c r="U2892" s="6">
        <f>YEAR(Kickstarter[[#This Row],[Date Created Conversion]])</f>
        <v>2014</v>
      </c>
      <c r="V2892" s="6" t="str">
        <f>TEXT(Kickstarter[[#This Row],[Date Created Conversion]], "mmm")</f>
        <v>Jul</v>
      </c>
      <c r="W2892" s="6">
        <f>DATEDIF(Kickstarter[[#This Row],[Date Created Conversion]],Kickstarter[[#This Row],[Date Ended Conversion]],"m")</f>
        <v>0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Kickstarter[[#This Row],[pledged]]/Kickstarter[[#This Row],[goal]]</f>
        <v>2.7300000000000001E-2</v>
      </c>
      <c r="P2893" s="13">
        <f>IF(Kickstarter[[#This Row],[backers_count]], Kickstarter[[#This Row],[pledged]]/Kickstarter[[#This Row],[backers_count]], 0)</f>
        <v>27.3</v>
      </c>
      <c r="Q2893" t="str">
        <f>LEFT(Kickstarter[[#This Row],[Category and Sub-Category]], SEARCH("/", Kickstarter[[#This Row],[Category and Sub-Category]])-1)</f>
        <v>theater</v>
      </c>
      <c r="R2893" t="str">
        <f>RIGHT(Kickstarter[[#This Row],[Category and Sub-Category]], LEN(Kickstarter[[#This Row],[Category and Sub-Category]])-SEARCH("/",Kickstarter[[#This Row],[Category and Sub-Category]]))</f>
        <v>plays</v>
      </c>
      <c r="S2893" s="10">
        <f>(Kickstarter[[#This Row],[launched_at]]/86400) + 25569 + (-6/24)</f>
        <v>42415.633425925931</v>
      </c>
      <c r="T2893" s="10">
        <f>(Kickstarter[[#This Row],[deadline]]/86400) + 25569 + (-6/24)</f>
        <v>42475.59175925926</v>
      </c>
      <c r="U2893" s="6">
        <f>YEAR(Kickstarter[[#This Row],[Date Created Conversion]])</f>
        <v>2016</v>
      </c>
      <c r="V2893" s="6" t="str">
        <f>TEXT(Kickstarter[[#This Row],[Date Created Conversion]], "mmm")</f>
        <v>Feb</v>
      </c>
      <c r="W2893" s="6">
        <f>DATEDIF(Kickstarter[[#This Row],[Date Created Conversion]],Kickstarter[[#This Row],[Date Ended Conversion]],"m")</f>
        <v>2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Kickstarter[[#This Row],[pledged]]/Kickstarter[[#This Row],[goal]]</f>
        <v>9.0909090909090912E-2</v>
      </c>
      <c r="P2894" s="13">
        <f>IF(Kickstarter[[#This Row],[backers_count]], Kickstarter[[#This Row],[pledged]]/Kickstarter[[#This Row],[backers_count]], 0)</f>
        <v>29.411764705882351</v>
      </c>
      <c r="Q2894" t="str">
        <f>LEFT(Kickstarter[[#This Row],[Category and Sub-Category]], SEARCH("/", Kickstarter[[#This Row],[Category and Sub-Category]])-1)</f>
        <v>theater</v>
      </c>
      <c r="R2894" t="str">
        <f>RIGHT(Kickstarter[[#This Row],[Category and Sub-Category]], LEN(Kickstarter[[#This Row],[Category and Sub-Category]])-SEARCH("/",Kickstarter[[#This Row],[Category and Sub-Category]]))</f>
        <v>plays</v>
      </c>
      <c r="S2894" s="10">
        <f>(Kickstarter[[#This Row],[launched_at]]/86400) + 25569 + (-6/24)</f>
        <v>41869.464166666665</v>
      </c>
      <c r="T2894" s="10">
        <f>(Kickstarter[[#This Row],[deadline]]/86400) + 25569 + (-6/24)</f>
        <v>41876.625</v>
      </c>
      <c r="U2894" s="6">
        <f>YEAR(Kickstarter[[#This Row],[Date Created Conversion]])</f>
        <v>2014</v>
      </c>
      <c r="V2894" s="6" t="str">
        <f>TEXT(Kickstarter[[#This Row],[Date Created Conversion]], "mmm")</f>
        <v>Aug</v>
      </c>
      <c r="W2894" s="6">
        <f>DATEDIF(Kickstarter[[#This Row],[Date Created Conversion]],Kickstarter[[#This Row],[Date Ended Conversion]],"m")</f>
        <v>0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Kickstarter[[#This Row],[pledged]]/Kickstarter[[#This Row],[goal]]</f>
        <v>5.0000000000000001E-3</v>
      </c>
      <c r="P2895" s="13">
        <f>IF(Kickstarter[[#This Row],[backers_count]], Kickstarter[[#This Row],[pledged]]/Kickstarter[[#This Row],[backers_count]], 0)</f>
        <v>12.5</v>
      </c>
      <c r="Q2895" t="str">
        <f>LEFT(Kickstarter[[#This Row],[Category and Sub-Category]], SEARCH("/", Kickstarter[[#This Row],[Category and Sub-Category]])-1)</f>
        <v>theater</v>
      </c>
      <c r="R2895" t="str">
        <f>RIGHT(Kickstarter[[#This Row],[Category and Sub-Category]], LEN(Kickstarter[[#This Row],[Category and Sub-Category]])-SEARCH("/",Kickstarter[[#This Row],[Category and Sub-Category]]))</f>
        <v>plays</v>
      </c>
      <c r="S2895" s="10">
        <f>(Kickstarter[[#This Row],[launched_at]]/86400) + 25569 + (-6/24)</f>
        <v>41953.523090277777</v>
      </c>
      <c r="T2895" s="10">
        <f>(Kickstarter[[#This Row],[deadline]]/86400) + 25569 + (-6/24)</f>
        <v>42012.833333333328</v>
      </c>
      <c r="U2895" s="6">
        <f>YEAR(Kickstarter[[#This Row],[Date Created Conversion]])</f>
        <v>2014</v>
      </c>
      <c r="V2895" s="6" t="str">
        <f>TEXT(Kickstarter[[#This Row],[Date Created Conversion]], "mmm")</f>
        <v>Nov</v>
      </c>
      <c r="W2895" s="6">
        <f>DATEDIF(Kickstarter[[#This Row],[Date Created Conversion]],Kickstarter[[#This Row],[Date Ended Conversion]],"m")</f>
        <v>1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Kickstarter[[#This Row],[pledged]]/Kickstarter[[#This Row],[goal]]</f>
        <v>0</v>
      </c>
      <c r="P2896" s="13">
        <f>IF(Kickstarter[[#This Row],[backers_count]], Kickstarter[[#This Row],[pledged]]/Kickstarter[[#This Row],[backers_count]], 0)</f>
        <v>0</v>
      </c>
      <c r="Q2896" t="str">
        <f>LEFT(Kickstarter[[#This Row],[Category and Sub-Category]], SEARCH("/", Kickstarter[[#This Row],[Category and Sub-Category]])-1)</f>
        <v>theater</v>
      </c>
      <c r="R2896" t="str">
        <f>RIGHT(Kickstarter[[#This Row],[Category and Sub-Category]], LEN(Kickstarter[[#This Row],[Category and Sub-Category]])-SEARCH("/",Kickstarter[[#This Row],[Category and Sub-Category]]))</f>
        <v>plays</v>
      </c>
      <c r="S2896" s="10">
        <f>(Kickstarter[[#This Row],[launched_at]]/86400) + 25569 + (-6/24)</f>
        <v>42037.736284722225</v>
      </c>
      <c r="T2896" s="10">
        <f>(Kickstarter[[#This Row],[deadline]]/86400) + 25569 + (-6/24)</f>
        <v>42097.694618055553</v>
      </c>
      <c r="U2896" s="6">
        <f>YEAR(Kickstarter[[#This Row],[Date Created Conversion]])</f>
        <v>2015</v>
      </c>
      <c r="V2896" s="6" t="str">
        <f>TEXT(Kickstarter[[#This Row],[Date Created Conversion]], "mmm")</f>
        <v>Feb</v>
      </c>
      <c r="W2896" s="6">
        <f>DATEDIF(Kickstarter[[#This Row],[Date Created Conversion]],Kickstarter[[#This Row],[Date Ended Conversion]],"m")</f>
        <v>2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Kickstarter[[#This Row],[pledged]]/Kickstarter[[#This Row],[goal]]</f>
        <v>4.5999999999999999E-2</v>
      </c>
      <c r="P2897" s="13">
        <f>IF(Kickstarter[[#This Row],[backers_count]], Kickstarter[[#This Row],[pledged]]/Kickstarter[[#This Row],[backers_count]], 0)</f>
        <v>5.75</v>
      </c>
      <c r="Q2897" t="str">
        <f>LEFT(Kickstarter[[#This Row],[Category and Sub-Category]], SEARCH("/", Kickstarter[[#This Row],[Category and Sub-Category]])-1)</f>
        <v>theater</v>
      </c>
      <c r="R2897" t="str">
        <f>RIGHT(Kickstarter[[#This Row],[Category and Sub-Category]], LEN(Kickstarter[[#This Row],[Category and Sub-Category]])-SEARCH("/",Kickstarter[[#This Row],[Category and Sub-Category]]))</f>
        <v>plays</v>
      </c>
      <c r="S2897" s="10">
        <f>(Kickstarter[[#This Row],[launched_at]]/86400) + 25569 + (-6/24)</f>
        <v>41811.305462962962</v>
      </c>
      <c r="T2897" s="10">
        <f>(Kickstarter[[#This Row],[deadline]]/86400) + 25569 + (-6/24)</f>
        <v>41812.625</v>
      </c>
      <c r="U2897" s="6">
        <f>YEAR(Kickstarter[[#This Row],[Date Created Conversion]])</f>
        <v>2014</v>
      </c>
      <c r="V2897" s="6" t="str">
        <f>TEXT(Kickstarter[[#This Row],[Date Created Conversion]], "mmm")</f>
        <v>Jun</v>
      </c>
      <c r="W2897" s="6">
        <f>DATEDIF(Kickstarter[[#This Row],[Date Created Conversion]],Kickstarter[[#This Row],[Date Ended Conversion]],"m")</f>
        <v>0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Kickstarter[[#This Row],[pledged]]/Kickstarter[[#This Row],[goal]]</f>
        <v>0.20833333333333334</v>
      </c>
      <c r="P2898" s="13">
        <f>IF(Kickstarter[[#This Row],[backers_count]], Kickstarter[[#This Row],[pledged]]/Kickstarter[[#This Row],[backers_count]], 0)</f>
        <v>52.083333333333336</v>
      </c>
      <c r="Q2898" t="str">
        <f>LEFT(Kickstarter[[#This Row],[Category and Sub-Category]], SEARCH("/", Kickstarter[[#This Row],[Category and Sub-Category]])-1)</f>
        <v>theater</v>
      </c>
      <c r="R2898" t="str">
        <f>RIGHT(Kickstarter[[#This Row],[Category and Sub-Category]], LEN(Kickstarter[[#This Row],[Category and Sub-Category]])-SEARCH("/",Kickstarter[[#This Row],[Category and Sub-Category]]))</f>
        <v>plays</v>
      </c>
      <c r="S2898" s="10">
        <f>(Kickstarter[[#This Row],[launched_at]]/86400) + 25569 + (-6/24)</f>
        <v>42701.658807870372</v>
      </c>
      <c r="T2898" s="10">
        <f>(Kickstarter[[#This Row],[deadline]]/86400) + 25569 + (-6/24)</f>
        <v>42716</v>
      </c>
      <c r="U2898" s="6">
        <f>YEAR(Kickstarter[[#This Row],[Date Created Conversion]])</f>
        <v>2016</v>
      </c>
      <c r="V2898" s="6" t="str">
        <f>TEXT(Kickstarter[[#This Row],[Date Created Conversion]], "mmm")</f>
        <v>Nov</v>
      </c>
      <c r="W2898" s="6">
        <f>DATEDIF(Kickstarter[[#This Row],[Date Created Conversion]],Kickstarter[[#This Row],[Date Ended Conversion]],"m")</f>
        <v>0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Kickstarter[[#This Row],[pledged]]/Kickstarter[[#This Row],[goal]]</f>
        <v>4.583333333333333E-2</v>
      </c>
      <c r="P2899" s="13">
        <f>IF(Kickstarter[[#This Row],[backers_count]], Kickstarter[[#This Row],[pledged]]/Kickstarter[[#This Row],[backers_count]], 0)</f>
        <v>183.33333333333334</v>
      </c>
      <c r="Q2899" t="str">
        <f>LEFT(Kickstarter[[#This Row],[Category and Sub-Category]], SEARCH("/", Kickstarter[[#This Row],[Category and Sub-Category]])-1)</f>
        <v>theater</v>
      </c>
      <c r="R2899" t="str">
        <f>RIGHT(Kickstarter[[#This Row],[Category and Sub-Category]], LEN(Kickstarter[[#This Row],[Category and Sub-Category]])-SEARCH("/",Kickstarter[[#This Row],[Category and Sub-Category]]))</f>
        <v>plays</v>
      </c>
      <c r="S2899" s="10">
        <f>(Kickstarter[[#This Row],[launched_at]]/86400) + 25569 + (-6/24)</f>
        <v>42258.396504629629</v>
      </c>
      <c r="T2899" s="10">
        <f>(Kickstarter[[#This Row],[deadline]]/86400) + 25569 + (-6/24)</f>
        <v>42288.395196759258</v>
      </c>
      <c r="U2899" s="6">
        <f>YEAR(Kickstarter[[#This Row],[Date Created Conversion]])</f>
        <v>2015</v>
      </c>
      <c r="V2899" s="6" t="str">
        <f>TEXT(Kickstarter[[#This Row],[Date Created Conversion]], "mmm")</f>
        <v>Sep</v>
      </c>
      <c r="W2899" s="6">
        <f>DATEDIF(Kickstarter[[#This Row],[Date Created Conversion]],Kickstarter[[#This Row],[Date Ended Conversion]],"m")</f>
        <v>1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Kickstarter[[#This Row],[pledged]]/Kickstarter[[#This Row],[goal]]</f>
        <v>4.2133333333333335E-2</v>
      </c>
      <c r="P2900" s="13">
        <f>IF(Kickstarter[[#This Row],[backers_count]], Kickstarter[[#This Row],[pledged]]/Kickstarter[[#This Row],[backers_count]], 0)</f>
        <v>26.333333333333332</v>
      </c>
      <c r="Q2900" t="str">
        <f>LEFT(Kickstarter[[#This Row],[Category and Sub-Category]], SEARCH("/", Kickstarter[[#This Row],[Category and Sub-Category]])-1)</f>
        <v>theater</v>
      </c>
      <c r="R2900" t="str">
        <f>RIGHT(Kickstarter[[#This Row],[Category and Sub-Category]], LEN(Kickstarter[[#This Row],[Category and Sub-Category]])-SEARCH("/",Kickstarter[[#This Row],[Category and Sub-Category]]))</f>
        <v>plays</v>
      </c>
      <c r="S2900" s="10">
        <f>(Kickstarter[[#This Row],[launched_at]]/86400) + 25569 + (-6/24)</f>
        <v>42278.414965277778</v>
      </c>
      <c r="T2900" s="10">
        <f>(Kickstarter[[#This Row],[deadline]]/86400) + 25569 + (-6/24)</f>
        <v>42308.414965277778</v>
      </c>
      <c r="U2900" s="6">
        <f>YEAR(Kickstarter[[#This Row],[Date Created Conversion]])</f>
        <v>2015</v>
      </c>
      <c r="V2900" s="6" t="str">
        <f>TEXT(Kickstarter[[#This Row],[Date Created Conversion]], "mmm")</f>
        <v>Oct</v>
      </c>
      <c r="W2900" s="6">
        <f>DATEDIF(Kickstarter[[#This Row],[Date Created Conversion]],Kickstarter[[#This Row],[Date Ended Conversion]],"m")</f>
        <v>0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Kickstarter[[#This Row],[pledged]]/Kickstarter[[#This Row],[goal]]</f>
        <v>0</v>
      </c>
      <c r="P2901" s="13">
        <f>IF(Kickstarter[[#This Row],[backers_count]], Kickstarter[[#This Row],[pledged]]/Kickstarter[[#This Row],[backers_count]], 0)</f>
        <v>0</v>
      </c>
      <c r="Q2901" t="str">
        <f>LEFT(Kickstarter[[#This Row],[Category and Sub-Category]], SEARCH("/", Kickstarter[[#This Row],[Category and Sub-Category]])-1)</f>
        <v>theater</v>
      </c>
      <c r="R2901" t="str">
        <f>RIGHT(Kickstarter[[#This Row],[Category and Sub-Category]], LEN(Kickstarter[[#This Row],[Category and Sub-Category]])-SEARCH("/",Kickstarter[[#This Row],[Category and Sub-Category]]))</f>
        <v>plays</v>
      </c>
      <c r="S2901" s="10">
        <f>(Kickstarter[[#This Row],[launched_at]]/86400) + 25569 + (-6/24)</f>
        <v>42514.828217592592</v>
      </c>
      <c r="T2901" s="10">
        <f>(Kickstarter[[#This Row],[deadline]]/86400) + 25569 + (-6/24)</f>
        <v>42574.828217592592</v>
      </c>
      <c r="U2901" s="6">
        <f>YEAR(Kickstarter[[#This Row],[Date Created Conversion]])</f>
        <v>2016</v>
      </c>
      <c r="V2901" s="6" t="str">
        <f>TEXT(Kickstarter[[#This Row],[Date Created Conversion]], "mmm")</f>
        <v>May</v>
      </c>
      <c r="W2901" s="6">
        <f>DATEDIF(Kickstarter[[#This Row],[Date Created Conversion]],Kickstarter[[#This Row],[Date Ended Conversion]],"m")</f>
        <v>1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Kickstarter[[#This Row],[pledged]]/Kickstarter[[#This Row],[goal]]</f>
        <v>0.61909090909090914</v>
      </c>
      <c r="P2902" s="13">
        <f>IF(Kickstarter[[#This Row],[backers_count]], Kickstarter[[#This Row],[pledged]]/Kickstarter[[#This Row],[backers_count]], 0)</f>
        <v>486.42857142857144</v>
      </c>
      <c r="Q2902" t="str">
        <f>LEFT(Kickstarter[[#This Row],[Category and Sub-Category]], SEARCH("/", Kickstarter[[#This Row],[Category and Sub-Category]])-1)</f>
        <v>theater</v>
      </c>
      <c r="R2902" t="str">
        <f>RIGHT(Kickstarter[[#This Row],[Category and Sub-Category]], LEN(Kickstarter[[#This Row],[Category and Sub-Category]])-SEARCH("/",Kickstarter[[#This Row],[Category and Sub-Category]]))</f>
        <v>plays</v>
      </c>
      <c r="S2902" s="10">
        <f>(Kickstarter[[#This Row],[launched_at]]/86400) + 25569 + (-6/24)</f>
        <v>41829.984166666669</v>
      </c>
      <c r="T2902" s="10">
        <f>(Kickstarter[[#This Row],[deadline]]/86400) + 25569 + (-6/24)</f>
        <v>41859.984166666669</v>
      </c>
      <c r="U2902" s="6">
        <f>YEAR(Kickstarter[[#This Row],[Date Created Conversion]])</f>
        <v>2014</v>
      </c>
      <c r="V2902" s="6" t="str">
        <f>TEXT(Kickstarter[[#This Row],[Date Created Conversion]], "mmm")</f>
        <v>Jul</v>
      </c>
      <c r="W2902" s="6">
        <f>DATEDIF(Kickstarter[[#This Row],[Date Created Conversion]],Kickstarter[[#This Row],[Date Ended Conversion]],"m")</f>
        <v>0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Kickstarter[[#This Row],[pledged]]/Kickstarter[[#This Row],[goal]]</f>
        <v>8.0000000000000002E-3</v>
      </c>
      <c r="P2903" s="13">
        <f>IF(Kickstarter[[#This Row],[backers_count]], Kickstarter[[#This Row],[pledged]]/Kickstarter[[#This Row],[backers_count]], 0)</f>
        <v>3</v>
      </c>
      <c r="Q2903" t="str">
        <f>LEFT(Kickstarter[[#This Row],[Category and Sub-Category]], SEARCH("/", Kickstarter[[#This Row],[Category and Sub-Category]])-1)</f>
        <v>theater</v>
      </c>
      <c r="R2903" t="str">
        <f>RIGHT(Kickstarter[[#This Row],[Category and Sub-Category]], LEN(Kickstarter[[#This Row],[Category and Sub-Category]])-SEARCH("/",Kickstarter[[#This Row],[Category and Sub-Category]]))</f>
        <v>plays</v>
      </c>
      <c r="S2903" s="10">
        <f>(Kickstarter[[#This Row],[launched_at]]/86400) + 25569 + (-6/24)</f>
        <v>41982.654386574075</v>
      </c>
      <c r="T2903" s="10">
        <f>(Kickstarter[[#This Row],[deadline]]/86400) + 25569 + (-6/24)</f>
        <v>42042.654386574075</v>
      </c>
      <c r="U2903" s="6">
        <f>YEAR(Kickstarter[[#This Row],[Date Created Conversion]])</f>
        <v>2014</v>
      </c>
      <c r="V2903" s="6" t="str">
        <f>TEXT(Kickstarter[[#This Row],[Date Created Conversion]], "mmm")</f>
        <v>Dec</v>
      </c>
      <c r="W2903" s="6">
        <f>DATEDIF(Kickstarter[[#This Row],[Date Created Conversion]],Kickstarter[[#This Row],[Date Ended Conversion]],"m")</f>
        <v>1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Kickstarter[[#This Row],[pledged]]/Kickstarter[[#This Row],[goal]]</f>
        <v>1.6666666666666666E-4</v>
      </c>
      <c r="P2904" s="13">
        <f>IF(Kickstarter[[#This Row],[backers_count]], Kickstarter[[#This Row],[pledged]]/Kickstarter[[#This Row],[backers_count]], 0)</f>
        <v>25</v>
      </c>
      <c r="Q2904" t="str">
        <f>LEFT(Kickstarter[[#This Row],[Category and Sub-Category]], SEARCH("/", Kickstarter[[#This Row],[Category and Sub-Category]])-1)</f>
        <v>theater</v>
      </c>
      <c r="R2904" t="str">
        <f>RIGHT(Kickstarter[[#This Row],[Category and Sub-Category]], LEN(Kickstarter[[#This Row],[Category and Sub-Category]])-SEARCH("/",Kickstarter[[#This Row],[Category and Sub-Category]]))</f>
        <v>plays</v>
      </c>
      <c r="S2904" s="10">
        <f>(Kickstarter[[#This Row],[launched_at]]/86400) + 25569 + (-6/24)</f>
        <v>42210.189768518518</v>
      </c>
      <c r="T2904" s="10">
        <f>(Kickstarter[[#This Row],[deadline]]/86400) + 25569 + (-6/24)</f>
        <v>42240.189768518518</v>
      </c>
      <c r="U2904" s="6">
        <f>YEAR(Kickstarter[[#This Row],[Date Created Conversion]])</f>
        <v>2015</v>
      </c>
      <c r="V2904" s="6" t="str">
        <f>TEXT(Kickstarter[[#This Row],[Date Created Conversion]], "mmm")</f>
        <v>Jul</v>
      </c>
      <c r="W2904" s="6">
        <f>DATEDIF(Kickstarter[[#This Row],[Date Created Conversion]],Kickstarter[[#This Row],[Date Ended Conversion]],"m")</f>
        <v>0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Kickstarter[[#This Row],[pledged]]/Kickstarter[[#This Row],[goal]]</f>
        <v>7.7999999999999996E-3</v>
      </c>
      <c r="P2905" s="13">
        <f>IF(Kickstarter[[#This Row],[backers_count]], Kickstarter[[#This Row],[pledged]]/Kickstarter[[#This Row],[backers_count]], 0)</f>
        <v>9.75</v>
      </c>
      <c r="Q2905" t="str">
        <f>LEFT(Kickstarter[[#This Row],[Category and Sub-Category]], SEARCH("/", Kickstarter[[#This Row],[Category and Sub-Category]])-1)</f>
        <v>theater</v>
      </c>
      <c r="R2905" t="str">
        <f>RIGHT(Kickstarter[[#This Row],[Category and Sub-Category]], LEN(Kickstarter[[#This Row],[Category and Sub-Category]])-SEARCH("/",Kickstarter[[#This Row],[Category and Sub-Category]]))</f>
        <v>plays</v>
      </c>
      <c r="S2905" s="10">
        <f>(Kickstarter[[#This Row],[launched_at]]/86400) + 25569 + (-6/24)</f>
        <v>42195.916874999995</v>
      </c>
      <c r="T2905" s="10">
        <f>(Kickstarter[[#This Row],[deadline]]/86400) + 25569 + (-6/24)</f>
        <v>42255.916874999995</v>
      </c>
      <c r="U2905" s="6">
        <f>YEAR(Kickstarter[[#This Row],[Date Created Conversion]])</f>
        <v>2015</v>
      </c>
      <c r="V2905" s="6" t="str">
        <f>TEXT(Kickstarter[[#This Row],[Date Created Conversion]], "mmm")</f>
        <v>Jul</v>
      </c>
      <c r="W2905" s="6">
        <f>DATEDIF(Kickstarter[[#This Row],[Date Created Conversion]],Kickstarter[[#This Row],[Date Ended Conversion]],"m")</f>
        <v>1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Kickstarter[[#This Row],[pledged]]/Kickstarter[[#This Row],[goal]]</f>
        <v>0.05</v>
      </c>
      <c r="P2906" s="13">
        <f>IF(Kickstarter[[#This Row],[backers_count]], Kickstarter[[#This Row],[pledged]]/Kickstarter[[#This Row],[backers_count]], 0)</f>
        <v>18.75</v>
      </c>
      <c r="Q2906" t="str">
        <f>LEFT(Kickstarter[[#This Row],[Category and Sub-Category]], SEARCH("/", Kickstarter[[#This Row],[Category and Sub-Category]])-1)</f>
        <v>theater</v>
      </c>
      <c r="R2906" t="str">
        <f>RIGHT(Kickstarter[[#This Row],[Category and Sub-Category]], LEN(Kickstarter[[#This Row],[Category and Sub-Category]])-SEARCH("/",Kickstarter[[#This Row],[Category and Sub-Category]]))</f>
        <v>plays</v>
      </c>
      <c r="S2906" s="10">
        <f>(Kickstarter[[#This Row],[launched_at]]/86400) + 25569 + (-6/24)</f>
        <v>41940.717951388891</v>
      </c>
      <c r="T2906" s="10">
        <f>(Kickstarter[[#This Row],[deadline]]/86400) + 25569 + (-6/24)</f>
        <v>41952.25</v>
      </c>
      <c r="U2906" s="6">
        <f>YEAR(Kickstarter[[#This Row],[Date Created Conversion]])</f>
        <v>2014</v>
      </c>
      <c r="V2906" s="6" t="str">
        <f>TEXT(Kickstarter[[#This Row],[Date Created Conversion]], "mmm")</f>
        <v>Oct</v>
      </c>
      <c r="W2906" s="6">
        <f>DATEDIF(Kickstarter[[#This Row],[Date Created Conversion]],Kickstarter[[#This Row],[Date Ended Conversion]],"m")</f>
        <v>0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Kickstarter[[#This Row],[pledged]]/Kickstarter[[#This Row],[goal]]</f>
        <v>0.17771428571428571</v>
      </c>
      <c r="P2907" s="13">
        <f>IF(Kickstarter[[#This Row],[backers_count]], Kickstarter[[#This Row],[pledged]]/Kickstarter[[#This Row],[backers_count]], 0)</f>
        <v>36.588235294117645</v>
      </c>
      <c r="Q2907" t="str">
        <f>LEFT(Kickstarter[[#This Row],[Category and Sub-Category]], SEARCH("/", Kickstarter[[#This Row],[Category and Sub-Category]])-1)</f>
        <v>theater</v>
      </c>
      <c r="R2907" t="str">
        <f>RIGHT(Kickstarter[[#This Row],[Category and Sub-Category]], LEN(Kickstarter[[#This Row],[Category and Sub-Category]])-SEARCH("/",Kickstarter[[#This Row],[Category and Sub-Category]]))</f>
        <v>plays</v>
      </c>
      <c r="S2907" s="10">
        <f>(Kickstarter[[#This Row],[launched_at]]/86400) + 25569 + (-6/24)</f>
        <v>42605.806863425925</v>
      </c>
      <c r="T2907" s="10">
        <f>(Kickstarter[[#This Row],[deadline]]/86400) + 25569 + (-6/24)</f>
        <v>42619.806863425925</v>
      </c>
      <c r="U2907" s="6">
        <f>YEAR(Kickstarter[[#This Row],[Date Created Conversion]])</f>
        <v>2016</v>
      </c>
      <c r="V2907" s="6" t="str">
        <f>TEXT(Kickstarter[[#This Row],[Date Created Conversion]], "mmm")</f>
        <v>Aug</v>
      </c>
      <c r="W2907" s="6">
        <f>DATEDIF(Kickstarter[[#This Row],[Date Created Conversion]],Kickstarter[[#This Row],[Date Ended Conversion]],"m")</f>
        <v>0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Kickstarter[[#This Row],[pledged]]/Kickstarter[[#This Row],[goal]]</f>
        <v>9.4166666666666662E-2</v>
      </c>
      <c r="P2908" s="13">
        <f>IF(Kickstarter[[#This Row],[backers_count]], Kickstarter[[#This Row],[pledged]]/Kickstarter[[#This Row],[backers_count]], 0)</f>
        <v>80.714285714285708</v>
      </c>
      <c r="Q2908" t="str">
        <f>LEFT(Kickstarter[[#This Row],[Category and Sub-Category]], SEARCH("/", Kickstarter[[#This Row],[Category and Sub-Category]])-1)</f>
        <v>theater</v>
      </c>
      <c r="R2908" t="str">
        <f>RIGHT(Kickstarter[[#This Row],[Category and Sub-Category]], LEN(Kickstarter[[#This Row],[Category and Sub-Category]])-SEARCH("/",Kickstarter[[#This Row],[Category and Sub-Category]]))</f>
        <v>plays</v>
      </c>
      <c r="S2908" s="10">
        <f>(Kickstarter[[#This Row],[launched_at]]/86400) + 25569 + (-6/24)</f>
        <v>42199.398912037039</v>
      </c>
      <c r="T2908" s="10">
        <f>(Kickstarter[[#This Row],[deadline]]/86400) + 25569 + (-6/24)</f>
        <v>42216.791666666672</v>
      </c>
      <c r="U2908" s="6">
        <f>YEAR(Kickstarter[[#This Row],[Date Created Conversion]])</f>
        <v>2015</v>
      </c>
      <c r="V2908" s="6" t="str">
        <f>TEXT(Kickstarter[[#This Row],[Date Created Conversion]], "mmm")</f>
        <v>Jul</v>
      </c>
      <c r="W2908" s="6">
        <f>DATEDIF(Kickstarter[[#This Row],[Date Created Conversion]],Kickstarter[[#This Row],[Date Ended Conversion]],"m")</f>
        <v>0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Kickstarter[[#This Row],[pledged]]/Kickstarter[[#This Row],[goal]]</f>
        <v>8.0000000000000004E-4</v>
      </c>
      <c r="P2909" s="13">
        <f>IF(Kickstarter[[#This Row],[backers_count]], Kickstarter[[#This Row],[pledged]]/Kickstarter[[#This Row],[backers_count]], 0)</f>
        <v>1</v>
      </c>
      <c r="Q2909" t="str">
        <f>LEFT(Kickstarter[[#This Row],[Category and Sub-Category]], SEARCH("/", Kickstarter[[#This Row],[Category and Sub-Category]])-1)</f>
        <v>theater</v>
      </c>
      <c r="R2909" t="str">
        <f>RIGHT(Kickstarter[[#This Row],[Category and Sub-Category]], LEN(Kickstarter[[#This Row],[Category and Sub-Category]])-SEARCH("/",Kickstarter[[#This Row],[Category and Sub-Category]]))</f>
        <v>plays</v>
      </c>
      <c r="S2909" s="10">
        <f>(Kickstarter[[#This Row],[launched_at]]/86400) + 25569 + (-6/24)</f>
        <v>42444.627743055556</v>
      </c>
      <c r="T2909" s="10">
        <f>(Kickstarter[[#This Row],[deadline]]/86400) + 25569 + (-6/24)</f>
        <v>42504.627743055556</v>
      </c>
      <c r="U2909" s="6">
        <f>YEAR(Kickstarter[[#This Row],[Date Created Conversion]])</f>
        <v>2016</v>
      </c>
      <c r="V2909" s="6" t="str">
        <f>TEXT(Kickstarter[[#This Row],[Date Created Conversion]], "mmm")</f>
        <v>Mar</v>
      </c>
      <c r="W2909" s="6">
        <f>DATEDIF(Kickstarter[[#This Row],[Date Created Conversion]],Kickstarter[[#This Row],[Date Ended Conversion]],"m")</f>
        <v>1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Kickstarter[[#This Row],[pledged]]/Kickstarter[[#This Row],[goal]]</f>
        <v>2.75E-2</v>
      </c>
      <c r="P2910" s="13">
        <f>IF(Kickstarter[[#This Row],[backers_count]], Kickstarter[[#This Row],[pledged]]/Kickstarter[[#This Row],[backers_count]], 0)</f>
        <v>52.8</v>
      </c>
      <c r="Q2910" t="str">
        <f>LEFT(Kickstarter[[#This Row],[Category and Sub-Category]], SEARCH("/", Kickstarter[[#This Row],[Category and Sub-Category]])-1)</f>
        <v>theater</v>
      </c>
      <c r="R2910" t="str">
        <f>RIGHT(Kickstarter[[#This Row],[Category and Sub-Category]], LEN(Kickstarter[[#This Row],[Category and Sub-Category]])-SEARCH("/",Kickstarter[[#This Row],[Category and Sub-Category]]))</f>
        <v>plays</v>
      </c>
      <c r="S2910" s="10">
        <f>(Kickstarter[[#This Row],[launched_at]]/86400) + 25569 + (-6/24)</f>
        <v>42499.48170138889</v>
      </c>
      <c r="T2910" s="10">
        <f>(Kickstarter[[#This Row],[deadline]]/86400) + 25569 + (-6/24)</f>
        <v>42529.48170138889</v>
      </c>
      <c r="U2910" s="6">
        <f>YEAR(Kickstarter[[#This Row],[Date Created Conversion]])</f>
        <v>2016</v>
      </c>
      <c r="V2910" s="6" t="str">
        <f>TEXT(Kickstarter[[#This Row],[Date Created Conversion]], "mmm")</f>
        <v>May</v>
      </c>
      <c r="W2910" s="6">
        <f>DATEDIF(Kickstarter[[#This Row],[Date Created Conversion]],Kickstarter[[#This Row],[Date Ended Conversion]],"m")</f>
        <v>0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Kickstarter[[#This Row],[pledged]]/Kickstarter[[#This Row],[goal]]</f>
        <v>1.1111111111111112E-4</v>
      </c>
      <c r="P2911" s="13">
        <f>IF(Kickstarter[[#This Row],[backers_count]], Kickstarter[[#This Row],[pledged]]/Kickstarter[[#This Row],[backers_count]], 0)</f>
        <v>20</v>
      </c>
      <c r="Q2911" t="str">
        <f>LEFT(Kickstarter[[#This Row],[Category and Sub-Category]], SEARCH("/", Kickstarter[[#This Row],[Category and Sub-Category]])-1)</f>
        <v>theater</v>
      </c>
      <c r="R2911" t="str">
        <f>RIGHT(Kickstarter[[#This Row],[Category and Sub-Category]], LEN(Kickstarter[[#This Row],[Category and Sub-Category]])-SEARCH("/",Kickstarter[[#This Row],[Category and Sub-Category]]))</f>
        <v>plays</v>
      </c>
      <c r="S2911" s="10">
        <f>(Kickstarter[[#This Row],[launched_at]]/86400) + 25569 + (-6/24)</f>
        <v>41929.016215277778</v>
      </c>
      <c r="T2911" s="10">
        <f>(Kickstarter[[#This Row],[deadline]]/86400) + 25569 + (-6/24)</f>
        <v>41968.573611111111</v>
      </c>
      <c r="U2911" s="6">
        <f>YEAR(Kickstarter[[#This Row],[Date Created Conversion]])</f>
        <v>2014</v>
      </c>
      <c r="V2911" s="6" t="str">
        <f>TEXT(Kickstarter[[#This Row],[Date Created Conversion]], "mmm")</f>
        <v>Oct</v>
      </c>
      <c r="W2911" s="6">
        <f>DATEDIF(Kickstarter[[#This Row],[Date Created Conversion]],Kickstarter[[#This Row],[Date Ended Conversion]],"m")</f>
        <v>1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Kickstarter[[#This Row],[pledged]]/Kickstarter[[#This Row],[goal]]</f>
        <v>3.3333333333333335E-5</v>
      </c>
      <c r="P2912" s="13">
        <f>IF(Kickstarter[[#This Row],[backers_count]], Kickstarter[[#This Row],[pledged]]/Kickstarter[[#This Row],[backers_count]], 0)</f>
        <v>1</v>
      </c>
      <c r="Q2912" t="str">
        <f>LEFT(Kickstarter[[#This Row],[Category and Sub-Category]], SEARCH("/", Kickstarter[[#This Row],[Category and Sub-Category]])-1)</f>
        <v>theater</v>
      </c>
      <c r="R2912" t="str">
        <f>RIGHT(Kickstarter[[#This Row],[Category and Sub-Category]], LEN(Kickstarter[[#This Row],[Category and Sub-Category]])-SEARCH("/",Kickstarter[[#This Row],[Category and Sub-Category]]))</f>
        <v>plays</v>
      </c>
      <c r="S2912" s="10">
        <f>(Kickstarter[[#This Row],[launched_at]]/86400) + 25569 + (-6/24)</f>
        <v>42107.591284722221</v>
      </c>
      <c r="T2912" s="10">
        <f>(Kickstarter[[#This Row],[deadline]]/86400) + 25569 + (-6/24)</f>
        <v>42167.591284722221</v>
      </c>
      <c r="U2912" s="6">
        <f>YEAR(Kickstarter[[#This Row],[Date Created Conversion]])</f>
        <v>2015</v>
      </c>
      <c r="V2912" s="6" t="str">
        <f>TEXT(Kickstarter[[#This Row],[Date Created Conversion]], "mmm")</f>
        <v>Apr</v>
      </c>
      <c r="W2912" s="6">
        <f>DATEDIF(Kickstarter[[#This Row],[Date Created Conversion]],Kickstarter[[#This Row],[Date Ended Conversion]],"m")</f>
        <v>1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Kickstarter[[#This Row],[pledged]]/Kickstarter[[#This Row],[goal]]</f>
        <v>0.36499999999999999</v>
      </c>
      <c r="P2913" s="13">
        <f>IF(Kickstarter[[#This Row],[backers_count]], Kickstarter[[#This Row],[pledged]]/Kickstarter[[#This Row],[backers_count]], 0)</f>
        <v>46.928571428571431</v>
      </c>
      <c r="Q2913" t="str">
        <f>LEFT(Kickstarter[[#This Row],[Category and Sub-Category]], SEARCH("/", Kickstarter[[#This Row],[Category and Sub-Category]])-1)</f>
        <v>theater</v>
      </c>
      <c r="R2913" t="str">
        <f>RIGHT(Kickstarter[[#This Row],[Category and Sub-Category]], LEN(Kickstarter[[#This Row],[Category and Sub-Category]])-SEARCH("/",Kickstarter[[#This Row],[Category and Sub-Category]]))</f>
        <v>plays</v>
      </c>
      <c r="S2913" s="10">
        <f>(Kickstarter[[#This Row],[launched_at]]/86400) + 25569 + (-6/24)</f>
        <v>42142.518819444449</v>
      </c>
      <c r="T2913" s="10">
        <f>(Kickstarter[[#This Row],[deadline]]/86400) + 25569 + (-6/24)</f>
        <v>42182.518819444449</v>
      </c>
      <c r="U2913" s="6">
        <f>YEAR(Kickstarter[[#This Row],[Date Created Conversion]])</f>
        <v>2015</v>
      </c>
      <c r="V2913" s="6" t="str">
        <f>TEXT(Kickstarter[[#This Row],[Date Created Conversion]], "mmm")</f>
        <v>May</v>
      </c>
      <c r="W2913" s="6">
        <f>DATEDIF(Kickstarter[[#This Row],[Date Created Conversion]],Kickstarter[[#This Row],[Date Ended Conversion]],"m")</f>
        <v>1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Kickstarter[[#This Row],[pledged]]/Kickstarter[[#This Row],[goal]]</f>
        <v>0.14058171745152354</v>
      </c>
      <c r="P2914" s="13">
        <f>IF(Kickstarter[[#This Row],[backers_count]], Kickstarter[[#This Row],[pledged]]/Kickstarter[[#This Row],[backers_count]], 0)</f>
        <v>78.07692307692308</v>
      </c>
      <c r="Q2914" t="str">
        <f>LEFT(Kickstarter[[#This Row],[Category and Sub-Category]], SEARCH("/", Kickstarter[[#This Row],[Category and Sub-Category]])-1)</f>
        <v>theater</v>
      </c>
      <c r="R2914" t="str">
        <f>RIGHT(Kickstarter[[#This Row],[Category and Sub-Category]], LEN(Kickstarter[[#This Row],[Category and Sub-Category]])-SEARCH("/",Kickstarter[[#This Row],[Category and Sub-Category]]))</f>
        <v>plays</v>
      </c>
      <c r="S2914" s="10">
        <f>(Kickstarter[[#This Row],[launched_at]]/86400) + 25569 + (-6/24)</f>
        <v>42353.881643518514</v>
      </c>
      <c r="T2914" s="10">
        <f>(Kickstarter[[#This Row],[deadline]]/86400) + 25569 + (-6/24)</f>
        <v>42383.881643518514</v>
      </c>
      <c r="U2914" s="6">
        <f>YEAR(Kickstarter[[#This Row],[Date Created Conversion]])</f>
        <v>2015</v>
      </c>
      <c r="V2914" s="6" t="str">
        <f>TEXT(Kickstarter[[#This Row],[Date Created Conversion]], "mmm")</f>
        <v>Dec</v>
      </c>
      <c r="W2914" s="6">
        <f>DATEDIF(Kickstarter[[#This Row],[Date Created Conversion]],Kickstarter[[#This Row],[Date Ended Conversion]],"m")</f>
        <v>0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Kickstarter[[#This Row],[pledged]]/Kickstarter[[#This Row],[goal]]</f>
        <v>2.0000000000000001E-4</v>
      </c>
      <c r="P2915" s="13">
        <f>IF(Kickstarter[[#This Row],[backers_count]], Kickstarter[[#This Row],[pledged]]/Kickstarter[[#This Row],[backers_count]], 0)</f>
        <v>1</v>
      </c>
      <c r="Q2915" t="str">
        <f>LEFT(Kickstarter[[#This Row],[Category and Sub-Category]], SEARCH("/", Kickstarter[[#This Row],[Category and Sub-Category]])-1)</f>
        <v>theater</v>
      </c>
      <c r="R2915" t="str">
        <f>RIGHT(Kickstarter[[#This Row],[Category and Sub-Category]], LEN(Kickstarter[[#This Row],[Category and Sub-Category]])-SEARCH("/",Kickstarter[[#This Row],[Category and Sub-Category]]))</f>
        <v>plays</v>
      </c>
      <c r="S2915" s="10">
        <f>(Kickstarter[[#This Row],[launched_at]]/86400) + 25569 + (-6/24)</f>
        <v>41828.672905092593</v>
      </c>
      <c r="T2915" s="10">
        <f>(Kickstarter[[#This Row],[deadline]]/86400) + 25569 + (-6/24)</f>
        <v>41888.672905092593</v>
      </c>
      <c r="U2915" s="6">
        <f>YEAR(Kickstarter[[#This Row],[Date Created Conversion]])</f>
        <v>2014</v>
      </c>
      <c r="V2915" s="6" t="str">
        <f>TEXT(Kickstarter[[#This Row],[Date Created Conversion]], "mmm")</f>
        <v>Jul</v>
      </c>
      <c r="W2915" s="6">
        <f>DATEDIF(Kickstarter[[#This Row],[Date Created Conversion]],Kickstarter[[#This Row],[Date Ended Conversion]],"m")</f>
        <v>1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Kickstarter[[#This Row],[pledged]]/Kickstarter[[#This Row],[goal]]</f>
        <v>4.0000000000000003E-5</v>
      </c>
      <c r="P2916" s="13">
        <f>IF(Kickstarter[[#This Row],[backers_count]], Kickstarter[[#This Row],[pledged]]/Kickstarter[[#This Row],[backers_count]], 0)</f>
        <v>1</v>
      </c>
      <c r="Q2916" t="str">
        <f>LEFT(Kickstarter[[#This Row],[Category and Sub-Category]], SEARCH("/", Kickstarter[[#This Row],[Category and Sub-Category]])-1)</f>
        <v>theater</v>
      </c>
      <c r="R2916" t="str">
        <f>RIGHT(Kickstarter[[#This Row],[Category and Sub-Category]], LEN(Kickstarter[[#This Row],[Category and Sub-Category]])-SEARCH("/",Kickstarter[[#This Row],[Category and Sub-Category]]))</f>
        <v>plays</v>
      </c>
      <c r="S2916" s="10">
        <f>(Kickstarter[[#This Row],[launched_at]]/86400) + 25569 + (-6/24)</f>
        <v>42017.657337962963</v>
      </c>
      <c r="T2916" s="10">
        <f>(Kickstarter[[#This Row],[deadline]]/86400) + 25569 + (-6/24)</f>
        <v>42077.615671296298</v>
      </c>
      <c r="U2916" s="6">
        <f>YEAR(Kickstarter[[#This Row],[Date Created Conversion]])</f>
        <v>2015</v>
      </c>
      <c r="V2916" s="6" t="str">
        <f>TEXT(Kickstarter[[#This Row],[Date Created Conversion]], "mmm")</f>
        <v>Jan</v>
      </c>
      <c r="W2916" s="6">
        <f>DATEDIF(Kickstarter[[#This Row],[Date Created Conversion]],Kickstarter[[#This Row],[Date Ended Conversion]],"m")</f>
        <v>2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Kickstarter[[#This Row],[pledged]]/Kickstarter[[#This Row],[goal]]</f>
        <v>0.61099999999999999</v>
      </c>
      <c r="P2917" s="13">
        <f>IF(Kickstarter[[#This Row],[backers_count]], Kickstarter[[#This Row],[pledged]]/Kickstarter[[#This Row],[backers_count]], 0)</f>
        <v>203.66666666666666</v>
      </c>
      <c r="Q2917" t="str">
        <f>LEFT(Kickstarter[[#This Row],[Category and Sub-Category]], SEARCH("/", Kickstarter[[#This Row],[Category and Sub-Category]])-1)</f>
        <v>theater</v>
      </c>
      <c r="R2917" t="str">
        <f>RIGHT(Kickstarter[[#This Row],[Category and Sub-Category]], LEN(Kickstarter[[#This Row],[Category and Sub-Category]])-SEARCH("/",Kickstarter[[#This Row],[Category and Sub-Category]]))</f>
        <v>plays</v>
      </c>
      <c r="S2917" s="10">
        <f>(Kickstarter[[#This Row],[launched_at]]/86400) + 25569 + (-6/24)</f>
        <v>42415.148032407407</v>
      </c>
      <c r="T2917" s="10">
        <f>(Kickstarter[[#This Row],[deadline]]/86400) + 25569 + (-6/24)</f>
        <v>42445.106365740736</v>
      </c>
      <c r="U2917" s="6">
        <f>YEAR(Kickstarter[[#This Row],[Date Created Conversion]])</f>
        <v>2016</v>
      </c>
      <c r="V2917" s="6" t="str">
        <f>TEXT(Kickstarter[[#This Row],[Date Created Conversion]], "mmm")</f>
        <v>Feb</v>
      </c>
      <c r="W2917" s="6">
        <f>DATEDIF(Kickstarter[[#This Row],[Date Created Conversion]],Kickstarter[[#This Row],[Date Ended Conversion]],"m")</f>
        <v>1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Kickstarter[[#This Row],[pledged]]/Kickstarter[[#This Row],[goal]]</f>
        <v>7.8378378378378383E-2</v>
      </c>
      <c r="P2918" s="13">
        <f>IF(Kickstarter[[#This Row],[backers_count]], Kickstarter[[#This Row],[pledged]]/Kickstarter[[#This Row],[backers_count]], 0)</f>
        <v>20.714285714285715</v>
      </c>
      <c r="Q2918" t="str">
        <f>LEFT(Kickstarter[[#This Row],[Category and Sub-Category]], SEARCH("/", Kickstarter[[#This Row],[Category and Sub-Category]])-1)</f>
        <v>theater</v>
      </c>
      <c r="R2918" t="str">
        <f>RIGHT(Kickstarter[[#This Row],[Category and Sub-Category]], LEN(Kickstarter[[#This Row],[Category and Sub-Category]])-SEARCH("/",Kickstarter[[#This Row],[Category and Sub-Category]]))</f>
        <v>plays</v>
      </c>
      <c r="S2918" s="10">
        <f>(Kickstarter[[#This Row],[launched_at]]/86400) + 25569 + (-6/24)</f>
        <v>41755.226724537039</v>
      </c>
      <c r="T2918" s="10">
        <f>(Kickstarter[[#This Row],[deadline]]/86400) + 25569 + (-6/24)</f>
        <v>41778.226724537039</v>
      </c>
      <c r="U2918" s="6">
        <f>YEAR(Kickstarter[[#This Row],[Date Created Conversion]])</f>
        <v>2014</v>
      </c>
      <c r="V2918" s="6" t="str">
        <f>TEXT(Kickstarter[[#This Row],[Date Created Conversion]], "mmm")</f>
        <v>Apr</v>
      </c>
      <c r="W2918" s="6">
        <f>DATEDIF(Kickstarter[[#This Row],[Date Created Conversion]],Kickstarter[[#This Row],[Date Ended Conversion]],"m")</f>
        <v>0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Kickstarter[[#This Row],[pledged]]/Kickstarter[[#This Row],[goal]]</f>
        <v>0.2185</v>
      </c>
      <c r="P2919" s="13">
        <f>IF(Kickstarter[[#This Row],[backers_count]], Kickstarter[[#This Row],[pledged]]/Kickstarter[[#This Row],[backers_count]], 0)</f>
        <v>48.555555555555557</v>
      </c>
      <c r="Q2919" t="str">
        <f>LEFT(Kickstarter[[#This Row],[Category and Sub-Category]], SEARCH("/", Kickstarter[[#This Row],[Category and Sub-Category]])-1)</f>
        <v>theater</v>
      </c>
      <c r="R2919" t="str">
        <f>RIGHT(Kickstarter[[#This Row],[Category and Sub-Category]], LEN(Kickstarter[[#This Row],[Category and Sub-Category]])-SEARCH("/",Kickstarter[[#This Row],[Category and Sub-Category]]))</f>
        <v>plays</v>
      </c>
      <c r="S2919" s="10">
        <f>(Kickstarter[[#This Row],[launched_at]]/86400) + 25569 + (-6/24)</f>
        <v>42244.984340277777</v>
      </c>
      <c r="T2919" s="10">
        <f>(Kickstarter[[#This Row],[deadline]]/86400) + 25569 + (-6/24)</f>
        <v>42262.984340277777</v>
      </c>
      <c r="U2919" s="6">
        <f>YEAR(Kickstarter[[#This Row],[Date Created Conversion]])</f>
        <v>2015</v>
      </c>
      <c r="V2919" s="6" t="str">
        <f>TEXT(Kickstarter[[#This Row],[Date Created Conversion]], "mmm")</f>
        <v>Aug</v>
      </c>
      <c r="W2919" s="6">
        <f>DATEDIF(Kickstarter[[#This Row],[Date Created Conversion]],Kickstarter[[#This Row],[Date Ended Conversion]],"m")</f>
        <v>0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Kickstarter[[#This Row],[pledged]]/Kickstarter[[#This Row],[goal]]</f>
        <v>0.27239999999999998</v>
      </c>
      <c r="P2920" s="13">
        <f>IF(Kickstarter[[#This Row],[backers_count]], Kickstarter[[#This Row],[pledged]]/Kickstarter[[#This Row],[backers_count]], 0)</f>
        <v>68.099999999999994</v>
      </c>
      <c r="Q2920" t="str">
        <f>LEFT(Kickstarter[[#This Row],[Category and Sub-Category]], SEARCH("/", Kickstarter[[#This Row],[Category and Sub-Category]])-1)</f>
        <v>theater</v>
      </c>
      <c r="R2920" t="str">
        <f>RIGHT(Kickstarter[[#This Row],[Category and Sub-Category]], LEN(Kickstarter[[#This Row],[Category and Sub-Category]])-SEARCH("/",Kickstarter[[#This Row],[Category and Sub-Category]]))</f>
        <v>plays</v>
      </c>
      <c r="S2920" s="10">
        <f>(Kickstarter[[#This Row],[launched_at]]/86400) + 25569 + (-6/24)</f>
        <v>42278.379710648151</v>
      </c>
      <c r="T2920" s="10">
        <f>(Kickstarter[[#This Row],[deadline]]/86400) + 25569 + (-6/24)</f>
        <v>42306.379710648151</v>
      </c>
      <c r="U2920" s="6">
        <f>YEAR(Kickstarter[[#This Row],[Date Created Conversion]])</f>
        <v>2015</v>
      </c>
      <c r="V2920" s="6" t="str">
        <f>TEXT(Kickstarter[[#This Row],[Date Created Conversion]], "mmm")</f>
        <v>Oct</v>
      </c>
      <c r="W2920" s="6">
        <f>DATEDIF(Kickstarter[[#This Row],[Date Created Conversion]],Kickstarter[[#This Row],[Date Ended Conversion]],"m")</f>
        <v>0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Kickstarter[[#This Row],[pledged]]/Kickstarter[[#This Row],[goal]]</f>
        <v>8.5000000000000006E-2</v>
      </c>
      <c r="P2921" s="13">
        <f>IF(Kickstarter[[#This Row],[backers_count]], Kickstarter[[#This Row],[pledged]]/Kickstarter[[#This Row],[backers_count]], 0)</f>
        <v>8.5</v>
      </c>
      <c r="Q2921" t="str">
        <f>LEFT(Kickstarter[[#This Row],[Category and Sub-Category]], SEARCH("/", Kickstarter[[#This Row],[Category and Sub-Category]])-1)</f>
        <v>theater</v>
      </c>
      <c r="R2921" t="str">
        <f>RIGHT(Kickstarter[[#This Row],[Category and Sub-Category]], LEN(Kickstarter[[#This Row],[Category and Sub-Category]])-SEARCH("/",Kickstarter[[#This Row],[Category and Sub-Category]]))</f>
        <v>plays</v>
      </c>
      <c r="S2921" s="10">
        <f>(Kickstarter[[#This Row],[launched_at]]/86400) + 25569 + (-6/24)</f>
        <v>41826.36954861111</v>
      </c>
      <c r="T2921" s="10">
        <f>(Kickstarter[[#This Row],[deadline]]/86400) + 25569 + (-6/24)</f>
        <v>41856.36954861111</v>
      </c>
      <c r="U2921" s="6">
        <f>YEAR(Kickstarter[[#This Row],[Date Created Conversion]])</f>
        <v>2014</v>
      </c>
      <c r="V2921" s="6" t="str">
        <f>TEXT(Kickstarter[[#This Row],[Date Created Conversion]], "mmm")</f>
        <v>Jul</v>
      </c>
      <c r="W2921" s="6">
        <f>DATEDIF(Kickstarter[[#This Row],[Date Created Conversion]],Kickstarter[[#This Row],[Date Ended Conversion]],"m")</f>
        <v>0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Kickstarter[[#This Row],[pledged]]/Kickstarter[[#This Row],[goal]]</f>
        <v>0.26840000000000003</v>
      </c>
      <c r="P2922" s="13">
        <f>IF(Kickstarter[[#This Row],[backers_count]], Kickstarter[[#This Row],[pledged]]/Kickstarter[[#This Row],[backers_count]], 0)</f>
        <v>51.615384615384613</v>
      </c>
      <c r="Q2922" t="str">
        <f>LEFT(Kickstarter[[#This Row],[Category and Sub-Category]], SEARCH("/", Kickstarter[[#This Row],[Category and Sub-Category]])-1)</f>
        <v>theater</v>
      </c>
      <c r="R2922" t="str">
        <f>RIGHT(Kickstarter[[#This Row],[Category and Sub-Category]], LEN(Kickstarter[[#This Row],[Category and Sub-Category]])-SEARCH("/",Kickstarter[[#This Row],[Category and Sub-Category]]))</f>
        <v>plays</v>
      </c>
      <c r="S2922" s="10">
        <f>(Kickstarter[[#This Row],[launched_at]]/86400) + 25569 + (-6/24)</f>
        <v>42058.542476851857</v>
      </c>
      <c r="T2922" s="10">
        <f>(Kickstarter[[#This Row],[deadline]]/86400) + 25569 + (-6/24)</f>
        <v>42088.500810185185</v>
      </c>
      <c r="U2922" s="6">
        <f>YEAR(Kickstarter[[#This Row],[Date Created Conversion]])</f>
        <v>2015</v>
      </c>
      <c r="V2922" s="6" t="str">
        <f>TEXT(Kickstarter[[#This Row],[Date Created Conversion]], "mmm")</f>
        <v>Feb</v>
      </c>
      <c r="W2922" s="6">
        <f>DATEDIF(Kickstarter[[#This Row],[Date Created Conversion]],Kickstarter[[#This Row],[Date Ended Conversion]],"m")</f>
        <v>1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Kickstarter[[#This Row],[pledged]]/Kickstarter[[#This Row],[goal]]</f>
        <v>1.29</v>
      </c>
      <c r="P2923" s="13">
        <f>IF(Kickstarter[[#This Row],[backers_count]], Kickstarter[[#This Row],[pledged]]/Kickstarter[[#This Row],[backers_count]], 0)</f>
        <v>43</v>
      </c>
      <c r="Q2923" t="str">
        <f>LEFT(Kickstarter[[#This Row],[Category and Sub-Category]], SEARCH("/", Kickstarter[[#This Row],[Category and Sub-Category]])-1)</f>
        <v>theater</v>
      </c>
      <c r="R2923" t="str">
        <f>RIGHT(Kickstarter[[#This Row],[Category and Sub-Category]], LEN(Kickstarter[[#This Row],[Category and Sub-Category]])-SEARCH("/",Kickstarter[[#This Row],[Category and Sub-Category]]))</f>
        <v>musical</v>
      </c>
      <c r="S2923" s="10">
        <f>(Kickstarter[[#This Row],[launched_at]]/86400) + 25569 + (-6/24)</f>
        <v>41877.636620370373</v>
      </c>
      <c r="T2923" s="10">
        <f>(Kickstarter[[#This Row],[deadline]]/86400) + 25569 + (-6/24)</f>
        <v>41907.636620370373</v>
      </c>
      <c r="U2923" s="6">
        <f>YEAR(Kickstarter[[#This Row],[Date Created Conversion]])</f>
        <v>2014</v>
      </c>
      <c r="V2923" s="6" t="str">
        <f>TEXT(Kickstarter[[#This Row],[Date Created Conversion]], "mmm")</f>
        <v>Aug</v>
      </c>
      <c r="W2923" s="6">
        <f>DATEDIF(Kickstarter[[#This Row],[Date Created Conversion]],Kickstarter[[#This Row],[Date Ended Conversion]],"m")</f>
        <v>0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Kickstarter[[#This Row],[pledged]]/Kickstarter[[#This Row],[goal]]</f>
        <v>1</v>
      </c>
      <c r="P2924" s="13">
        <f>IF(Kickstarter[[#This Row],[backers_count]], Kickstarter[[#This Row],[pledged]]/Kickstarter[[#This Row],[backers_count]], 0)</f>
        <v>83.333333333333329</v>
      </c>
      <c r="Q2924" t="str">
        <f>LEFT(Kickstarter[[#This Row],[Category and Sub-Category]], SEARCH("/", Kickstarter[[#This Row],[Category and Sub-Category]])-1)</f>
        <v>theater</v>
      </c>
      <c r="R2924" t="str">
        <f>RIGHT(Kickstarter[[#This Row],[Category and Sub-Category]], LEN(Kickstarter[[#This Row],[Category and Sub-Category]])-SEARCH("/",Kickstarter[[#This Row],[Category and Sub-Category]]))</f>
        <v>musical</v>
      </c>
      <c r="S2924" s="10">
        <f>(Kickstarter[[#This Row],[launched_at]]/86400) + 25569 + (-6/24)</f>
        <v>42097.624155092592</v>
      </c>
      <c r="T2924" s="10">
        <f>(Kickstarter[[#This Row],[deadline]]/86400) + 25569 + (-6/24)</f>
        <v>42142.624155092592</v>
      </c>
      <c r="U2924" s="6">
        <f>YEAR(Kickstarter[[#This Row],[Date Created Conversion]])</f>
        <v>2015</v>
      </c>
      <c r="V2924" s="6" t="str">
        <f>TEXT(Kickstarter[[#This Row],[Date Created Conversion]], "mmm")</f>
        <v>Apr</v>
      </c>
      <c r="W2924" s="6">
        <f>DATEDIF(Kickstarter[[#This Row],[Date Created Conversion]],Kickstarter[[#This Row],[Date Ended Conversion]],"m")</f>
        <v>1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Kickstarter[[#This Row],[pledged]]/Kickstarter[[#This Row],[goal]]</f>
        <v>1</v>
      </c>
      <c r="P2925" s="13">
        <f>IF(Kickstarter[[#This Row],[backers_count]], Kickstarter[[#This Row],[pledged]]/Kickstarter[[#This Row],[backers_count]], 0)</f>
        <v>30</v>
      </c>
      <c r="Q2925" t="str">
        <f>LEFT(Kickstarter[[#This Row],[Category and Sub-Category]], SEARCH("/", Kickstarter[[#This Row],[Category and Sub-Category]])-1)</f>
        <v>theater</v>
      </c>
      <c r="R2925" t="str">
        <f>RIGHT(Kickstarter[[#This Row],[Category and Sub-Category]], LEN(Kickstarter[[#This Row],[Category and Sub-Category]])-SEARCH("/",Kickstarter[[#This Row],[Category and Sub-Category]]))</f>
        <v>musical</v>
      </c>
      <c r="S2925" s="10">
        <f>(Kickstarter[[#This Row],[launched_at]]/86400) + 25569 + (-6/24)</f>
        <v>42012.90253472222</v>
      </c>
      <c r="T2925" s="10">
        <f>(Kickstarter[[#This Row],[deadline]]/86400) + 25569 + (-6/24)</f>
        <v>42027.875</v>
      </c>
      <c r="U2925" s="6">
        <f>YEAR(Kickstarter[[#This Row],[Date Created Conversion]])</f>
        <v>2015</v>
      </c>
      <c r="V2925" s="6" t="str">
        <f>TEXT(Kickstarter[[#This Row],[Date Created Conversion]], "mmm")</f>
        <v>Jan</v>
      </c>
      <c r="W2925" s="6">
        <f>DATEDIF(Kickstarter[[#This Row],[Date Created Conversion]],Kickstarter[[#This Row],[Date Ended Conversion]],"m")</f>
        <v>0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Kickstarter[[#This Row],[pledged]]/Kickstarter[[#This Row],[goal]]</f>
        <v>1.032</v>
      </c>
      <c r="P2926" s="13">
        <f>IF(Kickstarter[[#This Row],[backers_count]], Kickstarter[[#This Row],[pledged]]/Kickstarter[[#This Row],[backers_count]], 0)</f>
        <v>175.51020408163265</v>
      </c>
      <c r="Q2926" t="str">
        <f>LEFT(Kickstarter[[#This Row],[Category and Sub-Category]], SEARCH("/", Kickstarter[[#This Row],[Category and Sub-Category]])-1)</f>
        <v>theater</v>
      </c>
      <c r="R2926" t="str">
        <f>RIGHT(Kickstarter[[#This Row],[Category and Sub-Category]], LEN(Kickstarter[[#This Row],[Category and Sub-Category]])-SEARCH("/",Kickstarter[[#This Row],[Category and Sub-Category]]))</f>
        <v>musical</v>
      </c>
      <c r="S2926" s="10">
        <f>(Kickstarter[[#This Row],[launched_at]]/86400) + 25569 + (-6/24)</f>
        <v>42103.306828703702</v>
      </c>
      <c r="T2926" s="10">
        <f>(Kickstarter[[#This Row],[deadline]]/86400) + 25569 + (-6/24)</f>
        <v>42132.915972222225</v>
      </c>
      <c r="U2926" s="6">
        <f>YEAR(Kickstarter[[#This Row],[Date Created Conversion]])</f>
        <v>2015</v>
      </c>
      <c r="V2926" s="6" t="str">
        <f>TEXT(Kickstarter[[#This Row],[Date Created Conversion]], "mmm")</f>
        <v>Apr</v>
      </c>
      <c r="W2926" s="6">
        <f>DATEDIF(Kickstarter[[#This Row],[Date Created Conversion]],Kickstarter[[#This Row],[Date Ended Conversion]],"m")</f>
        <v>0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Kickstarter[[#This Row],[pledged]]/Kickstarter[[#This Row],[goal]]</f>
        <v>1.0244597777777777</v>
      </c>
      <c r="P2927" s="13">
        <f>IF(Kickstarter[[#This Row],[backers_count]], Kickstarter[[#This Row],[pledged]]/Kickstarter[[#This Row],[backers_count]], 0)</f>
        <v>231.66175879396985</v>
      </c>
      <c r="Q2927" t="str">
        <f>LEFT(Kickstarter[[#This Row],[Category and Sub-Category]], SEARCH("/", Kickstarter[[#This Row],[Category and Sub-Category]])-1)</f>
        <v>theater</v>
      </c>
      <c r="R2927" t="str">
        <f>RIGHT(Kickstarter[[#This Row],[Category and Sub-Category]], LEN(Kickstarter[[#This Row],[Category and Sub-Category]])-SEARCH("/",Kickstarter[[#This Row],[Category and Sub-Category]]))</f>
        <v>musical</v>
      </c>
      <c r="S2927" s="10">
        <f>(Kickstarter[[#This Row],[launched_at]]/86400) + 25569 + (-6/24)</f>
        <v>41863.334120370375</v>
      </c>
      <c r="T2927" s="10">
        <f>(Kickstarter[[#This Row],[deadline]]/86400) + 25569 + (-6/24)</f>
        <v>41893.334120370375</v>
      </c>
      <c r="U2927" s="6">
        <f>YEAR(Kickstarter[[#This Row],[Date Created Conversion]])</f>
        <v>2014</v>
      </c>
      <c r="V2927" s="6" t="str">
        <f>TEXT(Kickstarter[[#This Row],[Date Created Conversion]], "mmm")</f>
        <v>Aug</v>
      </c>
      <c r="W2927" s="6">
        <f>DATEDIF(Kickstarter[[#This Row],[Date Created Conversion]],Kickstarter[[#This Row],[Date Ended Conversion]],"m")</f>
        <v>0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Kickstarter[[#This Row],[pledged]]/Kickstarter[[#This Row],[goal]]</f>
        <v>1.25</v>
      </c>
      <c r="P2928" s="13">
        <f>IF(Kickstarter[[#This Row],[backers_count]], Kickstarter[[#This Row],[pledged]]/Kickstarter[[#This Row],[backers_count]], 0)</f>
        <v>75</v>
      </c>
      <c r="Q2928" t="str">
        <f>LEFT(Kickstarter[[#This Row],[Category and Sub-Category]], SEARCH("/", Kickstarter[[#This Row],[Category and Sub-Category]])-1)</f>
        <v>theater</v>
      </c>
      <c r="R2928" t="str">
        <f>RIGHT(Kickstarter[[#This Row],[Category and Sub-Category]], LEN(Kickstarter[[#This Row],[Category and Sub-Category]])-SEARCH("/",Kickstarter[[#This Row],[Category and Sub-Category]]))</f>
        <v>musical</v>
      </c>
      <c r="S2928" s="10">
        <f>(Kickstarter[[#This Row],[launched_at]]/86400) + 25569 + (-6/24)</f>
        <v>42044.515960648147</v>
      </c>
      <c r="T2928" s="10">
        <f>(Kickstarter[[#This Row],[deadline]]/86400) + 25569 + (-6/24)</f>
        <v>42058.515960648147</v>
      </c>
      <c r="U2928" s="6">
        <f>YEAR(Kickstarter[[#This Row],[Date Created Conversion]])</f>
        <v>2015</v>
      </c>
      <c r="V2928" s="6" t="str">
        <f>TEXT(Kickstarter[[#This Row],[Date Created Conversion]], "mmm")</f>
        <v>Feb</v>
      </c>
      <c r="W2928" s="6">
        <f>DATEDIF(Kickstarter[[#This Row],[Date Created Conversion]],Kickstarter[[#This Row],[Date Ended Conversion]],"m")</f>
        <v>0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Kickstarter[[#This Row],[pledged]]/Kickstarter[[#This Row],[goal]]</f>
        <v>1.3083333333333333</v>
      </c>
      <c r="P2929" s="13">
        <f>IF(Kickstarter[[#This Row],[backers_count]], Kickstarter[[#This Row],[pledged]]/Kickstarter[[#This Row],[backers_count]], 0)</f>
        <v>112.14285714285714</v>
      </c>
      <c r="Q2929" t="str">
        <f>LEFT(Kickstarter[[#This Row],[Category and Sub-Category]], SEARCH("/", Kickstarter[[#This Row],[Category and Sub-Category]])-1)</f>
        <v>theater</v>
      </c>
      <c r="R2929" t="str">
        <f>RIGHT(Kickstarter[[#This Row],[Category and Sub-Category]], LEN(Kickstarter[[#This Row],[Category and Sub-Category]])-SEARCH("/",Kickstarter[[#This Row],[Category and Sub-Category]]))</f>
        <v>musical</v>
      </c>
      <c r="S2929" s="10">
        <f>(Kickstarter[[#This Row],[launched_at]]/86400) + 25569 + (-6/24)</f>
        <v>41806.419317129628</v>
      </c>
      <c r="T2929" s="10">
        <f>(Kickstarter[[#This Row],[deadline]]/86400) + 25569 + (-6/24)</f>
        <v>41834.958333333336</v>
      </c>
      <c r="U2929" s="6">
        <f>YEAR(Kickstarter[[#This Row],[Date Created Conversion]])</f>
        <v>2014</v>
      </c>
      <c r="V2929" s="6" t="str">
        <f>TEXT(Kickstarter[[#This Row],[Date Created Conversion]], "mmm")</f>
        <v>Jun</v>
      </c>
      <c r="W2929" s="6">
        <f>DATEDIF(Kickstarter[[#This Row],[Date Created Conversion]],Kickstarter[[#This Row],[Date Ended Conversion]],"m")</f>
        <v>0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Kickstarter[[#This Row],[pledged]]/Kickstarter[[#This Row],[goal]]</f>
        <v>1</v>
      </c>
      <c r="P2930" s="13">
        <f>IF(Kickstarter[[#This Row],[backers_count]], Kickstarter[[#This Row],[pledged]]/Kickstarter[[#This Row],[backers_count]], 0)</f>
        <v>41.666666666666664</v>
      </c>
      <c r="Q2930" t="str">
        <f>LEFT(Kickstarter[[#This Row],[Category and Sub-Category]], SEARCH("/", Kickstarter[[#This Row],[Category and Sub-Category]])-1)</f>
        <v>theater</v>
      </c>
      <c r="R2930" t="str">
        <f>RIGHT(Kickstarter[[#This Row],[Category and Sub-Category]], LEN(Kickstarter[[#This Row],[Category and Sub-Category]])-SEARCH("/",Kickstarter[[#This Row],[Category and Sub-Category]]))</f>
        <v>musical</v>
      </c>
      <c r="S2930" s="10">
        <f>(Kickstarter[[#This Row],[launched_at]]/86400) + 25569 + (-6/24)</f>
        <v>42403.748217592598</v>
      </c>
      <c r="T2930" s="10">
        <f>(Kickstarter[[#This Row],[deadline]]/86400) + 25569 + (-6/24)</f>
        <v>42433.748217592598</v>
      </c>
      <c r="U2930" s="6">
        <f>YEAR(Kickstarter[[#This Row],[Date Created Conversion]])</f>
        <v>2016</v>
      </c>
      <c r="V2930" s="6" t="str">
        <f>TEXT(Kickstarter[[#This Row],[Date Created Conversion]], "mmm")</f>
        <v>Feb</v>
      </c>
      <c r="W2930" s="6">
        <f>DATEDIF(Kickstarter[[#This Row],[Date Created Conversion]],Kickstarter[[#This Row],[Date Ended Conversion]],"m")</f>
        <v>1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Kickstarter[[#This Row],[pledged]]/Kickstarter[[#This Row],[goal]]</f>
        <v>1.02069375</v>
      </c>
      <c r="P2931" s="13">
        <f>IF(Kickstarter[[#This Row],[backers_count]], Kickstarter[[#This Row],[pledged]]/Kickstarter[[#This Row],[backers_count]], 0)</f>
        <v>255.17343750000001</v>
      </c>
      <c r="Q2931" t="str">
        <f>LEFT(Kickstarter[[#This Row],[Category and Sub-Category]], SEARCH("/", Kickstarter[[#This Row],[Category and Sub-Category]])-1)</f>
        <v>theater</v>
      </c>
      <c r="R2931" t="str">
        <f>RIGHT(Kickstarter[[#This Row],[Category and Sub-Category]], LEN(Kickstarter[[#This Row],[Category and Sub-Category]])-SEARCH("/",Kickstarter[[#This Row],[Category and Sub-Category]]))</f>
        <v>musical</v>
      </c>
      <c r="S2931" s="10">
        <f>(Kickstarter[[#This Row],[launched_at]]/86400) + 25569 + (-6/24)</f>
        <v>41754.314328703702</v>
      </c>
      <c r="T2931" s="10">
        <f>(Kickstarter[[#This Row],[deadline]]/86400) + 25569 + (-6/24)</f>
        <v>41784.314328703702</v>
      </c>
      <c r="U2931" s="6">
        <f>YEAR(Kickstarter[[#This Row],[Date Created Conversion]])</f>
        <v>2014</v>
      </c>
      <c r="V2931" s="6" t="str">
        <f>TEXT(Kickstarter[[#This Row],[Date Created Conversion]], "mmm")</f>
        <v>Apr</v>
      </c>
      <c r="W2931" s="6">
        <f>DATEDIF(Kickstarter[[#This Row],[Date Created Conversion]],Kickstarter[[#This Row],[Date Ended Conversion]],"m")</f>
        <v>1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Kickstarter[[#This Row],[pledged]]/Kickstarter[[#This Row],[goal]]</f>
        <v>1.0092000000000001</v>
      </c>
      <c r="P2932" s="13">
        <f>IF(Kickstarter[[#This Row],[backers_count]], Kickstarter[[#This Row],[pledged]]/Kickstarter[[#This Row],[backers_count]], 0)</f>
        <v>162.7741935483871</v>
      </c>
      <c r="Q2932" t="str">
        <f>LEFT(Kickstarter[[#This Row],[Category and Sub-Category]], SEARCH("/", Kickstarter[[#This Row],[Category and Sub-Category]])-1)</f>
        <v>theater</v>
      </c>
      <c r="R2932" t="str">
        <f>RIGHT(Kickstarter[[#This Row],[Category and Sub-Category]], LEN(Kickstarter[[#This Row],[Category and Sub-Category]])-SEARCH("/",Kickstarter[[#This Row],[Category and Sub-Category]]))</f>
        <v>musical</v>
      </c>
      <c r="S2932" s="10">
        <f>(Kickstarter[[#This Row],[launched_at]]/86400) + 25569 + (-6/24)</f>
        <v>42101.334074074075</v>
      </c>
      <c r="T2932" s="10">
        <f>(Kickstarter[[#This Row],[deadline]]/86400) + 25569 + (-6/24)</f>
        <v>42131.334074074075</v>
      </c>
      <c r="U2932" s="6">
        <f>YEAR(Kickstarter[[#This Row],[Date Created Conversion]])</f>
        <v>2015</v>
      </c>
      <c r="V2932" s="6" t="str">
        <f>TEXT(Kickstarter[[#This Row],[Date Created Conversion]], "mmm")</f>
        <v>Apr</v>
      </c>
      <c r="W2932" s="6">
        <f>DATEDIF(Kickstarter[[#This Row],[Date Created Conversion]],Kickstarter[[#This Row],[Date Ended Conversion]],"m")</f>
        <v>1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Kickstarter[[#This Row],[pledged]]/Kickstarter[[#This Row],[goal]]</f>
        <v>1.06</v>
      </c>
      <c r="P2933" s="13">
        <f>IF(Kickstarter[[#This Row],[backers_count]], Kickstarter[[#This Row],[pledged]]/Kickstarter[[#This Row],[backers_count]], 0)</f>
        <v>88.333333333333329</v>
      </c>
      <c r="Q2933" t="str">
        <f>LEFT(Kickstarter[[#This Row],[Category and Sub-Category]], SEARCH("/", Kickstarter[[#This Row],[Category and Sub-Category]])-1)</f>
        <v>theater</v>
      </c>
      <c r="R2933" t="str">
        <f>RIGHT(Kickstarter[[#This Row],[Category and Sub-Category]], LEN(Kickstarter[[#This Row],[Category and Sub-Category]])-SEARCH("/",Kickstarter[[#This Row],[Category and Sub-Category]]))</f>
        <v>musical</v>
      </c>
      <c r="S2933" s="10">
        <f>(Kickstarter[[#This Row],[launched_at]]/86400) + 25569 + (-6/24)</f>
        <v>41872.041238425925</v>
      </c>
      <c r="T2933" s="10">
        <f>(Kickstarter[[#This Row],[deadline]]/86400) + 25569 + (-6/24)</f>
        <v>41897.005555555559</v>
      </c>
      <c r="U2933" s="6">
        <f>YEAR(Kickstarter[[#This Row],[Date Created Conversion]])</f>
        <v>2014</v>
      </c>
      <c r="V2933" s="6" t="str">
        <f>TEXT(Kickstarter[[#This Row],[Date Created Conversion]], "mmm")</f>
        <v>Aug</v>
      </c>
      <c r="W2933" s="6">
        <f>DATEDIF(Kickstarter[[#This Row],[Date Created Conversion]],Kickstarter[[#This Row],[Date Ended Conversion]],"m")</f>
        <v>0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Kickstarter[[#This Row],[pledged]]/Kickstarter[[#This Row],[goal]]</f>
        <v>1.0509677419354839</v>
      </c>
      <c r="P2934" s="13">
        <f>IF(Kickstarter[[#This Row],[backers_count]], Kickstarter[[#This Row],[pledged]]/Kickstarter[[#This Row],[backers_count]], 0)</f>
        <v>85.736842105263165</v>
      </c>
      <c r="Q2934" t="str">
        <f>LEFT(Kickstarter[[#This Row],[Category and Sub-Category]], SEARCH("/", Kickstarter[[#This Row],[Category and Sub-Category]])-1)</f>
        <v>theater</v>
      </c>
      <c r="R2934" t="str">
        <f>RIGHT(Kickstarter[[#This Row],[Category and Sub-Category]], LEN(Kickstarter[[#This Row],[Category and Sub-Category]])-SEARCH("/",Kickstarter[[#This Row],[Category and Sub-Category]]))</f>
        <v>musical</v>
      </c>
      <c r="S2934" s="10">
        <f>(Kickstarter[[#This Row],[launched_at]]/86400) + 25569 + (-6/24)</f>
        <v>42024.914780092593</v>
      </c>
      <c r="T2934" s="10">
        <f>(Kickstarter[[#This Row],[deadline]]/86400) + 25569 + (-6/24)</f>
        <v>42056.208333333328</v>
      </c>
      <c r="U2934" s="6">
        <f>YEAR(Kickstarter[[#This Row],[Date Created Conversion]])</f>
        <v>2015</v>
      </c>
      <c r="V2934" s="6" t="str">
        <f>TEXT(Kickstarter[[#This Row],[Date Created Conversion]], "mmm")</f>
        <v>Jan</v>
      </c>
      <c r="W2934" s="6">
        <f>DATEDIF(Kickstarter[[#This Row],[Date Created Conversion]],Kickstarter[[#This Row],[Date Ended Conversion]],"m")</f>
        <v>1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Kickstarter[[#This Row],[pledged]]/Kickstarter[[#This Row],[goal]]</f>
        <v>1.0276000000000001</v>
      </c>
      <c r="P2935" s="13">
        <f>IF(Kickstarter[[#This Row],[backers_count]], Kickstarter[[#This Row],[pledged]]/Kickstarter[[#This Row],[backers_count]], 0)</f>
        <v>47.574074074074076</v>
      </c>
      <c r="Q2935" t="str">
        <f>LEFT(Kickstarter[[#This Row],[Category and Sub-Category]], SEARCH("/", Kickstarter[[#This Row],[Category and Sub-Category]])-1)</f>
        <v>theater</v>
      </c>
      <c r="R2935" t="str">
        <f>RIGHT(Kickstarter[[#This Row],[Category and Sub-Category]], LEN(Kickstarter[[#This Row],[Category and Sub-Category]])-SEARCH("/",Kickstarter[[#This Row],[Category and Sub-Category]]))</f>
        <v>musical</v>
      </c>
      <c r="S2935" s="10">
        <f>(Kickstarter[[#This Row],[launched_at]]/86400) + 25569 + (-6/24)</f>
        <v>42495.706631944442</v>
      </c>
      <c r="T2935" s="10">
        <f>(Kickstarter[[#This Row],[deadline]]/86400) + 25569 + (-6/24)</f>
        <v>42525.706631944442</v>
      </c>
      <c r="U2935" s="6">
        <f>YEAR(Kickstarter[[#This Row],[Date Created Conversion]])</f>
        <v>2016</v>
      </c>
      <c r="V2935" s="6" t="str">
        <f>TEXT(Kickstarter[[#This Row],[Date Created Conversion]], "mmm")</f>
        <v>May</v>
      </c>
      <c r="W2935" s="6">
        <f>DATEDIF(Kickstarter[[#This Row],[Date Created Conversion]],Kickstarter[[#This Row],[Date Ended Conversion]],"m")</f>
        <v>0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Kickstarter[[#This Row],[pledged]]/Kickstarter[[#This Row],[goal]]</f>
        <v>1.08</v>
      </c>
      <c r="P2936" s="13">
        <f>IF(Kickstarter[[#This Row],[backers_count]], Kickstarter[[#This Row],[pledged]]/Kickstarter[[#This Row],[backers_count]], 0)</f>
        <v>72.972972972972968</v>
      </c>
      <c r="Q2936" t="str">
        <f>LEFT(Kickstarter[[#This Row],[Category and Sub-Category]], SEARCH("/", Kickstarter[[#This Row],[Category and Sub-Category]])-1)</f>
        <v>theater</v>
      </c>
      <c r="R2936" t="str">
        <f>RIGHT(Kickstarter[[#This Row],[Category and Sub-Category]], LEN(Kickstarter[[#This Row],[Category and Sub-Category]])-SEARCH("/",Kickstarter[[#This Row],[Category and Sub-Category]]))</f>
        <v>musical</v>
      </c>
      <c r="S2936" s="10">
        <f>(Kickstarter[[#This Row],[launched_at]]/86400) + 25569 + (-6/24)</f>
        <v>41775.386157407411</v>
      </c>
      <c r="T2936" s="10">
        <f>(Kickstarter[[#This Row],[deadline]]/86400) + 25569 + (-6/24)</f>
        <v>41805.386157407411</v>
      </c>
      <c r="U2936" s="6">
        <f>YEAR(Kickstarter[[#This Row],[Date Created Conversion]])</f>
        <v>2014</v>
      </c>
      <c r="V2936" s="6" t="str">
        <f>TEXT(Kickstarter[[#This Row],[Date Created Conversion]], "mmm")</f>
        <v>May</v>
      </c>
      <c r="W2936" s="6">
        <f>DATEDIF(Kickstarter[[#This Row],[Date Created Conversion]],Kickstarter[[#This Row],[Date Ended Conversion]],"m")</f>
        <v>0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Kickstarter[[#This Row],[pledged]]/Kickstarter[[#This Row],[goal]]</f>
        <v>1.0088571428571429</v>
      </c>
      <c r="P2937" s="13">
        <f>IF(Kickstarter[[#This Row],[backers_count]], Kickstarter[[#This Row],[pledged]]/Kickstarter[[#This Row],[backers_count]], 0)</f>
        <v>90.538461538461533</v>
      </c>
      <c r="Q2937" t="str">
        <f>LEFT(Kickstarter[[#This Row],[Category and Sub-Category]], SEARCH("/", Kickstarter[[#This Row],[Category and Sub-Category]])-1)</f>
        <v>theater</v>
      </c>
      <c r="R2937" t="str">
        <f>RIGHT(Kickstarter[[#This Row],[Category and Sub-Category]], LEN(Kickstarter[[#This Row],[Category and Sub-Category]])-SEARCH("/",Kickstarter[[#This Row],[Category and Sub-Category]]))</f>
        <v>musical</v>
      </c>
      <c r="S2937" s="10">
        <f>(Kickstarter[[#This Row],[launched_at]]/86400) + 25569 + (-6/24)</f>
        <v>42553.333425925928</v>
      </c>
      <c r="T2937" s="10">
        <f>(Kickstarter[[#This Row],[deadline]]/86400) + 25569 + (-6/24)</f>
        <v>42611.458333333328</v>
      </c>
      <c r="U2937" s="6">
        <f>YEAR(Kickstarter[[#This Row],[Date Created Conversion]])</f>
        <v>2016</v>
      </c>
      <c r="V2937" s="6" t="str">
        <f>TEXT(Kickstarter[[#This Row],[Date Created Conversion]], "mmm")</f>
        <v>Jul</v>
      </c>
      <c r="W2937" s="6">
        <f>DATEDIF(Kickstarter[[#This Row],[Date Created Conversion]],Kickstarter[[#This Row],[Date Ended Conversion]],"m")</f>
        <v>1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Kickstarter[[#This Row],[pledged]]/Kickstarter[[#This Row],[goal]]</f>
        <v>1.28</v>
      </c>
      <c r="P2938" s="13">
        <f>IF(Kickstarter[[#This Row],[backers_count]], Kickstarter[[#This Row],[pledged]]/Kickstarter[[#This Row],[backers_count]], 0)</f>
        <v>37.647058823529413</v>
      </c>
      <c r="Q2938" t="str">
        <f>LEFT(Kickstarter[[#This Row],[Category and Sub-Category]], SEARCH("/", Kickstarter[[#This Row],[Category and Sub-Category]])-1)</f>
        <v>theater</v>
      </c>
      <c r="R2938" t="str">
        <f>RIGHT(Kickstarter[[#This Row],[Category and Sub-Category]], LEN(Kickstarter[[#This Row],[Category and Sub-Category]])-SEARCH("/",Kickstarter[[#This Row],[Category and Sub-Category]]))</f>
        <v>musical</v>
      </c>
      <c r="S2938" s="10">
        <f>(Kickstarter[[#This Row],[launched_at]]/86400) + 25569 + (-6/24)</f>
        <v>41912.400729166664</v>
      </c>
      <c r="T2938" s="10">
        <f>(Kickstarter[[#This Row],[deadline]]/86400) + 25569 + (-6/24)</f>
        <v>41924.957638888889</v>
      </c>
      <c r="U2938" s="6">
        <f>YEAR(Kickstarter[[#This Row],[Date Created Conversion]])</f>
        <v>2014</v>
      </c>
      <c r="V2938" s="6" t="str">
        <f>TEXT(Kickstarter[[#This Row],[Date Created Conversion]], "mmm")</f>
        <v>Sep</v>
      </c>
      <c r="W2938" s="6">
        <f>DATEDIF(Kickstarter[[#This Row],[Date Created Conversion]],Kickstarter[[#This Row],[Date Ended Conversion]],"m")</f>
        <v>0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Kickstarter[[#This Row],[pledged]]/Kickstarter[[#This Row],[goal]]</f>
        <v>1.3333333333333333</v>
      </c>
      <c r="P2939" s="13">
        <f>IF(Kickstarter[[#This Row],[backers_count]], Kickstarter[[#This Row],[pledged]]/Kickstarter[[#This Row],[backers_count]], 0)</f>
        <v>36.363636363636367</v>
      </c>
      <c r="Q2939" t="str">
        <f>LEFT(Kickstarter[[#This Row],[Category and Sub-Category]], SEARCH("/", Kickstarter[[#This Row],[Category and Sub-Category]])-1)</f>
        <v>theater</v>
      </c>
      <c r="R2939" t="str">
        <f>RIGHT(Kickstarter[[#This Row],[Category and Sub-Category]], LEN(Kickstarter[[#This Row],[Category and Sub-Category]])-SEARCH("/",Kickstarter[[#This Row],[Category and Sub-Category]]))</f>
        <v>musical</v>
      </c>
      <c r="S2939" s="10">
        <f>(Kickstarter[[#This Row],[launched_at]]/86400) + 25569 + (-6/24)</f>
        <v>41803.207326388889</v>
      </c>
      <c r="T2939" s="10">
        <f>(Kickstarter[[#This Row],[deadline]]/86400) + 25569 + (-6/24)</f>
        <v>41833.207326388889</v>
      </c>
      <c r="U2939" s="6">
        <f>YEAR(Kickstarter[[#This Row],[Date Created Conversion]])</f>
        <v>2014</v>
      </c>
      <c r="V2939" s="6" t="str">
        <f>TEXT(Kickstarter[[#This Row],[Date Created Conversion]], "mmm")</f>
        <v>Jun</v>
      </c>
      <c r="W2939" s="6">
        <f>DATEDIF(Kickstarter[[#This Row],[Date Created Conversion]],Kickstarter[[#This Row],[Date Ended Conversion]],"m")</f>
        <v>1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Kickstarter[[#This Row],[pledged]]/Kickstarter[[#This Row],[goal]]</f>
        <v>1.0137499999999999</v>
      </c>
      <c r="P2940" s="13">
        <f>IF(Kickstarter[[#This Row],[backers_count]], Kickstarter[[#This Row],[pledged]]/Kickstarter[[#This Row],[backers_count]], 0)</f>
        <v>126.71875</v>
      </c>
      <c r="Q2940" t="str">
        <f>LEFT(Kickstarter[[#This Row],[Category and Sub-Category]], SEARCH("/", Kickstarter[[#This Row],[Category and Sub-Category]])-1)</f>
        <v>theater</v>
      </c>
      <c r="R2940" t="str">
        <f>RIGHT(Kickstarter[[#This Row],[Category and Sub-Category]], LEN(Kickstarter[[#This Row],[Category and Sub-Category]])-SEARCH("/",Kickstarter[[#This Row],[Category and Sub-Category]]))</f>
        <v>musical</v>
      </c>
      <c r="S2940" s="10">
        <f>(Kickstarter[[#This Row],[launched_at]]/86400) + 25569 + (-6/24)</f>
        <v>42004.453865740739</v>
      </c>
      <c r="T2940" s="10">
        <f>(Kickstarter[[#This Row],[deadline]]/86400) + 25569 + (-6/24)</f>
        <v>42034.453865740739</v>
      </c>
      <c r="U2940" s="6">
        <f>YEAR(Kickstarter[[#This Row],[Date Created Conversion]])</f>
        <v>2014</v>
      </c>
      <c r="V2940" s="6" t="str">
        <f>TEXT(Kickstarter[[#This Row],[Date Created Conversion]], "mmm")</f>
        <v>Dec</v>
      </c>
      <c r="W2940" s="6">
        <f>DATEDIF(Kickstarter[[#This Row],[Date Created Conversion]],Kickstarter[[#This Row],[Date Ended Conversion]],"m")</f>
        <v>0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Kickstarter[[#This Row],[pledged]]/Kickstarter[[#This Row],[goal]]</f>
        <v>1.0287500000000001</v>
      </c>
      <c r="P2941" s="13">
        <f>IF(Kickstarter[[#This Row],[backers_count]], Kickstarter[[#This Row],[pledged]]/Kickstarter[[#This Row],[backers_count]], 0)</f>
        <v>329.2</v>
      </c>
      <c r="Q2941" t="str">
        <f>LEFT(Kickstarter[[#This Row],[Category and Sub-Category]], SEARCH("/", Kickstarter[[#This Row],[Category and Sub-Category]])-1)</f>
        <v>theater</v>
      </c>
      <c r="R2941" t="str">
        <f>RIGHT(Kickstarter[[#This Row],[Category and Sub-Category]], LEN(Kickstarter[[#This Row],[Category and Sub-Category]])-SEARCH("/",Kickstarter[[#This Row],[Category and Sub-Category]]))</f>
        <v>musical</v>
      </c>
      <c r="S2941" s="10">
        <f>(Kickstarter[[#This Row],[launched_at]]/86400) + 25569 + (-6/24)</f>
        <v>41845.559166666666</v>
      </c>
      <c r="T2941" s="10">
        <f>(Kickstarter[[#This Row],[deadline]]/86400) + 25569 + (-6/24)</f>
        <v>41878.791666666664</v>
      </c>
      <c r="U2941" s="6">
        <f>YEAR(Kickstarter[[#This Row],[Date Created Conversion]])</f>
        <v>2014</v>
      </c>
      <c r="V2941" s="6" t="str">
        <f>TEXT(Kickstarter[[#This Row],[Date Created Conversion]], "mmm")</f>
        <v>Jul</v>
      </c>
      <c r="W2941" s="6">
        <f>DATEDIF(Kickstarter[[#This Row],[Date Created Conversion]],Kickstarter[[#This Row],[Date Ended Conversion]],"m")</f>
        <v>1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Kickstarter[[#This Row],[pledged]]/Kickstarter[[#This Row],[goal]]</f>
        <v>1.0724</v>
      </c>
      <c r="P2942" s="13">
        <f>IF(Kickstarter[[#This Row],[backers_count]], Kickstarter[[#This Row],[pledged]]/Kickstarter[[#This Row],[backers_count]], 0)</f>
        <v>81.242424242424249</v>
      </c>
      <c r="Q2942" t="str">
        <f>LEFT(Kickstarter[[#This Row],[Category and Sub-Category]], SEARCH("/", Kickstarter[[#This Row],[Category and Sub-Category]])-1)</f>
        <v>theater</v>
      </c>
      <c r="R2942" t="str">
        <f>RIGHT(Kickstarter[[#This Row],[Category and Sub-Category]], LEN(Kickstarter[[#This Row],[Category and Sub-Category]])-SEARCH("/",Kickstarter[[#This Row],[Category and Sub-Category]]))</f>
        <v>musical</v>
      </c>
      <c r="S2942" s="10">
        <f>(Kickstarter[[#This Row],[launched_at]]/86400) + 25569 + (-6/24)</f>
        <v>41982.523356481484</v>
      </c>
      <c r="T2942" s="10">
        <f>(Kickstarter[[#This Row],[deadline]]/86400) + 25569 + (-6/24)</f>
        <v>42022.523356481484</v>
      </c>
      <c r="U2942" s="6">
        <f>YEAR(Kickstarter[[#This Row],[Date Created Conversion]])</f>
        <v>2014</v>
      </c>
      <c r="V2942" s="6" t="str">
        <f>TEXT(Kickstarter[[#This Row],[Date Created Conversion]], "mmm")</f>
        <v>Dec</v>
      </c>
      <c r="W2942" s="6">
        <f>DATEDIF(Kickstarter[[#This Row],[Date Created Conversion]],Kickstarter[[#This Row],[Date Ended Conversion]],"m")</f>
        <v>1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Kickstarter[[#This Row],[pledged]]/Kickstarter[[#This Row],[goal]]</f>
        <v>4.0000000000000003E-5</v>
      </c>
      <c r="P2943" s="13">
        <f>IF(Kickstarter[[#This Row],[backers_count]], Kickstarter[[#This Row],[pledged]]/Kickstarter[[#This Row],[backers_count]], 0)</f>
        <v>1</v>
      </c>
      <c r="Q2943" t="str">
        <f>LEFT(Kickstarter[[#This Row],[Category and Sub-Category]], SEARCH("/", Kickstarter[[#This Row],[Category and Sub-Category]])-1)</f>
        <v>theater</v>
      </c>
      <c r="R2943" t="str">
        <f>RIGHT(Kickstarter[[#This Row],[Category and Sub-Category]], LEN(Kickstarter[[#This Row],[Category and Sub-Category]])-SEARCH("/",Kickstarter[[#This Row],[Category and Sub-Category]]))</f>
        <v>spaces</v>
      </c>
      <c r="S2943" s="10">
        <f>(Kickstarter[[#This Row],[launched_at]]/86400) + 25569 + (-6/24)</f>
        <v>42034.710127314815</v>
      </c>
      <c r="T2943" s="10">
        <f>(Kickstarter[[#This Row],[deadline]]/86400) + 25569 + (-6/24)</f>
        <v>42064.710127314815</v>
      </c>
      <c r="U2943" s="6">
        <f>YEAR(Kickstarter[[#This Row],[Date Created Conversion]])</f>
        <v>2015</v>
      </c>
      <c r="V2943" s="6" t="str">
        <f>TEXT(Kickstarter[[#This Row],[Date Created Conversion]], "mmm")</f>
        <v>Jan</v>
      </c>
      <c r="W2943" s="6">
        <f>DATEDIF(Kickstarter[[#This Row],[Date Created Conversion]],Kickstarter[[#This Row],[Date Ended Conversion]],"m")</f>
        <v>1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Kickstarter[[#This Row],[pledged]]/Kickstarter[[#This Row],[goal]]</f>
        <v>0.20424999999999999</v>
      </c>
      <c r="P2944" s="13">
        <f>IF(Kickstarter[[#This Row],[backers_count]], Kickstarter[[#This Row],[pledged]]/Kickstarter[[#This Row],[backers_count]], 0)</f>
        <v>202.22772277227722</v>
      </c>
      <c r="Q2944" t="str">
        <f>LEFT(Kickstarter[[#This Row],[Category and Sub-Category]], SEARCH("/", Kickstarter[[#This Row],[Category and Sub-Category]])-1)</f>
        <v>theater</v>
      </c>
      <c r="R2944" t="str">
        <f>RIGHT(Kickstarter[[#This Row],[Category and Sub-Category]], LEN(Kickstarter[[#This Row],[Category and Sub-Category]])-SEARCH("/",Kickstarter[[#This Row],[Category and Sub-Category]]))</f>
        <v>spaces</v>
      </c>
      <c r="S2944" s="10">
        <f>(Kickstarter[[#This Row],[launched_at]]/86400) + 25569 + (-6/24)</f>
        <v>42334.553923611107</v>
      </c>
      <c r="T2944" s="10">
        <f>(Kickstarter[[#This Row],[deadline]]/86400) + 25569 + (-6/24)</f>
        <v>42354.595833333333</v>
      </c>
      <c r="U2944" s="6">
        <f>YEAR(Kickstarter[[#This Row],[Date Created Conversion]])</f>
        <v>2015</v>
      </c>
      <c r="V2944" s="6" t="str">
        <f>TEXT(Kickstarter[[#This Row],[Date Created Conversion]], "mmm")</f>
        <v>Nov</v>
      </c>
      <c r="W2944" s="6">
        <f>DATEDIF(Kickstarter[[#This Row],[Date Created Conversion]],Kickstarter[[#This Row],[Date Ended Conversion]],"m")</f>
        <v>0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Kickstarter[[#This Row],[pledged]]/Kickstarter[[#This Row],[goal]]</f>
        <v>0</v>
      </c>
      <c r="P2945" s="13">
        <f>IF(Kickstarter[[#This Row],[backers_count]], Kickstarter[[#This Row],[pledged]]/Kickstarter[[#This Row],[backers_count]], 0)</f>
        <v>0</v>
      </c>
      <c r="Q2945" t="str">
        <f>LEFT(Kickstarter[[#This Row],[Category and Sub-Category]], SEARCH("/", Kickstarter[[#This Row],[Category and Sub-Category]])-1)</f>
        <v>theater</v>
      </c>
      <c r="R2945" t="str">
        <f>RIGHT(Kickstarter[[#This Row],[Category and Sub-Category]], LEN(Kickstarter[[#This Row],[Category and Sub-Category]])-SEARCH("/",Kickstarter[[#This Row],[Category and Sub-Category]]))</f>
        <v>spaces</v>
      </c>
      <c r="S2945" s="10">
        <f>(Kickstarter[[#This Row],[launched_at]]/86400) + 25569 + (-6/24)</f>
        <v>42076.879398148143</v>
      </c>
      <c r="T2945" s="10">
        <f>(Kickstarter[[#This Row],[deadline]]/86400) + 25569 + (-6/24)</f>
        <v>42106.879398148143</v>
      </c>
      <c r="U2945" s="6">
        <f>YEAR(Kickstarter[[#This Row],[Date Created Conversion]])</f>
        <v>2015</v>
      </c>
      <c r="V2945" s="6" t="str">
        <f>TEXT(Kickstarter[[#This Row],[Date Created Conversion]], "mmm")</f>
        <v>Mar</v>
      </c>
      <c r="W2945" s="6">
        <f>DATEDIF(Kickstarter[[#This Row],[Date Created Conversion]],Kickstarter[[#This Row],[Date Ended Conversion]],"m")</f>
        <v>0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Kickstarter[[#This Row],[pledged]]/Kickstarter[[#This Row],[goal]]</f>
        <v>0.01</v>
      </c>
      <c r="P2946" s="13">
        <f>IF(Kickstarter[[#This Row],[backers_count]], Kickstarter[[#This Row],[pledged]]/Kickstarter[[#This Row],[backers_count]], 0)</f>
        <v>100</v>
      </c>
      <c r="Q2946" t="str">
        <f>LEFT(Kickstarter[[#This Row],[Category and Sub-Category]], SEARCH("/", Kickstarter[[#This Row],[Category and Sub-Category]])-1)</f>
        <v>theater</v>
      </c>
      <c r="R2946" t="str">
        <f>RIGHT(Kickstarter[[#This Row],[Category and Sub-Category]], LEN(Kickstarter[[#This Row],[Category and Sub-Category]])-SEARCH("/",Kickstarter[[#This Row],[Category and Sub-Category]]))</f>
        <v>spaces</v>
      </c>
      <c r="S2946" s="10">
        <f>(Kickstarter[[#This Row],[launched_at]]/86400) + 25569 + (-6/24)</f>
        <v>42132.6643287037</v>
      </c>
      <c r="T2946" s="10">
        <f>(Kickstarter[[#This Row],[deadline]]/86400) + 25569 + (-6/24)</f>
        <v>42162.6643287037</v>
      </c>
      <c r="U2946" s="6">
        <f>YEAR(Kickstarter[[#This Row],[Date Created Conversion]])</f>
        <v>2015</v>
      </c>
      <c r="V2946" s="6" t="str">
        <f>TEXT(Kickstarter[[#This Row],[Date Created Conversion]], "mmm")</f>
        <v>May</v>
      </c>
      <c r="W2946" s="6">
        <f>DATEDIF(Kickstarter[[#This Row],[Date Created Conversion]],Kickstarter[[#This Row],[Date Ended Conversion]],"m")</f>
        <v>0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Kickstarter[[#This Row],[pledged]]/Kickstarter[[#This Row],[goal]]</f>
        <v>0</v>
      </c>
      <c r="P2947" s="13">
        <f>IF(Kickstarter[[#This Row],[backers_count]], Kickstarter[[#This Row],[pledged]]/Kickstarter[[#This Row],[backers_count]], 0)</f>
        <v>0</v>
      </c>
      <c r="Q2947" t="str">
        <f>LEFT(Kickstarter[[#This Row],[Category and Sub-Category]], SEARCH("/", Kickstarter[[#This Row],[Category and Sub-Category]])-1)</f>
        <v>theater</v>
      </c>
      <c r="R2947" t="str">
        <f>RIGHT(Kickstarter[[#This Row],[Category and Sub-Category]], LEN(Kickstarter[[#This Row],[Category and Sub-Category]])-SEARCH("/",Kickstarter[[#This Row],[Category and Sub-Category]]))</f>
        <v>spaces</v>
      </c>
      <c r="S2947" s="10">
        <f>(Kickstarter[[#This Row],[launched_at]]/86400) + 25569 + (-6/24)</f>
        <v>42117.889583333337</v>
      </c>
      <c r="T2947" s="10">
        <f>(Kickstarter[[#This Row],[deadline]]/86400) + 25569 + (-6/24)</f>
        <v>42147.889583333337</v>
      </c>
      <c r="U2947" s="6">
        <f>YEAR(Kickstarter[[#This Row],[Date Created Conversion]])</f>
        <v>2015</v>
      </c>
      <c r="V2947" s="6" t="str">
        <f>TEXT(Kickstarter[[#This Row],[Date Created Conversion]], "mmm")</f>
        <v>Apr</v>
      </c>
      <c r="W2947" s="6">
        <f>DATEDIF(Kickstarter[[#This Row],[Date Created Conversion]],Kickstarter[[#This Row],[Date Ended Conversion]],"m")</f>
        <v>1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Kickstarter[[#This Row],[pledged]]/Kickstarter[[#This Row],[goal]]</f>
        <v>1E-3</v>
      </c>
      <c r="P2948" s="13">
        <f>IF(Kickstarter[[#This Row],[backers_count]], Kickstarter[[#This Row],[pledged]]/Kickstarter[[#This Row],[backers_count]], 0)</f>
        <v>1</v>
      </c>
      <c r="Q2948" t="str">
        <f>LEFT(Kickstarter[[#This Row],[Category and Sub-Category]], SEARCH("/", Kickstarter[[#This Row],[Category and Sub-Category]])-1)</f>
        <v>theater</v>
      </c>
      <c r="R2948" t="str">
        <f>RIGHT(Kickstarter[[#This Row],[Category and Sub-Category]], LEN(Kickstarter[[#This Row],[Category and Sub-Category]])-SEARCH("/",Kickstarter[[#This Row],[Category and Sub-Category]]))</f>
        <v>spaces</v>
      </c>
      <c r="S2948" s="10">
        <f>(Kickstarter[[#This Row],[launched_at]]/86400) + 25569 + (-6/24)</f>
        <v>42567.281157407408</v>
      </c>
      <c r="T2948" s="10">
        <f>(Kickstarter[[#This Row],[deadline]]/86400) + 25569 + (-6/24)</f>
        <v>42597.281157407408</v>
      </c>
      <c r="U2948" s="6">
        <f>YEAR(Kickstarter[[#This Row],[Date Created Conversion]])</f>
        <v>2016</v>
      </c>
      <c r="V2948" s="6" t="str">
        <f>TEXT(Kickstarter[[#This Row],[Date Created Conversion]], "mmm")</f>
        <v>Jul</v>
      </c>
      <c r="W2948" s="6">
        <f>DATEDIF(Kickstarter[[#This Row],[Date Created Conversion]],Kickstarter[[#This Row],[Date Ended Conversion]],"m")</f>
        <v>0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Kickstarter[[#This Row],[pledged]]/Kickstarter[[#This Row],[goal]]</f>
        <v>4.2880000000000001E-2</v>
      </c>
      <c r="P2949" s="13">
        <f>IF(Kickstarter[[#This Row],[backers_count]], Kickstarter[[#This Row],[pledged]]/Kickstarter[[#This Row],[backers_count]], 0)</f>
        <v>82.461538461538467</v>
      </c>
      <c r="Q2949" t="str">
        <f>LEFT(Kickstarter[[#This Row],[Category and Sub-Category]], SEARCH("/", Kickstarter[[#This Row],[Category and Sub-Category]])-1)</f>
        <v>theater</v>
      </c>
      <c r="R2949" t="str">
        <f>RIGHT(Kickstarter[[#This Row],[Category and Sub-Category]], LEN(Kickstarter[[#This Row],[Category and Sub-Category]])-SEARCH("/",Kickstarter[[#This Row],[Category and Sub-Category]]))</f>
        <v>spaces</v>
      </c>
      <c r="S2949" s="10">
        <f>(Kickstarter[[#This Row],[launched_at]]/86400) + 25569 + (-6/24)</f>
        <v>42649.312118055561</v>
      </c>
      <c r="T2949" s="10">
        <f>(Kickstarter[[#This Row],[deadline]]/86400) + 25569 + (-6/24)</f>
        <v>42698.46597222222</v>
      </c>
      <c r="U2949" s="6">
        <f>YEAR(Kickstarter[[#This Row],[Date Created Conversion]])</f>
        <v>2016</v>
      </c>
      <c r="V2949" s="6" t="str">
        <f>TEXT(Kickstarter[[#This Row],[Date Created Conversion]], "mmm")</f>
        <v>Oct</v>
      </c>
      <c r="W2949" s="6">
        <f>DATEDIF(Kickstarter[[#This Row],[Date Created Conversion]],Kickstarter[[#This Row],[Date Ended Conversion]],"m")</f>
        <v>1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Kickstarter[[#This Row],[pledged]]/Kickstarter[[#This Row],[goal]]</f>
        <v>4.8000000000000001E-5</v>
      </c>
      <c r="P2950" s="13">
        <f>IF(Kickstarter[[#This Row],[backers_count]], Kickstarter[[#This Row],[pledged]]/Kickstarter[[#This Row],[backers_count]], 0)</f>
        <v>2.6666666666666665</v>
      </c>
      <c r="Q2950" t="str">
        <f>LEFT(Kickstarter[[#This Row],[Category and Sub-Category]], SEARCH("/", Kickstarter[[#This Row],[Category and Sub-Category]])-1)</f>
        <v>theater</v>
      </c>
      <c r="R2950" t="str">
        <f>RIGHT(Kickstarter[[#This Row],[Category and Sub-Category]], LEN(Kickstarter[[#This Row],[Category and Sub-Category]])-SEARCH("/",Kickstarter[[#This Row],[Category and Sub-Category]]))</f>
        <v>spaces</v>
      </c>
      <c r="S2950" s="10">
        <f>(Kickstarter[[#This Row],[launched_at]]/86400) + 25569 + (-6/24)</f>
        <v>42097.399224537032</v>
      </c>
      <c r="T2950" s="10">
        <f>(Kickstarter[[#This Row],[deadline]]/86400) + 25569 + (-6/24)</f>
        <v>42157.399224537032</v>
      </c>
      <c r="U2950" s="6">
        <f>YEAR(Kickstarter[[#This Row],[Date Created Conversion]])</f>
        <v>2015</v>
      </c>
      <c r="V2950" s="6" t="str">
        <f>TEXT(Kickstarter[[#This Row],[Date Created Conversion]], "mmm")</f>
        <v>Apr</v>
      </c>
      <c r="W2950" s="6">
        <f>DATEDIF(Kickstarter[[#This Row],[Date Created Conversion]],Kickstarter[[#This Row],[Date Ended Conversion]],"m")</f>
        <v>1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Kickstarter[[#This Row],[pledged]]/Kickstarter[[#This Row],[goal]]</f>
        <v>2.5000000000000001E-2</v>
      </c>
      <c r="P2951" s="13">
        <f>IF(Kickstarter[[#This Row],[backers_count]], Kickstarter[[#This Row],[pledged]]/Kickstarter[[#This Row],[backers_count]], 0)</f>
        <v>12.5</v>
      </c>
      <c r="Q2951" t="str">
        <f>LEFT(Kickstarter[[#This Row],[Category and Sub-Category]], SEARCH("/", Kickstarter[[#This Row],[Category and Sub-Category]])-1)</f>
        <v>theater</v>
      </c>
      <c r="R2951" t="str">
        <f>RIGHT(Kickstarter[[#This Row],[Category and Sub-Category]], LEN(Kickstarter[[#This Row],[Category and Sub-Category]])-SEARCH("/",Kickstarter[[#This Row],[Category and Sub-Category]]))</f>
        <v>spaces</v>
      </c>
      <c r="S2951" s="10">
        <f>(Kickstarter[[#This Row],[launched_at]]/86400) + 25569 + (-6/24)</f>
        <v>42297.573113425926</v>
      </c>
      <c r="T2951" s="10">
        <f>(Kickstarter[[#This Row],[deadline]]/86400) + 25569 + (-6/24)</f>
        <v>42327.614780092597</v>
      </c>
      <c r="U2951" s="6">
        <f>YEAR(Kickstarter[[#This Row],[Date Created Conversion]])</f>
        <v>2015</v>
      </c>
      <c r="V2951" s="6" t="str">
        <f>TEXT(Kickstarter[[#This Row],[Date Created Conversion]], "mmm")</f>
        <v>Oct</v>
      </c>
      <c r="W2951" s="6">
        <f>DATEDIF(Kickstarter[[#This Row],[Date Created Conversion]],Kickstarter[[#This Row],[Date Ended Conversion]],"m")</f>
        <v>0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Kickstarter[[#This Row],[pledged]]/Kickstarter[[#This Row],[goal]]</f>
        <v>0</v>
      </c>
      <c r="P2952" s="13">
        <f>IF(Kickstarter[[#This Row],[backers_count]], Kickstarter[[#This Row],[pledged]]/Kickstarter[[#This Row],[backers_count]], 0)</f>
        <v>0</v>
      </c>
      <c r="Q2952" t="str">
        <f>LEFT(Kickstarter[[#This Row],[Category and Sub-Category]], SEARCH("/", Kickstarter[[#This Row],[Category and Sub-Category]])-1)</f>
        <v>theater</v>
      </c>
      <c r="R2952" t="str">
        <f>RIGHT(Kickstarter[[#This Row],[Category and Sub-Category]], LEN(Kickstarter[[#This Row],[Category and Sub-Category]])-SEARCH("/",Kickstarter[[#This Row],[Category and Sub-Category]]))</f>
        <v>spaces</v>
      </c>
      <c r="S2952" s="10">
        <f>(Kickstarter[[#This Row],[launched_at]]/86400) + 25569 + (-6/24)</f>
        <v>42362.11518518519</v>
      </c>
      <c r="T2952" s="10">
        <f>(Kickstarter[[#This Row],[deadline]]/86400) + 25569 + (-6/24)</f>
        <v>42392.11518518519</v>
      </c>
      <c r="U2952" s="6">
        <f>YEAR(Kickstarter[[#This Row],[Date Created Conversion]])</f>
        <v>2015</v>
      </c>
      <c r="V2952" s="6" t="str">
        <f>TEXT(Kickstarter[[#This Row],[Date Created Conversion]], "mmm")</f>
        <v>Dec</v>
      </c>
      <c r="W2952" s="6">
        <f>DATEDIF(Kickstarter[[#This Row],[Date Created Conversion]],Kickstarter[[#This Row],[Date Ended Conversion]],"m")</f>
        <v>0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Kickstarter[[#This Row],[pledged]]/Kickstarter[[#This Row],[goal]]</f>
        <v>2.1919999999999999E-2</v>
      </c>
      <c r="P2953" s="13">
        <f>IF(Kickstarter[[#This Row],[backers_count]], Kickstarter[[#This Row],[pledged]]/Kickstarter[[#This Row],[backers_count]], 0)</f>
        <v>18.896551724137932</v>
      </c>
      <c r="Q2953" t="str">
        <f>LEFT(Kickstarter[[#This Row],[Category and Sub-Category]], SEARCH("/", Kickstarter[[#This Row],[Category and Sub-Category]])-1)</f>
        <v>theater</v>
      </c>
      <c r="R2953" t="str">
        <f>RIGHT(Kickstarter[[#This Row],[Category and Sub-Category]], LEN(Kickstarter[[#This Row],[Category and Sub-Category]])-SEARCH("/",Kickstarter[[#This Row],[Category and Sub-Category]]))</f>
        <v>spaces</v>
      </c>
      <c r="S2953" s="10">
        <f>(Kickstarter[[#This Row],[launched_at]]/86400) + 25569 + (-6/24)</f>
        <v>41872.552928240737</v>
      </c>
      <c r="T2953" s="10">
        <f>(Kickstarter[[#This Row],[deadline]]/86400) + 25569 + (-6/24)</f>
        <v>41917.552928240737</v>
      </c>
      <c r="U2953" s="6">
        <f>YEAR(Kickstarter[[#This Row],[Date Created Conversion]])</f>
        <v>2014</v>
      </c>
      <c r="V2953" s="6" t="str">
        <f>TEXT(Kickstarter[[#This Row],[Date Created Conversion]], "mmm")</f>
        <v>Aug</v>
      </c>
      <c r="W2953" s="6">
        <f>DATEDIF(Kickstarter[[#This Row],[Date Created Conversion]],Kickstarter[[#This Row],[Date Ended Conversion]],"m")</f>
        <v>1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Kickstarter[[#This Row],[pledged]]/Kickstarter[[#This Row],[goal]]</f>
        <v>8.0250000000000002E-2</v>
      </c>
      <c r="P2954" s="13">
        <f>IF(Kickstarter[[#This Row],[backers_count]], Kickstarter[[#This Row],[pledged]]/Kickstarter[[#This Row],[backers_count]], 0)</f>
        <v>200.625</v>
      </c>
      <c r="Q2954" t="str">
        <f>LEFT(Kickstarter[[#This Row],[Category and Sub-Category]], SEARCH("/", Kickstarter[[#This Row],[Category and Sub-Category]])-1)</f>
        <v>theater</v>
      </c>
      <c r="R2954" t="str">
        <f>RIGHT(Kickstarter[[#This Row],[Category and Sub-Category]], LEN(Kickstarter[[#This Row],[Category and Sub-Category]])-SEARCH("/",Kickstarter[[#This Row],[Category and Sub-Category]]))</f>
        <v>spaces</v>
      </c>
      <c r="S2954" s="10">
        <f>(Kickstarter[[#This Row],[launched_at]]/86400) + 25569 + (-6/24)</f>
        <v>42628.440266203703</v>
      </c>
      <c r="T2954" s="10">
        <f>(Kickstarter[[#This Row],[deadline]]/86400) + 25569 + (-6/24)</f>
        <v>42659.916666666672</v>
      </c>
      <c r="U2954" s="6">
        <f>YEAR(Kickstarter[[#This Row],[Date Created Conversion]])</f>
        <v>2016</v>
      </c>
      <c r="V2954" s="6" t="str">
        <f>TEXT(Kickstarter[[#This Row],[Date Created Conversion]], "mmm")</f>
        <v>Sep</v>
      </c>
      <c r="W2954" s="6">
        <f>DATEDIF(Kickstarter[[#This Row],[Date Created Conversion]],Kickstarter[[#This Row],[Date Ended Conversion]],"m")</f>
        <v>1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Kickstarter[[#This Row],[pledged]]/Kickstarter[[#This Row],[goal]]</f>
        <v>1.5125E-3</v>
      </c>
      <c r="P2955" s="13">
        <f>IF(Kickstarter[[#This Row],[backers_count]], Kickstarter[[#This Row],[pledged]]/Kickstarter[[#This Row],[backers_count]], 0)</f>
        <v>201.66666666666666</v>
      </c>
      <c r="Q2955" t="str">
        <f>LEFT(Kickstarter[[#This Row],[Category and Sub-Category]], SEARCH("/", Kickstarter[[#This Row],[Category and Sub-Category]])-1)</f>
        <v>theater</v>
      </c>
      <c r="R2955" t="str">
        <f>RIGHT(Kickstarter[[#This Row],[Category and Sub-Category]], LEN(Kickstarter[[#This Row],[Category and Sub-Category]])-SEARCH("/",Kickstarter[[#This Row],[Category and Sub-Category]]))</f>
        <v>spaces</v>
      </c>
      <c r="S2955" s="10">
        <f>(Kickstarter[[#This Row],[launched_at]]/86400) + 25569 + (-6/24)</f>
        <v>42255.541909722218</v>
      </c>
      <c r="T2955" s="10">
        <f>(Kickstarter[[#This Row],[deadline]]/86400) + 25569 + (-6/24)</f>
        <v>42285.541909722218</v>
      </c>
      <c r="U2955" s="6">
        <f>YEAR(Kickstarter[[#This Row],[Date Created Conversion]])</f>
        <v>2015</v>
      </c>
      <c r="V2955" s="6" t="str">
        <f>TEXT(Kickstarter[[#This Row],[Date Created Conversion]], "mmm")</f>
        <v>Sep</v>
      </c>
      <c r="W2955" s="6">
        <f>DATEDIF(Kickstarter[[#This Row],[Date Created Conversion]],Kickstarter[[#This Row],[Date Ended Conversion]],"m")</f>
        <v>1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Kickstarter[[#This Row],[pledged]]/Kickstarter[[#This Row],[goal]]</f>
        <v>0</v>
      </c>
      <c r="P2956" s="13">
        <f>IF(Kickstarter[[#This Row],[backers_count]], Kickstarter[[#This Row],[pledged]]/Kickstarter[[#This Row],[backers_count]], 0)</f>
        <v>0</v>
      </c>
      <c r="Q2956" t="str">
        <f>LEFT(Kickstarter[[#This Row],[Category and Sub-Category]], SEARCH("/", Kickstarter[[#This Row],[Category and Sub-Category]])-1)</f>
        <v>theater</v>
      </c>
      <c r="R2956" t="str">
        <f>RIGHT(Kickstarter[[#This Row],[Category and Sub-Category]], LEN(Kickstarter[[#This Row],[Category and Sub-Category]])-SEARCH("/",Kickstarter[[#This Row],[Category and Sub-Category]]))</f>
        <v>spaces</v>
      </c>
      <c r="S2956" s="10">
        <f>(Kickstarter[[#This Row],[launched_at]]/86400) + 25569 + (-6/24)</f>
        <v>42790.333368055552</v>
      </c>
      <c r="T2956" s="10">
        <f>(Kickstarter[[#This Row],[deadline]]/86400) + 25569 + (-6/24)</f>
        <v>42810.291701388887</v>
      </c>
      <c r="U2956" s="6">
        <f>YEAR(Kickstarter[[#This Row],[Date Created Conversion]])</f>
        <v>2017</v>
      </c>
      <c r="V2956" s="6" t="str">
        <f>TEXT(Kickstarter[[#This Row],[Date Created Conversion]], "mmm")</f>
        <v>Feb</v>
      </c>
      <c r="W2956" s="6">
        <f>DATEDIF(Kickstarter[[#This Row],[Date Created Conversion]],Kickstarter[[#This Row],[Date Ended Conversion]],"m")</f>
        <v>0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Kickstarter[[#This Row],[pledged]]/Kickstarter[[#This Row],[goal]]</f>
        <v>0.59583333333333333</v>
      </c>
      <c r="P2957" s="13">
        <f>IF(Kickstarter[[#This Row],[backers_count]], Kickstarter[[#This Row],[pledged]]/Kickstarter[[#This Row],[backers_count]], 0)</f>
        <v>65</v>
      </c>
      <c r="Q2957" t="str">
        <f>LEFT(Kickstarter[[#This Row],[Category and Sub-Category]], SEARCH("/", Kickstarter[[#This Row],[Category and Sub-Category]])-1)</f>
        <v>theater</v>
      </c>
      <c r="R2957" t="str">
        <f>RIGHT(Kickstarter[[#This Row],[Category and Sub-Category]], LEN(Kickstarter[[#This Row],[Category and Sub-Category]])-SEARCH("/",Kickstarter[[#This Row],[Category and Sub-Category]]))</f>
        <v>spaces</v>
      </c>
      <c r="S2957" s="10">
        <f>(Kickstarter[[#This Row],[launched_at]]/86400) + 25569 + (-6/24)</f>
        <v>42141.491307870368</v>
      </c>
      <c r="T2957" s="10">
        <f>(Kickstarter[[#This Row],[deadline]]/86400) + 25569 + (-6/24)</f>
        <v>42171.491307870368</v>
      </c>
      <c r="U2957" s="6">
        <f>YEAR(Kickstarter[[#This Row],[Date Created Conversion]])</f>
        <v>2015</v>
      </c>
      <c r="V2957" s="6" t="str">
        <f>TEXT(Kickstarter[[#This Row],[Date Created Conversion]], "mmm")</f>
        <v>May</v>
      </c>
      <c r="W2957" s="6">
        <f>DATEDIF(Kickstarter[[#This Row],[Date Created Conversion]],Kickstarter[[#This Row],[Date Ended Conversion]],"m")</f>
        <v>0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Kickstarter[[#This Row],[pledged]]/Kickstarter[[#This Row],[goal]]</f>
        <v>0.16734177215189874</v>
      </c>
      <c r="P2958" s="13">
        <f>IF(Kickstarter[[#This Row],[backers_count]], Kickstarter[[#This Row],[pledged]]/Kickstarter[[#This Row],[backers_count]], 0)</f>
        <v>66.099999999999994</v>
      </c>
      <c r="Q2958" t="str">
        <f>LEFT(Kickstarter[[#This Row],[Category and Sub-Category]], SEARCH("/", Kickstarter[[#This Row],[Category and Sub-Category]])-1)</f>
        <v>theater</v>
      </c>
      <c r="R2958" t="str">
        <f>RIGHT(Kickstarter[[#This Row],[Category and Sub-Category]], LEN(Kickstarter[[#This Row],[Category and Sub-Category]])-SEARCH("/",Kickstarter[[#This Row],[Category and Sub-Category]]))</f>
        <v>spaces</v>
      </c>
      <c r="S2958" s="10">
        <f>(Kickstarter[[#This Row],[launched_at]]/86400) + 25569 + (-6/24)</f>
        <v>42464.708912037036</v>
      </c>
      <c r="T2958" s="10">
        <f>(Kickstarter[[#This Row],[deadline]]/86400) + 25569 + (-6/24)</f>
        <v>42494.708912037036</v>
      </c>
      <c r="U2958" s="6">
        <f>YEAR(Kickstarter[[#This Row],[Date Created Conversion]])</f>
        <v>2016</v>
      </c>
      <c r="V2958" s="6" t="str">
        <f>TEXT(Kickstarter[[#This Row],[Date Created Conversion]], "mmm")</f>
        <v>Apr</v>
      </c>
      <c r="W2958" s="6">
        <f>DATEDIF(Kickstarter[[#This Row],[Date Created Conversion]],Kickstarter[[#This Row],[Date Ended Conversion]],"m")</f>
        <v>1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Kickstarter[[#This Row],[pledged]]/Kickstarter[[#This Row],[goal]]</f>
        <v>1.8666666666666668E-2</v>
      </c>
      <c r="P2959" s="13">
        <f>IF(Kickstarter[[#This Row],[backers_count]], Kickstarter[[#This Row],[pledged]]/Kickstarter[[#This Row],[backers_count]], 0)</f>
        <v>93.333333333333329</v>
      </c>
      <c r="Q2959" t="str">
        <f>LEFT(Kickstarter[[#This Row],[Category and Sub-Category]], SEARCH("/", Kickstarter[[#This Row],[Category and Sub-Category]])-1)</f>
        <v>theater</v>
      </c>
      <c r="R2959" t="str">
        <f>RIGHT(Kickstarter[[#This Row],[Category and Sub-Category]], LEN(Kickstarter[[#This Row],[Category and Sub-Category]])-SEARCH("/",Kickstarter[[#This Row],[Category and Sub-Category]]))</f>
        <v>spaces</v>
      </c>
      <c r="S2959" s="10">
        <f>(Kickstarter[[#This Row],[launched_at]]/86400) + 25569 + (-6/24)</f>
        <v>42030.761249999996</v>
      </c>
      <c r="T2959" s="10">
        <f>(Kickstarter[[#This Row],[deadline]]/86400) + 25569 + (-6/24)</f>
        <v>42090.719583333332</v>
      </c>
      <c r="U2959" s="6">
        <f>YEAR(Kickstarter[[#This Row],[Date Created Conversion]])</f>
        <v>2015</v>
      </c>
      <c r="V2959" s="6" t="str">
        <f>TEXT(Kickstarter[[#This Row],[Date Created Conversion]], "mmm")</f>
        <v>Jan</v>
      </c>
      <c r="W2959" s="6">
        <f>DATEDIF(Kickstarter[[#This Row],[Date Created Conversion]],Kickstarter[[#This Row],[Date Ended Conversion]],"m")</f>
        <v>2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Kickstarter[[#This Row],[pledged]]/Kickstarter[[#This Row],[goal]]</f>
        <v>0</v>
      </c>
      <c r="P2960" s="13">
        <f>IF(Kickstarter[[#This Row],[backers_count]], Kickstarter[[#This Row],[pledged]]/Kickstarter[[#This Row],[backers_count]], 0)</f>
        <v>0</v>
      </c>
      <c r="Q2960" t="str">
        <f>LEFT(Kickstarter[[#This Row],[Category and Sub-Category]], SEARCH("/", Kickstarter[[#This Row],[Category and Sub-Category]])-1)</f>
        <v>theater</v>
      </c>
      <c r="R2960" t="str">
        <f>RIGHT(Kickstarter[[#This Row],[Category and Sub-Category]], LEN(Kickstarter[[#This Row],[Category and Sub-Category]])-SEARCH("/",Kickstarter[[#This Row],[Category and Sub-Category]]))</f>
        <v>spaces</v>
      </c>
      <c r="S2960" s="10">
        <f>(Kickstarter[[#This Row],[launched_at]]/86400) + 25569 + (-6/24)</f>
        <v>42438.529131944444</v>
      </c>
      <c r="T2960" s="10">
        <f>(Kickstarter[[#This Row],[deadline]]/86400) + 25569 + (-6/24)</f>
        <v>42498.48746527778</v>
      </c>
      <c r="U2960" s="6">
        <f>YEAR(Kickstarter[[#This Row],[Date Created Conversion]])</f>
        <v>2016</v>
      </c>
      <c r="V2960" s="6" t="str">
        <f>TEXT(Kickstarter[[#This Row],[Date Created Conversion]], "mmm")</f>
        <v>Mar</v>
      </c>
      <c r="W2960" s="6">
        <f>DATEDIF(Kickstarter[[#This Row],[Date Created Conversion]],Kickstarter[[#This Row],[Date Ended Conversion]],"m")</f>
        <v>1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Kickstarter[[#This Row],[pledged]]/Kickstarter[[#This Row],[goal]]</f>
        <v>0</v>
      </c>
      <c r="P2961" s="13">
        <f>IF(Kickstarter[[#This Row],[backers_count]], Kickstarter[[#This Row],[pledged]]/Kickstarter[[#This Row],[backers_count]], 0)</f>
        <v>0</v>
      </c>
      <c r="Q2961" t="str">
        <f>LEFT(Kickstarter[[#This Row],[Category and Sub-Category]], SEARCH("/", Kickstarter[[#This Row],[Category and Sub-Category]])-1)</f>
        <v>theater</v>
      </c>
      <c r="R2961" t="str">
        <f>RIGHT(Kickstarter[[#This Row],[Category and Sub-Category]], LEN(Kickstarter[[#This Row],[Category and Sub-Category]])-SEARCH("/",Kickstarter[[#This Row],[Category and Sub-Category]]))</f>
        <v>spaces</v>
      </c>
      <c r="S2961" s="10">
        <f>(Kickstarter[[#This Row],[launched_at]]/86400) + 25569 + (-6/24)</f>
        <v>42497.758391203708</v>
      </c>
      <c r="T2961" s="10">
        <f>(Kickstarter[[#This Row],[deadline]]/86400) + 25569 + (-6/24)</f>
        <v>42527.758391203708</v>
      </c>
      <c r="U2961" s="6">
        <f>YEAR(Kickstarter[[#This Row],[Date Created Conversion]])</f>
        <v>2016</v>
      </c>
      <c r="V2961" s="6" t="str">
        <f>TEXT(Kickstarter[[#This Row],[Date Created Conversion]], "mmm")</f>
        <v>May</v>
      </c>
      <c r="W2961" s="6">
        <f>DATEDIF(Kickstarter[[#This Row],[Date Created Conversion]],Kickstarter[[#This Row],[Date Ended Conversion]],"m")</f>
        <v>0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Kickstarter[[#This Row],[pledged]]/Kickstarter[[#This Row],[goal]]</f>
        <v>0</v>
      </c>
      <c r="P2962" s="13">
        <f>IF(Kickstarter[[#This Row],[backers_count]], Kickstarter[[#This Row],[pledged]]/Kickstarter[[#This Row],[backers_count]], 0)</f>
        <v>0</v>
      </c>
      <c r="Q2962" t="str">
        <f>LEFT(Kickstarter[[#This Row],[Category and Sub-Category]], SEARCH("/", Kickstarter[[#This Row],[Category and Sub-Category]])-1)</f>
        <v>theater</v>
      </c>
      <c r="R2962" t="str">
        <f>RIGHT(Kickstarter[[#This Row],[Category and Sub-Category]], LEN(Kickstarter[[#This Row],[Category and Sub-Category]])-SEARCH("/",Kickstarter[[#This Row],[Category and Sub-Category]]))</f>
        <v>spaces</v>
      </c>
      <c r="S2962" s="10">
        <f>(Kickstarter[[#This Row],[launched_at]]/86400) + 25569 + (-6/24)</f>
        <v>41863.507210648146</v>
      </c>
      <c r="T2962" s="10">
        <f>(Kickstarter[[#This Row],[deadline]]/86400) + 25569 + (-6/24)</f>
        <v>41893.507210648146</v>
      </c>
      <c r="U2962" s="6">
        <f>YEAR(Kickstarter[[#This Row],[Date Created Conversion]])</f>
        <v>2014</v>
      </c>
      <c r="V2962" s="6" t="str">
        <f>TEXT(Kickstarter[[#This Row],[Date Created Conversion]], "mmm")</f>
        <v>Aug</v>
      </c>
      <c r="W2962" s="6">
        <f>DATEDIF(Kickstarter[[#This Row],[Date Created Conversion]],Kickstarter[[#This Row],[Date Ended Conversion]],"m")</f>
        <v>0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Kickstarter[[#This Row],[pledged]]/Kickstarter[[#This Row],[goal]]</f>
        <v>1.0962000000000001</v>
      </c>
      <c r="P2963" s="13">
        <f>IF(Kickstarter[[#This Row],[backers_count]], Kickstarter[[#This Row],[pledged]]/Kickstarter[[#This Row],[backers_count]], 0)</f>
        <v>50.75</v>
      </c>
      <c r="Q2963" t="str">
        <f>LEFT(Kickstarter[[#This Row],[Category and Sub-Category]], SEARCH("/", Kickstarter[[#This Row],[Category and Sub-Category]])-1)</f>
        <v>theater</v>
      </c>
      <c r="R2963" t="str">
        <f>RIGHT(Kickstarter[[#This Row],[Category and Sub-Category]], LEN(Kickstarter[[#This Row],[Category and Sub-Category]])-SEARCH("/",Kickstarter[[#This Row],[Category and Sub-Category]]))</f>
        <v>plays</v>
      </c>
      <c r="S2963" s="10">
        <f>(Kickstarter[[#This Row],[launched_at]]/86400) + 25569 + (-6/24)</f>
        <v>42060.962488425925</v>
      </c>
      <c r="T2963" s="10">
        <f>(Kickstarter[[#This Row],[deadline]]/86400) + 25569 + (-6/24)</f>
        <v>42088.916666666672</v>
      </c>
      <c r="U2963" s="6">
        <f>YEAR(Kickstarter[[#This Row],[Date Created Conversion]])</f>
        <v>2015</v>
      </c>
      <c r="V2963" s="6" t="str">
        <f>TEXT(Kickstarter[[#This Row],[Date Created Conversion]], "mmm")</f>
        <v>Feb</v>
      </c>
      <c r="W2963" s="6">
        <f>DATEDIF(Kickstarter[[#This Row],[Date Created Conversion]],Kickstarter[[#This Row],[Date Ended Conversion]],"m")</f>
        <v>1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Kickstarter[[#This Row],[pledged]]/Kickstarter[[#This Row],[goal]]</f>
        <v>1.218</v>
      </c>
      <c r="P2964" s="13">
        <f>IF(Kickstarter[[#This Row],[backers_count]], Kickstarter[[#This Row],[pledged]]/Kickstarter[[#This Row],[backers_count]], 0)</f>
        <v>60.9</v>
      </c>
      <c r="Q2964" t="str">
        <f>LEFT(Kickstarter[[#This Row],[Category and Sub-Category]], SEARCH("/", Kickstarter[[#This Row],[Category and Sub-Category]])-1)</f>
        <v>theater</v>
      </c>
      <c r="R2964" t="str">
        <f>RIGHT(Kickstarter[[#This Row],[Category and Sub-Category]], LEN(Kickstarter[[#This Row],[Category and Sub-Category]])-SEARCH("/",Kickstarter[[#This Row],[Category and Sub-Category]]))</f>
        <v>plays</v>
      </c>
      <c r="S2964" s="10">
        <f>(Kickstarter[[#This Row],[launched_at]]/86400) + 25569 + (-6/24)</f>
        <v>42035.99428240741</v>
      </c>
      <c r="T2964" s="10">
        <f>(Kickstarter[[#This Row],[deadline]]/86400) + 25569 + (-6/24)</f>
        <v>42064.040972222225</v>
      </c>
      <c r="U2964" s="6">
        <f>YEAR(Kickstarter[[#This Row],[Date Created Conversion]])</f>
        <v>2015</v>
      </c>
      <c r="V2964" s="6" t="str">
        <f>TEXT(Kickstarter[[#This Row],[Date Created Conversion]], "mmm")</f>
        <v>Jan</v>
      </c>
      <c r="W2964" s="6">
        <f>DATEDIF(Kickstarter[[#This Row],[Date Created Conversion]],Kickstarter[[#This Row],[Date Ended Conversion]],"m")</f>
        <v>1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Kickstarter[[#This Row],[pledged]]/Kickstarter[[#This Row],[goal]]</f>
        <v>1.0685</v>
      </c>
      <c r="P2965" s="13">
        <f>IF(Kickstarter[[#This Row],[backers_count]], Kickstarter[[#This Row],[pledged]]/Kickstarter[[#This Row],[backers_count]], 0)</f>
        <v>109.03061224489795</v>
      </c>
      <c r="Q2965" t="str">
        <f>LEFT(Kickstarter[[#This Row],[Category and Sub-Category]], SEARCH("/", Kickstarter[[#This Row],[Category and Sub-Category]])-1)</f>
        <v>theater</v>
      </c>
      <c r="R2965" t="str">
        <f>RIGHT(Kickstarter[[#This Row],[Category and Sub-Category]], LEN(Kickstarter[[#This Row],[Category and Sub-Category]])-SEARCH("/",Kickstarter[[#This Row],[Category and Sub-Category]]))</f>
        <v>plays</v>
      </c>
      <c r="S2965" s="10">
        <f>(Kickstarter[[#This Row],[launched_at]]/86400) + 25569 + (-6/24)</f>
        <v>42157.220185185186</v>
      </c>
      <c r="T2965" s="10">
        <f>(Kickstarter[[#This Row],[deadline]]/86400) + 25569 + (-6/24)</f>
        <v>42187.220185185186</v>
      </c>
      <c r="U2965" s="6">
        <f>YEAR(Kickstarter[[#This Row],[Date Created Conversion]])</f>
        <v>2015</v>
      </c>
      <c r="V2965" s="6" t="str">
        <f>TEXT(Kickstarter[[#This Row],[Date Created Conversion]], "mmm")</f>
        <v>Jun</v>
      </c>
      <c r="W2965" s="6">
        <f>DATEDIF(Kickstarter[[#This Row],[Date Created Conversion]],Kickstarter[[#This Row],[Date Ended Conversion]],"m")</f>
        <v>1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Kickstarter[[#This Row],[pledged]]/Kickstarter[[#This Row],[goal]]</f>
        <v>1.0071379999999999</v>
      </c>
      <c r="P2966" s="13">
        <f>IF(Kickstarter[[#This Row],[backers_count]], Kickstarter[[#This Row],[pledged]]/Kickstarter[[#This Row],[backers_count]], 0)</f>
        <v>25.692295918367346</v>
      </c>
      <c r="Q2966" t="str">
        <f>LEFT(Kickstarter[[#This Row],[Category and Sub-Category]], SEARCH("/", Kickstarter[[#This Row],[Category and Sub-Category]])-1)</f>
        <v>theater</v>
      </c>
      <c r="R2966" t="str">
        <f>RIGHT(Kickstarter[[#This Row],[Category and Sub-Category]], LEN(Kickstarter[[#This Row],[Category and Sub-Category]])-SEARCH("/",Kickstarter[[#This Row],[Category and Sub-Category]]))</f>
        <v>plays</v>
      </c>
      <c r="S2966" s="10">
        <f>(Kickstarter[[#This Row],[launched_at]]/86400) + 25569 + (-6/24)</f>
        <v>41827.659942129627</v>
      </c>
      <c r="T2966" s="10">
        <f>(Kickstarter[[#This Row],[deadline]]/86400) + 25569 + (-6/24)</f>
        <v>41857.647222222222</v>
      </c>
      <c r="U2966" s="6">
        <f>YEAR(Kickstarter[[#This Row],[Date Created Conversion]])</f>
        <v>2014</v>
      </c>
      <c r="V2966" s="6" t="str">
        <f>TEXT(Kickstarter[[#This Row],[Date Created Conversion]], "mmm")</f>
        <v>Jul</v>
      </c>
      <c r="W2966" s="6">
        <f>DATEDIF(Kickstarter[[#This Row],[Date Created Conversion]],Kickstarter[[#This Row],[Date Ended Conversion]],"m")</f>
        <v>0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Kickstarter[[#This Row],[pledged]]/Kickstarter[[#This Row],[goal]]</f>
        <v>1.0900000000000001</v>
      </c>
      <c r="P2967" s="13">
        <f>IF(Kickstarter[[#This Row],[backers_count]], Kickstarter[[#This Row],[pledged]]/Kickstarter[[#This Row],[backers_count]], 0)</f>
        <v>41.92307692307692</v>
      </c>
      <c r="Q2967" t="str">
        <f>LEFT(Kickstarter[[#This Row],[Category and Sub-Category]], SEARCH("/", Kickstarter[[#This Row],[Category and Sub-Category]])-1)</f>
        <v>theater</v>
      </c>
      <c r="R2967" t="str">
        <f>RIGHT(Kickstarter[[#This Row],[Category and Sub-Category]], LEN(Kickstarter[[#This Row],[Category and Sub-Category]])-SEARCH("/",Kickstarter[[#This Row],[Category and Sub-Category]]))</f>
        <v>plays</v>
      </c>
      <c r="S2967" s="10">
        <f>(Kickstarter[[#This Row],[launched_at]]/86400) + 25569 + (-6/24)</f>
        <v>42162.479548611111</v>
      </c>
      <c r="T2967" s="10">
        <f>(Kickstarter[[#This Row],[deadline]]/86400) + 25569 + (-6/24)</f>
        <v>42192.479548611111</v>
      </c>
      <c r="U2967" s="6">
        <f>YEAR(Kickstarter[[#This Row],[Date Created Conversion]])</f>
        <v>2015</v>
      </c>
      <c r="V2967" s="6" t="str">
        <f>TEXT(Kickstarter[[#This Row],[Date Created Conversion]], "mmm")</f>
        <v>Jun</v>
      </c>
      <c r="W2967" s="6">
        <f>DATEDIF(Kickstarter[[#This Row],[Date Created Conversion]],Kickstarter[[#This Row],[Date Ended Conversion]],"m")</f>
        <v>1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Kickstarter[[#This Row],[pledged]]/Kickstarter[[#This Row],[goal]]</f>
        <v>1.1363000000000001</v>
      </c>
      <c r="P2968" s="13">
        <f>IF(Kickstarter[[#This Row],[backers_count]], Kickstarter[[#This Row],[pledged]]/Kickstarter[[#This Row],[backers_count]], 0)</f>
        <v>88.7734375</v>
      </c>
      <c r="Q2968" t="str">
        <f>LEFT(Kickstarter[[#This Row],[Category and Sub-Category]], SEARCH("/", Kickstarter[[#This Row],[Category and Sub-Category]])-1)</f>
        <v>theater</v>
      </c>
      <c r="R2968" t="str">
        <f>RIGHT(Kickstarter[[#This Row],[Category and Sub-Category]], LEN(Kickstarter[[#This Row],[Category and Sub-Category]])-SEARCH("/",Kickstarter[[#This Row],[Category and Sub-Category]]))</f>
        <v>plays</v>
      </c>
      <c r="S2968" s="10">
        <f>(Kickstarter[[#This Row],[launched_at]]/86400) + 25569 + (-6/24)</f>
        <v>42233.488564814819</v>
      </c>
      <c r="T2968" s="10">
        <f>(Kickstarter[[#This Row],[deadline]]/86400) + 25569 + (-6/24)</f>
        <v>42263.488564814819</v>
      </c>
      <c r="U2968" s="6">
        <f>YEAR(Kickstarter[[#This Row],[Date Created Conversion]])</f>
        <v>2015</v>
      </c>
      <c r="V2968" s="6" t="str">
        <f>TEXT(Kickstarter[[#This Row],[Date Created Conversion]], "mmm")</f>
        <v>Aug</v>
      </c>
      <c r="W2968" s="6">
        <f>DATEDIF(Kickstarter[[#This Row],[Date Created Conversion]],Kickstarter[[#This Row],[Date Ended Conversion]],"m")</f>
        <v>0</v>
      </c>
    </row>
    <row r="2969" spans="1:23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Kickstarter[[#This Row],[pledged]]/Kickstarter[[#This Row],[goal]]</f>
        <v>1.1392</v>
      </c>
      <c r="P2969" s="13">
        <f>IF(Kickstarter[[#This Row],[backers_count]], Kickstarter[[#This Row],[pledged]]/Kickstarter[[#This Row],[backers_count]], 0)</f>
        <v>80.225352112676063</v>
      </c>
      <c r="Q2969" t="str">
        <f>LEFT(Kickstarter[[#This Row],[Category and Sub-Category]], SEARCH("/", Kickstarter[[#This Row],[Category and Sub-Category]])-1)</f>
        <v>theater</v>
      </c>
      <c r="R2969" t="str">
        <f>RIGHT(Kickstarter[[#This Row],[Category and Sub-Category]], LEN(Kickstarter[[#This Row],[Category and Sub-Category]])-SEARCH("/",Kickstarter[[#This Row],[Category and Sub-Category]]))</f>
        <v>plays</v>
      </c>
      <c r="S2969" s="10">
        <f>(Kickstarter[[#This Row],[launched_at]]/86400) + 25569 + (-6/24)</f>
        <v>42041.947824074072</v>
      </c>
      <c r="T2969" s="10">
        <f>(Kickstarter[[#This Row],[deadline]]/86400) + 25569 + (-6/24)</f>
        <v>42071.906157407408</v>
      </c>
      <c r="U2969" s="6">
        <f>YEAR(Kickstarter[[#This Row],[Date Created Conversion]])</f>
        <v>2015</v>
      </c>
      <c r="V2969" s="6" t="str">
        <f>TEXT(Kickstarter[[#This Row],[Date Created Conversion]], "mmm")</f>
        <v>Feb</v>
      </c>
      <c r="W2969" s="6">
        <f>DATEDIF(Kickstarter[[#This Row],[Date Created Conversion]],Kickstarter[[#This Row],[Date Ended Conversion]],"m")</f>
        <v>1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Kickstarter[[#This Row],[pledged]]/Kickstarter[[#This Row],[goal]]</f>
        <v>1.06</v>
      </c>
      <c r="P2970" s="13">
        <f>IF(Kickstarter[[#This Row],[backers_count]], Kickstarter[[#This Row],[pledged]]/Kickstarter[[#This Row],[backers_count]], 0)</f>
        <v>78.936170212765958</v>
      </c>
      <c r="Q2970" t="str">
        <f>LEFT(Kickstarter[[#This Row],[Category and Sub-Category]], SEARCH("/", Kickstarter[[#This Row],[Category and Sub-Category]])-1)</f>
        <v>theater</v>
      </c>
      <c r="R2970" t="str">
        <f>RIGHT(Kickstarter[[#This Row],[Category and Sub-Category]], LEN(Kickstarter[[#This Row],[Category and Sub-Category]])-SEARCH("/",Kickstarter[[#This Row],[Category and Sub-Category]]))</f>
        <v>plays</v>
      </c>
      <c r="S2970" s="10">
        <f>(Kickstarter[[#This Row],[launched_at]]/86400) + 25569 + (-6/24)</f>
        <v>42585.273842592593</v>
      </c>
      <c r="T2970" s="10">
        <f>(Kickstarter[[#This Row],[deadline]]/86400) + 25569 + (-6/24)</f>
        <v>42598.915972222225</v>
      </c>
      <c r="U2970" s="6">
        <f>YEAR(Kickstarter[[#This Row],[Date Created Conversion]])</f>
        <v>2016</v>
      </c>
      <c r="V2970" s="6" t="str">
        <f>TEXT(Kickstarter[[#This Row],[Date Created Conversion]], "mmm")</f>
        <v>Aug</v>
      </c>
      <c r="W2970" s="6">
        <f>DATEDIF(Kickstarter[[#This Row],[Date Created Conversion]],Kickstarter[[#This Row],[Date Ended Conversion]],"m")</f>
        <v>0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Kickstarter[[#This Row],[pledged]]/Kickstarter[[#This Row],[goal]]</f>
        <v>1.625</v>
      </c>
      <c r="P2971" s="13">
        <f>IF(Kickstarter[[#This Row],[backers_count]], Kickstarter[[#This Row],[pledged]]/Kickstarter[[#This Row],[backers_count]], 0)</f>
        <v>95.588235294117652</v>
      </c>
      <c r="Q2971" t="str">
        <f>LEFT(Kickstarter[[#This Row],[Category and Sub-Category]], SEARCH("/", Kickstarter[[#This Row],[Category and Sub-Category]])-1)</f>
        <v>theater</v>
      </c>
      <c r="R2971" t="str">
        <f>RIGHT(Kickstarter[[#This Row],[Category and Sub-Category]], LEN(Kickstarter[[#This Row],[Category and Sub-Category]])-SEARCH("/",Kickstarter[[#This Row],[Category and Sub-Category]]))</f>
        <v>plays</v>
      </c>
      <c r="S2971" s="10">
        <f>(Kickstarter[[#This Row],[launched_at]]/86400) + 25569 + (-6/24)</f>
        <v>42097.536493055552</v>
      </c>
      <c r="T2971" s="10">
        <f>(Kickstarter[[#This Row],[deadline]]/86400) + 25569 + (-6/24)</f>
        <v>42127.702083333337</v>
      </c>
      <c r="U2971" s="6">
        <f>YEAR(Kickstarter[[#This Row],[Date Created Conversion]])</f>
        <v>2015</v>
      </c>
      <c r="V2971" s="6" t="str">
        <f>TEXT(Kickstarter[[#This Row],[Date Created Conversion]], "mmm")</f>
        <v>Apr</v>
      </c>
      <c r="W2971" s="6">
        <f>DATEDIF(Kickstarter[[#This Row],[Date Created Conversion]],Kickstarter[[#This Row],[Date Ended Conversion]],"m")</f>
        <v>1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Kickstarter[[#This Row],[pledged]]/Kickstarter[[#This Row],[goal]]</f>
        <v>1.06</v>
      </c>
      <c r="P2972" s="13">
        <f>IF(Kickstarter[[#This Row],[backers_count]], Kickstarter[[#This Row],[pledged]]/Kickstarter[[#This Row],[backers_count]], 0)</f>
        <v>69.890109890109883</v>
      </c>
      <c r="Q2972" t="str">
        <f>LEFT(Kickstarter[[#This Row],[Category and Sub-Category]], SEARCH("/", Kickstarter[[#This Row],[Category and Sub-Category]])-1)</f>
        <v>theater</v>
      </c>
      <c r="R2972" t="str">
        <f>RIGHT(Kickstarter[[#This Row],[Category and Sub-Category]], LEN(Kickstarter[[#This Row],[Category and Sub-Category]])-SEARCH("/",Kickstarter[[#This Row],[Category and Sub-Category]]))</f>
        <v>plays</v>
      </c>
      <c r="S2972" s="10">
        <f>(Kickstarter[[#This Row],[launched_at]]/86400) + 25569 + (-6/24)</f>
        <v>41808.419571759259</v>
      </c>
      <c r="T2972" s="10">
        <f>(Kickstarter[[#This Row],[deadline]]/86400) + 25569 + (-6/24)</f>
        <v>41838.419571759259</v>
      </c>
      <c r="U2972" s="6">
        <f>YEAR(Kickstarter[[#This Row],[Date Created Conversion]])</f>
        <v>2014</v>
      </c>
      <c r="V2972" s="6" t="str">
        <f>TEXT(Kickstarter[[#This Row],[Date Created Conversion]], "mmm")</f>
        <v>Jun</v>
      </c>
      <c r="W2972" s="6">
        <f>DATEDIF(Kickstarter[[#This Row],[Date Created Conversion]],Kickstarter[[#This Row],[Date Ended Conversion]],"m")</f>
        <v>1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Kickstarter[[#This Row],[pledged]]/Kickstarter[[#This Row],[goal]]</f>
        <v>1.0015624999999999</v>
      </c>
      <c r="P2973" s="13">
        <f>IF(Kickstarter[[#This Row],[backers_count]], Kickstarter[[#This Row],[pledged]]/Kickstarter[[#This Row],[backers_count]], 0)</f>
        <v>74.534883720930239</v>
      </c>
      <c r="Q2973" t="str">
        <f>LEFT(Kickstarter[[#This Row],[Category and Sub-Category]], SEARCH("/", Kickstarter[[#This Row],[Category and Sub-Category]])-1)</f>
        <v>theater</v>
      </c>
      <c r="R2973" t="str">
        <f>RIGHT(Kickstarter[[#This Row],[Category and Sub-Category]], LEN(Kickstarter[[#This Row],[Category and Sub-Category]])-SEARCH("/",Kickstarter[[#This Row],[Category and Sub-Category]]))</f>
        <v>plays</v>
      </c>
      <c r="S2973" s="10">
        <f>(Kickstarter[[#This Row],[launched_at]]/86400) + 25569 + (-6/24)</f>
        <v>41852.408310185187</v>
      </c>
      <c r="T2973" s="10">
        <f>(Kickstarter[[#This Row],[deadline]]/86400) + 25569 + (-6/24)</f>
        <v>41882.408310185187</v>
      </c>
      <c r="U2973" s="6">
        <f>YEAR(Kickstarter[[#This Row],[Date Created Conversion]])</f>
        <v>2014</v>
      </c>
      <c r="V2973" s="6" t="str">
        <f>TEXT(Kickstarter[[#This Row],[Date Created Conversion]], "mmm")</f>
        <v>Aug</v>
      </c>
      <c r="W2973" s="6">
        <f>DATEDIF(Kickstarter[[#This Row],[Date Created Conversion]],Kickstarter[[#This Row],[Date Ended Conversion]],"m")</f>
        <v>0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Kickstarter[[#This Row],[pledged]]/Kickstarter[[#This Row],[goal]]</f>
        <v>1.0535000000000001</v>
      </c>
      <c r="P2974" s="13">
        <f>IF(Kickstarter[[#This Row],[backers_count]], Kickstarter[[#This Row],[pledged]]/Kickstarter[[#This Row],[backers_count]], 0)</f>
        <v>123.94117647058823</v>
      </c>
      <c r="Q2974" t="str">
        <f>LEFT(Kickstarter[[#This Row],[Category and Sub-Category]], SEARCH("/", Kickstarter[[#This Row],[Category and Sub-Category]])-1)</f>
        <v>theater</v>
      </c>
      <c r="R2974" t="str">
        <f>RIGHT(Kickstarter[[#This Row],[Category and Sub-Category]], LEN(Kickstarter[[#This Row],[Category and Sub-Category]])-SEARCH("/",Kickstarter[[#This Row],[Category and Sub-Category]]))</f>
        <v>plays</v>
      </c>
      <c r="S2974" s="10">
        <f>(Kickstarter[[#This Row],[launched_at]]/86400) + 25569 + (-6/24)</f>
        <v>42693.860185185185</v>
      </c>
      <c r="T2974" s="10">
        <f>(Kickstarter[[#This Row],[deadline]]/86400) + 25569 + (-6/24)</f>
        <v>42708.791666666672</v>
      </c>
      <c r="U2974" s="6">
        <f>YEAR(Kickstarter[[#This Row],[Date Created Conversion]])</f>
        <v>2016</v>
      </c>
      <c r="V2974" s="6" t="str">
        <f>TEXT(Kickstarter[[#This Row],[Date Created Conversion]], "mmm")</f>
        <v>Nov</v>
      </c>
      <c r="W2974" s="6">
        <f>DATEDIF(Kickstarter[[#This Row],[Date Created Conversion]],Kickstarter[[#This Row],[Date Ended Conversion]],"m")</f>
        <v>0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Kickstarter[[#This Row],[pledged]]/Kickstarter[[#This Row],[goal]]</f>
        <v>1.748</v>
      </c>
      <c r="P2975" s="13">
        <f>IF(Kickstarter[[#This Row],[backers_count]], Kickstarter[[#This Row],[pledged]]/Kickstarter[[#This Row],[backers_count]], 0)</f>
        <v>264.84848484848487</v>
      </c>
      <c r="Q2975" t="str">
        <f>LEFT(Kickstarter[[#This Row],[Category and Sub-Category]], SEARCH("/", Kickstarter[[#This Row],[Category and Sub-Category]])-1)</f>
        <v>theater</v>
      </c>
      <c r="R2975" t="str">
        <f>RIGHT(Kickstarter[[#This Row],[Category and Sub-Category]], LEN(Kickstarter[[#This Row],[Category and Sub-Category]])-SEARCH("/",Kickstarter[[#This Row],[Category and Sub-Category]]))</f>
        <v>plays</v>
      </c>
      <c r="S2975" s="10">
        <f>(Kickstarter[[#This Row],[launched_at]]/86400) + 25569 + (-6/24)</f>
        <v>42341.568379629629</v>
      </c>
      <c r="T2975" s="10">
        <f>(Kickstarter[[#This Row],[deadline]]/86400) + 25569 + (-6/24)</f>
        <v>42369.916666666672</v>
      </c>
      <c r="U2975" s="6">
        <f>YEAR(Kickstarter[[#This Row],[Date Created Conversion]])</f>
        <v>2015</v>
      </c>
      <c r="V2975" s="6" t="str">
        <f>TEXT(Kickstarter[[#This Row],[Date Created Conversion]], "mmm")</f>
        <v>Dec</v>
      </c>
      <c r="W2975" s="6">
        <f>DATEDIF(Kickstarter[[#This Row],[Date Created Conversion]],Kickstarter[[#This Row],[Date Ended Conversion]],"m")</f>
        <v>0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Kickstarter[[#This Row],[pledged]]/Kickstarter[[#This Row],[goal]]</f>
        <v>1.02</v>
      </c>
      <c r="P2976" s="13">
        <f>IF(Kickstarter[[#This Row],[backers_count]], Kickstarter[[#This Row],[pledged]]/Kickstarter[[#This Row],[backers_count]], 0)</f>
        <v>58.620689655172413</v>
      </c>
      <c r="Q2976" t="str">
        <f>LEFT(Kickstarter[[#This Row],[Category and Sub-Category]], SEARCH("/", Kickstarter[[#This Row],[Category and Sub-Category]])-1)</f>
        <v>theater</v>
      </c>
      <c r="R2976" t="str">
        <f>RIGHT(Kickstarter[[#This Row],[Category and Sub-Category]], LEN(Kickstarter[[#This Row],[Category and Sub-Category]])-SEARCH("/",Kickstarter[[#This Row],[Category and Sub-Category]]))</f>
        <v>plays</v>
      </c>
      <c r="S2976" s="10">
        <f>(Kickstarter[[#This Row],[launched_at]]/86400) + 25569 + (-6/24)</f>
        <v>41879.811006944445</v>
      </c>
      <c r="T2976" s="10">
        <f>(Kickstarter[[#This Row],[deadline]]/86400) + 25569 + (-6/24)</f>
        <v>41907.815972222219</v>
      </c>
      <c r="U2976" s="6">
        <f>YEAR(Kickstarter[[#This Row],[Date Created Conversion]])</f>
        <v>2014</v>
      </c>
      <c r="V2976" s="6" t="str">
        <f>TEXT(Kickstarter[[#This Row],[Date Created Conversion]], "mmm")</f>
        <v>Aug</v>
      </c>
      <c r="W2976" s="6">
        <f>DATEDIF(Kickstarter[[#This Row],[Date Created Conversion]],Kickstarter[[#This Row],[Date Ended Conversion]],"m")</f>
        <v>0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Kickstarter[[#This Row],[pledged]]/Kickstarter[[#This Row],[goal]]</f>
        <v>1.00125</v>
      </c>
      <c r="P2977" s="13">
        <f>IF(Kickstarter[[#This Row],[backers_count]], Kickstarter[[#This Row],[pledged]]/Kickstarter[[#This Row],[backers_count]], 0)</f>
        <v>70.884955752212392</v>
      </c>
      <c r="Q2977" t="str">
        <f>LEFT(Kickstarter[[#This Row],[Category and Sub-Category]], SEARCH("/", Kickstarter[[#This Row],[Category and Sub-Category]])-1)</f>
        <v>theater</v>
      </c>
      <c r="R2977" t="str">
        <f>RIGHT(Kickstarter[[#This Row],[Category and Sub-Category]], LEN(Kickstarter[[#This Row],[Category and Sub-Category]])-SEARCH("/",Kickstarter[[#This Row],[Category and Sub-Category]]))</f>
        <v>plays</v>
      </c>
      <c r="S2977" s="10">
        <f>(Kickstarter[[#This Row],[launched_at]]/86400) + 25569 + (-6/24)</f>
        <v>41941.433865740742</v>
      </c>
      <c r="T2977" s="10">
        <f>(Kickstarter[[#This Row],[deadline]]/86400) + 25569 + (-6/24)</f>
        <v>41969.875</v>
      </c>
      <c r="U2977" s="6">
        <f>YEAR(Kickstarter[[#This Row],[Date Created Conversion]])</f>
        <v>2014</v>
      </c>
      <c r="V2977" s="6" t="str">
        <f>TEXT(Kickstarter[[#This Row],[Date Created Conversion]], "mmm")</f>
        <v>Oct</v>
      </c>
      <c r="W2977" s="6">
        <f>DATEDIF(Kickstarter[[#This Row],[Date Created Conversion]],Kickstarter[[#This Row],[Date Ended Conversion]],"m")</f>
        <v>0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Kickstarter[[#This Row],[pledged]]/Kickstarter[[#This Row],[goal]]</f>
        <v>1.7142857142857142</v>
      </c>
      <c r="P2978" s="13">
        <f>IF(Kickstarter[[#This Row],[backers_count]], Kickstarter[[#This Row],[pledged]]/Kickstarter[[#This Row],[backers_count]], 0)</f>
        <v>8.5714285714285712</v>
      </c>
      <c r="Q2978" t="str">
        <f>LEFT(Kickstarter[[#This Row],[Category and Sub-Category]], SEARCH("/", Kickstarter[[#This Row],[Category and Sub-Category]])-1)</f>
        <v>theater</v>
      </c>
      <c r="R2978" t="str">
        <f>RIGHT(Kickstarter[[#This Row],[Category and Sub-Category]], LEN(Kickstarter[[#This Row],[Category and Sub-Category]])-SEARCH("/",Kickstarter[[#This Row],[Category and Sub-Category]]))</f>
        <v>plays</v>
      </c>
      <c r="S2978" s="10">
        <f>(Kickstarter[[#This Row],[launched_at]]/86400) + 25569 + (-6/24)</f>
        <v>42425.480671296296</v>
      </c>
      <c r="T2978" s="10">
        <f>(Kickstarter[[#This Row],[deadline]]/86400) + 25569 + (-6/24)</f>
        <v>42442.25</v>
      </c>
      <c r="U2978" s="6">
        <f>YEAR(Kickstarter[[#This Row],[Date Created Conversion]])</f>
        <v>2016</v>
      </c>
      <c r="V2978" s="6" t="str">
        <f>TEXT(Kickstarter[[#This Row],[Date Created Conversion]], "mmm")</f>
        <v>Feb</v>
      </c>
      <c r="W2978" s="6">
        <f>DATEDIF(Kickstarter[[#This Row],[Date Created Conversion]],Kickstarter[[#This Row],[Date Ended Conversion]],"m")</f>
        <v>0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Kickstarter[[#This Row],[pledged]]/Kickstarter[[#This Row],[goal]]</f>
        <v>1.1356666666666666</v>
      </c>
      <c r="P2979" s="13">
        <f>IF(Kickstarter[[#This Row],[backers_count]], Kickstarter[[#This Row],[pledged]]/Kickstarter[[#This Row],[backers_count]], 0)</f>
        <v>113.56666666666666</v>
      </c>
      <c r="Q2979" t="str">
        <f>LEFT(Kickstarter[[#This Row],[Category and Sub-Category]], SEARCH("/", Kickstarter[[#This Row],[Category and Sub-Category]])-1)</f>
        <v>theater</v>
      </c>
      <c r="R2979" t="str">
        <f>RIGHT(Kickstarter[[#This Row],[Category and Sub-Category]], LEN(Kickstarter[[#This Row],[Category and Sub-Category]])-SEARCH("/",Kickstarter[[#This Row],[Category and Sub-Category]]))</f>
        <v>plays</v>
      </c>
      <c r="S2979" s="10">
        <f>(Kickstarter[[#This Row],[launched_at]]/86400) + 25569 + (-6/24)</f>
        <v>42026.63118055556</v>
      </c>
      <c r="T2979" s="10">
        <f>(Kickstarter[[#This Row],[deadline]]/86400) + 25569 + (-6/24)</f>
        <v>42085.843055555553</v>
      </c>
      <c r="U2979" s="6">
        <f>YEAR(Kickstarter[[#This Row],[Date Created Conversion]])</f>
        <v>2015</v>
      </c>
      <c r="V2979" s="6" t="str">
        <f>TEXT(Kickstarter[[#This Row],[Date Created Conversion]], "mmm")</f>
        <v>Jan</v>
      </c>
      <c r="W2979" s="6">
        <f>DATEDIF(Kickstarter[[#This Row],[Date Created Conversion]],Kickstarter[[#This Row],[Date Ended Conversion]],"m")</f>
        <v>2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Kickstarter[[#This Row],[pledged]]/Kickstarter[[#This Row],[goal]]</f>
        <v>1.2946666666666666</v>
      </c>
      <c r="P2980" s="13">
        <f>IF(Kickstarter[[#This Row],[backers_count]], Kickstarter[[#This Row],[pledged]]/Kickstarter[[#This Row],[backers_count]], 0)</f>
        <v>60.6875</v>
      </c>
      <c r="Q2980" t="str">
        <f>LEFT(Kickstarter[[#This Row],[Category and Sub-Category]], SEARCH("/", Kickstarter[[#This Row],[Category and Sub-Category]])-1)</f>
        <v>theater</v>
      </c>
      <c r="R2980" t="str">
        <f>RIGHT(Kickstarter[[#This Row],[Category and Sub-Category]], LEN(Kickstarter[[#This Row],[Category and Sub-Category]])-SEARCH("/",Kickstarter[[#This Row],[Category and Sub-Category]]))</f>
        <v>plays</v>
      </c>
      <c r="S2980" s="10">
        <f>(Kickstarter[[#This Row],[launched_at]]/86400) + 25569 + (-6/24)</f>
        <v>41922.390590277777</v>
      </c>
      <c r="T2980" s="10">
        <f>(Kickstarter[[#This Row],[deadline]]/86400) + 25569 + (-6/24)</f>
        <v>41931.999305555553</v>
      </c>
      <c r="U2980" s="6">
        <f>YEAR(Kickstarter[[#This Row],[Date Created Conversion]])</f>
        <v>2014</v>
      </c>
      <c r="V2980" s="6" t="str">
        <f>TEXT(Kickstarter[[#This Row],[Date Created Conversion]], "mmm")</f>
        <v>Oct</v>
      </c>
      <c r="W2980" s="6">
        <f>DATEDIF(Kickstarter[[#This Row],[Date Created Conversion]],Kickstarter[[#This Row],[Date Ended Conversion]],"m")</f>
        <v>0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Kickstarter[[#This Row],[pledged]]/Kickstarter[[#This Row],[goal]]</f>
        <v>1.014</v>
      </c>
      <c r="P2981" s="13">
        <f>IF(Kickstarter[[#This Row],[backers_count]], Kickstarter[[#This Row],[pledged]]/Kickstarter[[#This Row],[backers_count]], 0)</f>
        <v>110.21739130434783</v>
      </c>
      <c r="Q2981" t="str">
        <f>LEFT(Kickstarter[[#This Row],[Category and Sub-Category]], SEARCH("/", Kickstarter[[#This Row],[Category and Sub-Category]])-1)</f>
        <v>theater</v>
      </c>
      <c r="R2981" t="str">
        <f>RIGHT(Kickstarter[[#This Row],[Category and Sub-Category]], LEN(Kickstarter[[#This Row],[Category and Sub-Category]])-SEARCH("/",Kickstarter[[#This Row],[Category and Sub-Category]]))</f>
        <v>plays</v>
      </c>
      <c r="S2981" s="10">
        <f>(Kickstarter[[#This Row],[launched_at]]/86400) + 25569 + (-6/24)</f>
        <v>41993.574340277773</v>
      </c>
      <c r="T2981" s="10">
        <f>(Kickstarter[[#This Row],[deadline]]/86400) + 25569 + (-6/24)</f>
        <v>42010</v>
      </c>
      <c r="U2981" s="6">
        <f>YEAR(Kickstarter[[#This Row],[Date Created Conversion]])</f>
        <v>2014</v>
      </c>
      <c r="V2981" s="6" t="str">
        <f>TEXT(Kickstarter[[#This Row],[Date Created Conversion]], "mmm")</f>
        <v>Dec</v>
      </c>
      <c r="W2981" s="6">
        <f>DATEDIF(Kickstarter[[#This Row],[Date Created Conversion]],Kickstarter[[#This Row],[Date Ended Conversion]],"m")</f>
        <v>0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Kickstarter[[#This Row],[pledged]]/Kickstarter[[#This Row],[goal]]</f>
        <v>1.0916666666666666</v>
      </c>
      <c r="P2982" s="13">
        <f>IF(Kickstarter[[#This Row],[backers_count]], Kickstarter[[#This Row],[pledged]]/Kickstarter[[#This Row],[backers_count]], 0)</f>
        <v>136.45833333333334</v>
      </c>
      <c r="Q2982" t="str">
        <f>LEFT(Kickstarter[[#This Row],[Category and Sub-Category]], SEARCH("/", Kickstarter[[#This Row],[Category and Sub-Category]])-1)</f>
        <v>theater</v>
      </c>
      <c r="R2982" t="str">
        <f>RIGHT(Kickstarter[[#This Row],[Category and Sub-Category]], LEN(Kickstarter[[#This Row],[Category and Sub-Category]])-SEARCH("/",Kickstarter[[#This Row],[Category and Sub-Category]]))</f>
        <v>plays</v>
      </c>
      <c r="S2982" s="10">
        <f>(Kickstarter[[#This Row],[launched_at]]/86400) + 25569 + (-6/24)</f>
        <v>42219.665856481486</v>
      </c>
      <c r="T2982" s="10">
        <f>(Kickstarter[[#This Row],[deadline]]/86400) + 25569 + (-6/24)</f>
        <v>42239.833333333328</v>
      </c>
      <c r="U2982" s="6">
        <f>YEAR(Kickstarter[[#This Row],[Date Created Conversion]])</f>
        <v>2015</v>
      </c>
      <c r="V2982" s="6" t="str">
        <f>TEXT(Kickstarter[[#This Row],[Date Created Conversion]], "mmm")</f>
        <v>Aug</v>
      </c>
      <c r="W2982" s="6">
        <f>DATEDIF(Kickstarter[[#This Row],[Date Created Conversion]],Kickstarter[[#This Row],[Date Ended Conversion]],"m")</f>
        <v>0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Kickstarter[[#This Row],[pledged]]/Kickstarter[[#This Row],[goal]]</f>
        <v>1.28925</v>
      </c>
      <c r="P2983" s="13">
        <f>IF(Kickstarter[[#This Row],[backers_count]], Kickstarter[[#This Row],[pledged]]/Kickstarter[[#This Row],[backers_count]], 0)</f>
        <v>53.164948453608247</v>
      </c>
      <c r="Q2983" t="str">
        <f>LEFT(Kickstarter[[#This Row],[Category and Sub-Category]], SEARCH("/", Kickstarter[[#This Row],[Category and Sub-Category]])-1)</f>
        <v>theater</v>
      </c>
      <c r="R2983" t="str">
        <f>RIGHT(Kickstarter[[#This Row],[Category and Sub-Category]], LEN(Kickstarter[[#This Row],[Category and Sub-Category]])-SEARCH("/",Kickstarter[[#This Row],[Category and Sub-Category]]))</f>
        <v>spaces</v>
      </c>
      <c r="S2983" s="10">
        <f>(Kickstarter[[#This Row],[launched_at]]/86400) + 25569 + (-6/24)</f>
        <v>42225.309675925921</v>
      </c>
      <c r="T2983" s="10">
        <f>(Kickstarter[[#This Row],[deadline]]/86400) + 25569 + (-6/24)</f>
        <v>42270.309675925921</v>
      </c>
      <c r="U2983" s="6">
        <f>YEAR(Kickstarter[[#This Row],[Date Created Conversion]])</f>
        <v>2015</v>
      </c>
      <c r="V2983" s="6" t="str">
        <f>TEXT(Kickstarter[[#This Row],[Date Created Conversion]], "mmm")</f>
        <v>Aug</v>
      </c>
      <c r="W2983" s="6">
        <f>DATEDIF(Kickstarter[[#This Row],[Date Created Conversion]],Kickstarter[[#This Row],[Date Ended Conversion]],"m")</f>
        <v>1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Kickstarter[[#This Row],[pledged]]/Kickstarter[[#This Row],[goal]]</f>
        <v>1.0206</v>
      </c>
      <c r="P2984" s="13">
        <f>IF(Kickstarter[[#This Row],[backers_count]], Kickstarter[[#This Row],[pledged]]/Kickstarter[[#This Row],[backers_count]], 0)</f>
        <v>86.491525423728817</v>
      </c>
      <c r="Q2984" t="str">
        <f>LEFT(Kickstarter[[#This Row],[Category and Sub-Category]], SEARCH("/", Kickstarter[[#This Row],[Category and Sub-Category]])-1)</f>
        <v>theater</v>
      </c>
      <c r="R2984" t="str">
        <f>RIGHT(Kickstarter[[#This Row],[Category and Sub-Category]], LEN(Kickstarter[[#This Row],[Category and Sub-Category]])-SEARCH("/",Kickstarter[[#This Row],[Category and Sub-Category]]))</f>
        <v>spaces</v>
      </c>
      <c r="S2984" s="10">
        <f>(Kickstarter[[#This Row],[launched_at]]/86400) + 25569 + (-6/24)</f>
        <v>42381.436840277776</v>
      </c>
      <c r="T2984" s="10">
        <f>(Kickstarter[[#This Row],[deadline]]/86400) + 25569 + (-6/24)</f>
        <v>42411.436840277776</v>
      </c>
      <c r="U2984" s="6">
        <f>YEAR(Kickstarter[[#This Row],[Date Created Conversion]])</f>
        <v>2016</v>
      </c>
      <c r="V2984" s="6" t="str">
        <f>TEXT(Kickstarter[[#This Row],[Date Created Conversion]], "mmm")</f>
        <v>Jan</v>
      </c>
      <c r="W2984" s="6">
        <f>DATEDIF(Kickstarter[[#This Row],[Date Created Conversion]],Kickstarter[[#This Row],[Date Ended Conversion]],"m")</f>
        <v>0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Kickstarter[[#This Row],[pledged]]/Kickstarter[[#This Row],[goal]]</f>
        <v>1.465395775862069</v>
      </c>
      <c r="P2985" s="13">
        <f>IF(Kickstarter[[#This Row],[backers_count]], Kickstarter[[#This Row],[pledged]]/Kickstarter[[#This Row],[backers_count]], 0)</f>
        <v>155.23827397260274</v>
      </c>
      <c r="Q2985" t="str">
        <f>LEFT(Kickstarter[[#This Row],[Category and Sub-Category]], SEARCH("/", Kickstarter[[#This Row],[Category and Sub-Category]])-1)</f>
        <v>theater</v>
      </c>
      <c r="R2985" t="str">
        <f>RIGHT(Kickstarter[[#This Row],[Category and Sub-Category]], LEN(Kickstarter[[#This Row],[Category and Sub-Category]])-SEARCH("/",Kickstarter[[#This Row],[Category and Sub-Category]]))</f>
        <v>spaces</v>
      </c>
      <c r="S2985" s="10">
        <f>(Kickstarter[[#This Row],[launched_at]]/86400) + 25569 + (-6/24)</f>
        <v>41894.382361111115</v>
      </c>
      <c r="T2985" s="10">
        <f>(Kickstarter[[#This Row],[deadline]]/86400) + 25569 + (-6/24)</f>
        <v>41954.424027777779</v>
      </c>
      <c r="U2985" s="6">
        <f>YEAR(Kickstarter[[#This Row],[Date Created Conversion]])</f>
        <v>2014</v>
      </c>
      <c r="V2985" s="6" t="str">
        <f>TEXT(Kickstarter[[#This Row],[Date Created Conversion]], "mmm")</f>
        <v>Sep</v>
      </c>
      <c r="W2985" s="6">
        <f>DATEDIF(Kickstarter[[#This Row],[Date Created Conversion]],Kickstarter[[#This Row],[Date Ended Conversion]],"m")</f>
        <v>1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Kickstarter[[#This Row],[pledged]]/Kickstarter[[#This Row],[goal]]</f>
        <v>1.00352</v>
      </c>
      <c r="P2986" s="13">
        <f>IF(Kickstarter[[#This Row],[backers_count]], Kickstarter[[#This Row],[pledged]]/Kickstarter[[#This Row],[backers_count]], 0)</f>
        <v>115.08256880733946</v>
      </c>
      <c r="Q2986" t="str">
        <f>LEFT(Kickstarter[[#This Row],[Category and Sub-Category]], SEARCH("/", Kickstarter[[#This Row],[Category and Sub-Category]])-1)</f>
        <v>theater</v>
      </c>
      <c r="R2986" t="str">
        <f>RIGHT(Kickstarter[[#This Row],[Category and Sub-Category]], LEN(Kickstarter[[#This Row],[Category and Sub-Category]])-SEARCH("/",Kickstarter[[#This Row],[Category and Sub-Category]]))</f>
        <v>spaces</v>
      </c>
      <c r="S2986" s="10">
        <f>(Kickstarter[[#This Row],[launched_at]]/86400) + 25569 + (-6/24)</f>
        <v>42576.028715277775</v>
      </c>
      <c r="T2986" s="10">
        <f>(Kickstarter[[#This Row],[deadline]]/86400) + 25569 + (-6/24)</f>
        <v>42606.028715277775</v>
      </c>
      <c r="U2986" s="6">
        <f>YEAR(Kickstarter[[#This Row],[Date Created Conversion]])</f>
        <v>2016</v>
      </c>
      <c r="V2986" s="6" t="str">
        <f>TEXT(Kickstarter[[#This Row],[Date Created Conversion]], "mmm")</f>
        <v>Jul</v>
      </c>
      <c r="W2986" s="6">
        <f>DATEDIF(Kickstarter[[#This Row],[Date Created Conversion]],Kickstarter[[#This Row],[Date Ended Conversion]],"m")</f>
        <v>0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Kickstarter[[#This Row],[pledged]]/Kickstarter[[#This Row],[goal]]</f>
        <v>1.2164999999999999</v>
      </c>
      <c r="P2987" s="13">
        <f>IF(Kickstarter[[#This Row],[backers_count]], Kickstarter[[#This Row],[pledged]]/Kickstarter[[#This Row],[backers_count]], 0)</f>
        <v>109.5945945945946</v>
      </c>
      <c r="Q2987" t="str">
        <f>LEFT(Kickstarter[[#This Row],[Category and Sub-Category]], SEARCH("/", Kickstarter[[#This Row],[Category and Sub-Category]])-1)</f>
        <v>theater</v>
      </c>
      <c r="R2987" t="str">
        <f>RIGHT(Kickstarter[[#This Row],[Category and Sub-Category]], LEN(Kickstarter[[#This Row],[Category and Sub-Category]])-SEARCH("/",Kickstarter[[#This Row],[Category and Sub-Category]]))</f>
        <v>spaces</v>
      </c>
      <c r="S2987" s="10">
        <f>(Kickstarter[[#This Row],[launched_at]]/86400) + 25569 + (-6/24)</f>
        <v>42654.723703703705</v>
      </c>
      <c r="T2987" s="10">
        <f>(Kickstarter[[#This Row],[deadline]]/86400) + 25569 + (-6/24)</f>
        <v>42673.916666666672</v>
      </c>
      <c r="U2987" s="6">
        <f>YEAR(Kickstarter[[#This Row],[Date Created Conversion]])</f>
        <v>2016</v>
      </c>
      <c r="V2987" s="6" t="str">
        <f>TEXT(Kickstarter[[#This Row],[Date Created Conversion]], "mmm")</f>
        <v>Oct</v>
      </c>
      <c r="W2987" s="6">
        <f>DATEDIF(Kickstarter[[#This Row],[Date Created Conversion]],Kickstarter[[#This Row],[Date Ended Conversion]],"m")</f>
        <v>0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Kickstarter[[#This Row],[pledged]]/Kickstarter[[#This Row],[goal]]</f>
        <v>1.0549999999999999</v>
      </c>
      <c r="P2988" s="13">
        <f>IF(Kickstarter[[#This Row],[backers_count]], Kickstarter[[#This Row],[pledged]]/Kickstarter[[#This Row],[backers_count]], 0)</f>
        <v>45.214285714285715</v>
      </c>
      <c r="Q2988" t="str">
        <f>LEFT(Kickstarter[[#This Row],[Category and Sub-Category]], SEARCH("/", Kickstarter[[#This Row],[Category and Sub-Category]])-1)</f>
        <v>theater</v>
      </c>
      <c r="R2988" t="str">
        <f>RIGHT(Kickstarter[[#This Row],[Category and Sub-Category]], LEN(Kickstarter[[#This Row],[Category and Sub-Category]])-SEARCH("/",Kickstarter[[#This Row],[Category and Sub-Category]]))</f>
        <v>spaces</v>
      </c>
      <c r="S2988" s="10">
        <f>(Kickstarter[[#This Row],[launched_at]]/86400) + 25569 + (-6/24)</f>
        <v>42431.250069444446</v>
      </c>
      <c r="T2988" s="10">
        <f>(Kickstarter[[#This Row],[deadline]]/86400) + 25569 + (-6/24)</f>
        <v>42491.208402777775</v>
      </c>
      <c r="U2988" s="6">
        <f>YEAR(Kickstarter[[#This Row],[Date Created Conversion]])</f>
        <v>2016</v>
      </c>
      <c r="V2988" s="6" t="str">
        <f>TEXT(Kickstarter[[#This Row],[Date Created Conversion]], "mmm")</f>
        <v>Mar</v>
      </c>
      <c r="W2988" s="6">
        <f>DATEDIF(Kickstarter[[#This Row],[Date Created Conversion]],Kickstarter[[#This Row],[Date Ended Conversion]],"m")</f>
        <v>1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Kickstarter[[#This Row],[pledged]]/Kickstarter[[#This Row],[goal]]</f>
        <v>1.1040080000000001</v>
      </c>
      <c r="P2989" s="13">
        <f>IF(Kickstarter[[#This Row],[backers_count]], Kickstarter[[#This Row],[pledged]]/Kickstarter[[#This Row],[backers_count]], 0)</f>
        <v>104.15169811320754</v>
      </c>
      <c r="Q2989" t="str">
        <f>LEFT(Kickstarter[[#This Row],[Category and Sub-Category]], SEARCH("/", Kickstarter[[#This Row],[Category and Sub-Category]])-1)</f>
        <v>theater</v>
      </c>
      <c r="R2989" t="str">
        <f>RIGHT(Kickstarter[[#This Row],[Category and Sub-Category]], LEN(Kickstarter[[#This Row],[Category and Sub-Category]])-SEARCH("/",Kickstarter[[#This Row],[Category and Sub-Category]]))</f>
        <v>spaces</v>
      </c>
      <c r="S2989" s="10">
        <f>(Kickstarter[[#This Row],[launched_at]]/86400) + 25569 + (-6/24)</f>
        <v>42627.057303240741</v>
      </c>
      <c r="T2989" s="10">
        <f>(Kickstarter[[#This Row],[deadline]]/86400) + 25569 + (-6/24)</f>
        <v>42655.75</v>
      </c>
      <c r="U2989" s="6">
        <f>YEAR(Kickstarter[[#This Row],[Date Created Conversion]])</f>
        <v>2016</v>
      </c>
      <c r="V2989" s="6" t="str">
        <f>TEXT(Kickstarter[[#This Row],[Date Created Conversion]], "mmm")</f>
        <v>Sep</v>
      </c>
      <c r="W2989" s="6">
        <f>DATEDIF(Kickstarter[[#This Row],[Date Created Conversion]],Kickstarter[[#This Row],[Date Ended Conversion]],"m")</f>
        <v>0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Kickstarter[[#This Row],[pledged]]/Kickstarter[[#This Row],[goal]]</f>
        <v>1</v>
      </c>
      <c r="P2990" s="13">
        <f>IF(Kickstarter[[#This Row],[backers_count]], Kickstarter[[#This Row],[pledged]]/Kickstarter[[#This Row],[backers_count]], 0)</f>
        <v>35.714285714285715</v>
      </c>
      <c r="Q2990" t="str">
        <f>LEFT(Kickstarter[[#This Row],[Category and Sub-Category]], SEARCH("/", Kickstarter[[#This Row],[Category and Sub-Category]])-1)</f>
        <v>theater</v>
      </c>
      <c r="R2990" t="str">
        <f>RIGHT(Kickstarter[[#This Row],[Category and Sub-Category]], LEN(Kickstarter[[#This Row],[Category and Sub-Category]])-SEARCH("/",Kickstarter[[#This Row],[Category and Sub-Category]]))</f>
        <v>spaces</v>
      </c>
      <c r="S2990" s="10">
        <f>(Kickstarter[[#This Row],[launched_at]]/86400) + 25569 + (-6/24)</f>
        <v>42511.11204861111</v>
      </c>
      <c r="T2990" s="10">
        <f>(Kickstarter[[#This Row],[deadline]]/86400) + 25569 + (-6/24)</f>
        <v>42541.11204861111</v>
      </c>
      <c r="U2990" s="6">
        <f>YEAR(Kickstarter[[#This Row],[Date Created Conversion]])</f>
        <v>2016</v>
      </c>
      <c r="V2990" s="6" t="str">
        <f>TEXT(Kickstarter[[#This Row],[Date Created Conversion]], "mmm")</f>
        <v>May</v>
      </c>
      <c r="W2990" s="6">
        <f>DATEDIF(Kickstarter[[#This Row],[Date Created Conversion]],Kickstarter[[#This Row],[Date Ended Conversion]],"m")</f>
        <v>0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Kickstarter[[#This Row],[pledged]]/Kickstarter[[#This Row],[goal]]</f>
        <v>1.76535</v>
      </c>
      <c r="P2991" s="13">
        <f>IF(Kickstarter[[#This Row],[backers_count]], Kickstarter[[#This Row],[pledged]]/Kickstarter[[#This Row],[backers_count]], 0)</f>
        <v>96.997252747252745</v>
      </c>
      <c r="Q2991" t="str">
        <f>LEFT(Kickstarter[[#This Row],[Category and Sub-Category]], SEARCH("/", Kickstarter[[#This Row],[Category and Sub-Category]])-1)</f>
        <v>theater</v>
      </c>
      <c r="R2991" t="str">
        <f>RIGHT(Kickstarter[[#This Row],[Category and Sub-Category]], LEN(Kickstarter[[#This Row],[Category and Sub-Category]])-SEARCH("/",Kickstarter[[#This Row],[Category and Sub-Category]]))</f>
        <v>spaces</v>
      </c>
      <c r="S2991" s="10">
        <f>(Kickstarter[[#This Row],[launched_at]]/86400) + 25569 + (-6/24)</f>
        <v>42336.77039351852</v>
      </c>
      <c r="T2991" s="10">
        <f>(Kickstarter[[#This Row],[deadline]]/86400) + 25569 + (-6/24)</f>
        <v>42358.957638888889</v>
      </c>
      <c r="U2991" s="6">
        <f>YEAR(Kickstarter[[#This Row],[Date Created Conversion]])</f>
        <v>2015</v>
      </c>
      <c r="V2991" s="6" t="str">
        <f>TEXT(Kickstarter[[#This Row],[Date Created Conversion]], "mmm")</f>
        <v>Nov</v>
      </c>
      <c r="W2991" s="6">
        <f>DATEDIF(Kickstarter[[#This Row],[Date Created Conversion]],Kickstarter[[#This Row],[Date Ended Conversion]],"m")</f>
        <v>0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Kickstarter[[#This Row],[pledged]]/Kickstarter[[#This Row],[goal]]</f>
        <v>1</v>
      </c>
      <c r="P2992" s="13">
        <f>IF(Kickstarter[[#This Row],[backers_count]], Kickstarter[[#This Row],[pledged]]/Kickstarter[[#This Row],[backers_count]], 0)</f>
        <v>370.37037037037038</v>
      </c>
      <c r="Q2992" t="str">
        <f>LEFT(Kickstarter[[#This Row],[Category and Sub-Category]], SEARCH("/", Kickstarter[[#This Row],[Category and Sub-Category]])-1)</f>
        <v>theater</v>
      </c>
      <c r="R2992" t="str">
        <f>RIGHT(Kickstarter[[#This Row],[Category and Sub-Category]], LEN(Kickstarter[[#This Row],[Category and Sub-Category]])-SEARCH("/",Kickstarter[[#This Row],[Category and Sub-Category]]))</f>
        <v>spaces</v>
      </c>
      <c r="S2992" s="10">
        <f>(Kickstarter[[#This Row],[launched_at]]/86400) + 25569 + (-6/24)</f>
        <v>42341.32430555555</v>
      </c>
      <c r="T2992" s="10">
        <f>(Kickstarter[[#This Row],[deadline]]/86400) + 25569 + (-6/24)</f>
        <v>42376.32430555555</v>
      </c>
      <c r="U2992" s="6">
        <f>YEAR(Kickstarter[[#This Row],[Date Created Conversion]])</f>
        <v>2015</v>
      </c>
      <c r="V2992" s="6" t="str">
        <f>TEXT(Kickstarter[[#This Row],[Date Created Conversion]], "mmm")</f>
        <v>Dec</v>
      </c>
      <c r="W2992" s="6">
        <f>DATEDIF(Kickstarter[[#This Row],[Date Created Conversion]],Kickstarter[[#This Row],[Date Ended Conversion]],"m")</f>
        <v>1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Kickstarter[[#This Row],[pledged]]/Kickstarter[[#This Row],[goal]]</f>
        <v>1.0329411764705883</v>
      </c>
      <c r="P2993" s="13">
        <f>IF(Kickstarter[[#This Row],[backers_count]], Kickstarter[[#This Row],[pledged]]/Kickstarter[[#This Row],[backers_count]], 0)</f>
        <v>94.408602150537632</v>
      </c>
      <c r="Q2993" t="str">
        <f>LEFT(Kickstarter[[#This Row],[Category and Sub-Category]], SEARCH("/", Kickstarter[[#This Row],[Category and Sub-Category]])-1)</f>
        <v>theater</v>
      </c>
      <c r="R2993" t="str">
        <f>RIGHT(Kickstarter[[#This Row],[Category and Sub-Category]], LEN(Kickstarter[[#This Row],[Category and Sub-Category]])-SEARCH("/",Kickstarter[[#This Row],[Category and Sub-Category]]))</f>
        <v>spaces</v>
      </c>
      <c r="S2993" s="10">
        <f>(Kickstarter[[#This Row],[launched_at]]/86400) + 25569 + (-6/24)</f>
        <v>42740.587152777778</v>
      </c>
      <c r="T2993" s="10">
        <f>(Kickstarter[[#This Row],[deadline]]/86400) + 25569 + (-6/24)</f>
        <v>42762.587152777778</v>
      </c>
      <c r="U2993" s="6">
        <f>YEAR(Kickstarter[[#This Row],[Date Created Conversion]])</f>
        <v>2017</v>
      </c>
      <c r="V2993" s="6" t="str">
        <f>TEXT(Kickstarter[[#This Row],[Date Created Conversion]], "mmm")</f>
        <v>Jan</v>
      </c>
      <c r="W2993" s="6">
        <f>DATEDIF(Kickstarter[[#This Row],[Date Created Conversion]],Kickstarter[[#This Row],[Date Ended Conversion]],"m")</f>
        <v>0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Kickstarter[[#This Row],[pledged]]/Kickstarter[[#This Row],[goal]]</f>
        <v>1.0449999999999999</v>
      </c>
      <c r="P2994" s="13">
        <f>IF(Kickstarter[[#This Row],[backers_count]], Kickstarter[[#This Row],[pledged]]/Kickstarter[[#This Row],[backers_count]], 0)</f>
        <v>48.984375</v>
      </c>
      <c r="Q2994" t="str">
        <f>LEFT(Kickstarter[[#This Row],[Category and Sub-Category]], SEARCH("/", Kickstarter[[#This Row],[Category and Sub-Category]])-1)</f>
        <v>theater</v>
      </c>
      <c r="R2994" t="str">
        <f>RIGHT(Kickstarter[[#This Row],[Category and Sub-Category]], LEN(Kickstarter[[#This Row],[Category and Sub-Category]])-SEARCH("/",Kickstarter[[#This Row],[Category and Sub-Category]]))</f>
        <v>spaces</v>
      </c>
      <c r="S2994" s="10">
        <f>(Kickstarter[[#This Row],[launched_at]]/86400) + 25569 + (-6/24)</f>
        <v>42622.517476851848</v>
      </c>
      <c r="T2994" s="10">
        <f>(Kickstarter[[#This Row],[deadline]]/86400) + 25569 + (-6/24)</f>
        <v>42652.517476851848</v>
      </c>
      <c r="U2994" s="6">
        <f>YEAR(Kickstarter[[#This Row],[Date Created Conversion]])</f>
        <v>2016</v>
      </c>
      <c r="V2994" s="6" t="str">
        <f>TEXT(Kickstarter[[#This Row],[Date Created Conversion]], "mmm")</f>
        <v>Sep</v>
      </c>
      <c r="W2994" s="6">
        <f>DATEDIF(Kickstarter[[#This Row],[Date Created Conversion]],Kickstarter[[#This Row],[Date Ended Conversion]],"m")</f>
        <v>1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Kickstarter[[#This Row],[pledged]]/Kickstarter[[#This Row],[goal]]</f>
        <v>1.0029999999999999</v>
      </c>
      <c r="P2995" s="13">
        <f>IF(Kickstarter[[#This Row],[backers_count]], Kickstarter[[#This Row],[pledged]]/Kickstarter[[#This Row],[backers_count]], 0)</f>
        <v>45.590909090909093</v>
      </c>
      <c r="Q2995" t="str">
        <f>LEFT(Kickstarter[[#This Row],[Category and Sub-Category]], SEARCH("/", Kickstarter[[#This Row],[Category and Sub-Category]])-1)</f>
        <v>theater</v>
      </c>
      <c r="R2995" t="str">
        <f>RIGHT(Kickstarter[[#This Row],[Category and Sub-Category]], LEN(Kickstarter[[#This Row],[Category and Sub-Category]])-SEARCH("/",Kickstarter[[#This Row],[Category and Sub-Category]]))</f>
        <v>spaces</v>
      </c>
      <c r="S2995" s="10">
        <f>(Kickstarter[[#This Row],[launched_at]]/86400) + 25569 + (-6/24)</f>
        <v>42390.588738425926</v>
      </c>
      <c r="T2995" s="10">
        <f>(Kickstarter[[#This Row],[deadline]]/86400) + 25569 + (-6/24)</f>
        <v>42420.588738425926</v>
      </c>
      <c r="U2995" s="6">
        <f>YEAR(Kickstarter[[#This Row],[Date Created Conversion]])</f>
        <v>2016</v>
      </c>
      <c r="V2995" s="6" t="str">
        <f>TEXT(Kickstarter[[#This Row],[Date Created Conversion]], "mmm")</f>
        <v>Jan</v>
      </c>
      <c r="W2995" s="6">
        <f>DATEDIF(Kickstarter[[#This Row],[Date Created Conversion]],Kickstarter[[#This Row],[Date Ended Conversion]],"m")</f>
        <v>0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Kickstarter[[#This Row],[pledged]]/Kickstarter[[#This Row],[goal]]</f>
        <v>4.577466666666667</v>
      </c>
      <c r="P2996" s="13">
        <f>IF(Kickstarter[[#This Row],[backers_count]], Kickstarter[[#This Row],[pledged]]/Kickstarter[[#This Row],[backers_count]], 0)</f>
        <v>23.275254237288134</v>
      </c>
      <c r="Q2996" t="str">
        <f>LEFT(Kickstarter[[#This Row],[Category and Sub-Category]], SEARCH("/", Kickstarter[[#This Row],[Category and Sub-Category]])-1)</f>
        <v>theater</v>
      </c>
      <c r="R2996" t="str">
        <f>RIGHT(Kickstarter[[#This Row],[Category and Sub-Category]], LEN(Kickstarter[[#This Row],[Category and Sub-Category]])-SEARCH("/",Kickstarter[[#This Row],[Category and Sub-Category]]))</f>
        <v>spaces</v>
      </c>
      <c r="S2996" s="10">
        <f>(Kickstarter[[#This Row],[launched_at]]/86400) + 25569 + (-6/24)</f>
        <v>41885.228842592594</v>
      </c>
      <c r="T2996" s="10">
        <f>(Kickstarter[[#This Row],[deadline]]/86400) + 25569 + (-6/24)</f>
        <v>41915.228842592594</v>
      </c>
      <c r="U2996" s="6">
        <f>YEAR(Kickstarter[[#This Row],[Date Created Conversion]])</f>
        <v>2014</v>
      </c>
      <c r="V2996" s="6" t="str">
        <f>TEXT(Kickstarter[[#This Row],[Date Created Conversion]], "mmm")</f>
        <v>Sep</v>
      </c>
      <c r="W2996" s="6">
        <f>DATEDIF(Kickstarter[[#This Row],[Date Created Conversion]],Kickstarter[[#This Row],[Date Ended Conversion]],"m")</f>
        <v>1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Kickstarter[[#This Row],[pledged]]/Kickstarter[[#This Row],[goal]]</f>
        <v>1.0496000000000001</v>
      </c>
      <c r="P2997" s="13">
        <f>IF(Kickstarter[[#This Row],[backers_count]], Kickstarter[[#This Row],[pledged]]/Kickstarter[[#This Row],[backers_count]], 0)</f>
        <v>63.2289156626506</v>
      </c>
      <c r="Q2997" t="str">
        <f>LEFT(Kickstarter[[#This Row],[Category and Sub-Category]], SEARCH("/", Kickstarter[[#This Row],[Category and Sub-Category]])-1)</f>
        <v>theater</v>
      </c>
      <c r="R2997" t="str">
        <f>RIGHT(Kickstarter[[#This Row],[Category and Sub-Category]], LEN(Kickstarter[[#This Row],[Category and Sub-Category]])-SEARCH("/",Kickstarter[[#This Row],[Category and Sub-Category]]))</f>
        <v>spaces</v>
      </c>
      <c r="S2997" s="10">
        <f>(Kickstarter[[#This Row],[launched_at]]/86400) + 25569 + (-6/24)</f>
        <v>42724.415173611109</v>
      </c>
      <c r="T2997" s="10">
        <f>(Kickstarter[[#This Row],[deadline]]/86400) + 25569 + (-6/24)</f>
        <v>42754.415173611109</v>
      </c>
      <c r="U2997" s="6">
        <f>YEAR(Kickstarter[[#This Row],[Date Created Conversion]])</f>
        <v>2016</v>
      </c>
      <c r="V2997" s="6" t="str">
        <f>TEXT(Kickstarter[[#This Row],[Date Created Conversion]], "mmm")</f>
        <v>Dec</v>
      </c>
      <c r="W2997" s="6">
        <f>DATEDIF(Kickstarter[[#This Row],[Date Created Conversion]],Kickstarter[[#This Row],[Date Ended Conversion]],"m")</f>
        <v>0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Kickstarter[[#This Row],[pledged]]/Kickstarter[[#This Row],[goal]]</f>
        <v>1.7194285714285715</v>
      </c>
      <c r="P2998" s="13">
        <f>IF(Kickstarter[[#This Row],[backers_count]], Kickstarter[[#This Row],[pledged]]/Kickstarter[[#This Row],[backers_count]], 0)</f>
        <v>153.5204081632653</v>
      </c>
      <c r="Q2998" t="str">
        <f>LEFT(Kickstarter[[#This Row],[Category and Sub-Category]], SEARCH("/", Kickstarter[[#This Row],[Category and Sub-Category]])-1)</f>
        <v>theater</v>
      </c>
      <c r="R2998" t="str">
        <f>RIGHT(Kickstarter[[#This Row],[Category and Sub-Category]], LEN(Kickstarter[[#This Row],[Category and Sub-Category]])-SEARCH("/",Kickstarter[[#This Row],[Category and Sub-Category]]))</f>
        <v>spaces</v>
      </c>
      <c r="S2998" s="10">
        <f>(Kickstarter[[#This Row],[launched_at]]/86400) + 25569 + (-6/24)</f>
        <v>42090.662499999999</v>
      </c>
      <c r="T2998" s="10">
        <f>(Kickstarter[[#This Row],[deadline]]/86400) + 25569 + (-6/24)</f>
        <v>42150.662499999999</v>
      </c>
      <c r="U2998" s="6">
        <f>YEAR(Kickstarter[[#This Row],[Date Created Conversion]])</f>
        <v>2015</v>
      </c>
      <c r="V2998" s="6" t="str">
        <f>TEXT(Kickstarter[[#This Row],[Date Created Conversion]], "mmm")</f>
        <v>Mar</v>
      </c>
      <c r="W2998" s="6">
        <f>DATEDIF(Kickstarter[[#This Row],[Date Created Conversion]],Kickstarter[[#This Row],[Date Ended Conversion]],"m")</f>
        <v>1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Kickstarter[[#This Row],[pledged]]/Kickstarter[[#This Row],[goal]]</f>
        <v>1.0373000000000001</v>
      </c>
      <c r="P2999" s="13">
        <f>IF(Kickstarter[[#This Row],[backers_count]], Kickstarter[[#This Row],[pledged]]/Kickstarter[[#This Row],[backers_count]], 0)</f>
        <v>90.2</v>
      </c>
      <c r="Q2999" t="str">
        <f>LEFT(Kickstarter[[#This Row],[Category and Sub-Category]], SEARCH("/", Kickstarter[[#This Row],[Category and Sub-Category]])-1)</f>
        <v>theater</v>
      </c>
      <c r="R2999" t="str">
        <f>RIGHT(Kickstarter[[#This Row],[Category and Sub-Category]], LEN(Kickstarter[[#This Row],[Category and Sub-Category]])-SEARCH("/",Kickstarter[[#This Row],[Category and Sub-Category]]))</f>
        <v>spaces</v>
      </c>
      <c r="S2999" s="10">
        <f>(Kickstarter[[#This Row],[launched_at]]/86400) + 25569 + (-6/24)</f>
        <v>42775.483715277776</v>
      </c>
      <c r="T2999" s="10">
        <f>(Kickstarter[[#This Row],[deadline]]/86400) + 25569 + (-6/24)</f>
        <v>42792.957638888889</v>
      </c>
      <c r="U2999" s="6">
        <f>YEAR(Kickstarter[[#This Row],[Date Created Conversion]])</f>
        <v>2017</v>
      </c>
      <c r="V2999" s="6" t="str">
        <f>TEXT(Kickstarter[[#This Row],[Date Created Conversion]], "mmm")</f>
        <v>Feb</v>
      </c>
      <c r="W2999" s="6">
        <f>DATEDIF(Kickstarter[[#This Row],[Date Created Conversion]],Kickstarter[[#This Row],[Date Ended Conversion]],"m")</f>
        <v>0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Kickstarter[[#This Row],[pledged]]/Kickstarter[[#This Row],[goal]]</f>
        <v>1.0302899999999999</v>
      </c>
      <c r="P3000" s="13">
        <f>IF(Kickstarter[[#This Row],[backers_count]], Kickstarter[[#This Row],[pledged]]/Kickstarter[[#This Row],[backers_count]], 0)</f>
        <v>118.97113163972287</v>
      </c>
      <c r="Q3000" t="str">
        <f>LEFT(Kickstarter[[#This Row],[Category and Sub-Category]], SEARCH("/", Kickstarter[[#This Row],[Category and Sub-Category]])-1)</f>
        <v>theater</v>
      </c>
      <c r="R3000" t="str">
        <f>RIGHT(Kickstarter[[#This Row],[Category and Sub-Category]], LEN(Kickstarter[[#This Row],[Category and Sub-Category]])-SEARCH("/",Kickstarter[[#This Row],[Category and Sub-Category]]))</f>
        <v>spaces</v>
      </c>
      <c r="S3000" s="10">
        <f>(Kickstarter[[#This Row],[launched_at]]/86400) + 25569 + (-6/24)</f>
        <v>41777.943622685183</v>
      </c>
      <c r="T3000" s="10">
        <f>(Kickstarter[[#This Row],[deadline]]/86400) + 25569 + (-6/24)</f>
        <v>41805.934027777781</v>
      </c>
      <c r="U3000" s="6">
        <f>YEAR(Kickstarter[[#This Row],[Date Created Conversion]])</f>
        <v>2014</v>
      </c>
      <c r="V3000" s="6" t="str">
        <f>TEXT(Kickstarter[[#This Row],[Date Created Conversion]], "mmm")</f>
        <v>May</v>
      </c>
      <c r="W3000" s="6">
        <f>DATEDIF(Kickstarter[[#This Row],[Date Created Conversion]],Kickstarter[[#This Row],[Date Ended Conversion]],"m")</f>
        <v>0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Kickstarter[[#This Row],[pledged]]/Kickstarter[[#This Row],[goal]]</f>
        <v>1.1888888888888889</v>
      </c>
      <c r="P3001" s="13">
        <f>IF(Kickstarter[[#This Row],[backers_count]], Kickstarter[[#This Row],[pledged]]/Kickstarter[[#This Row],[backers_count]], 0)</f>
        <v>80.25</v>
      </c>
      <c r="Q3001" t="str">
        <f>LEFT(Kickstarter[[#This Row],[Category and Sub-Category]], SEARCH("/", Kickstarter[[#This Row],[Category and Sub-Category]])-1)</f>
        <v>theater</v>
      </c>
      <c r="R3001" t="str">
        <f>RIGHT(Kickstarter[[#This Row],[Category and Sub-Category]], LEN(Kickstarter[[#This Row],[Category and Sub-Category]])-SEARCH("/",Kickstarter[[#This Row],[Category and Sub-Category]]))</f>
        <v>spaces</v>
      </c>
      <c r="S3001" s="10">
        <f>(Kickstarter[[#This Row],[launched_at]]/86400) + 25569 + (-6/24)</f>
        <v>42780.490277777775</v>
      </c>
      <c r="T3001" s="10">
        <f>(Kickstarter[[#This Row],[deadline]]/86400) + 25569 + (-6/24)</f>
        <v>42794.833333333328</v>
      </c>
      <c r="U3001" s="6">
        <f>YEAR(Kickstarter[[#This Row],[Date Created Conversion]])</f>
        <v>2017</v>
      </c>
      <c r="V3001" s="6" t="str">
        <f>TEXT(Kickstarter[[#This Row],[Date Created Conversion]], "mmm")</f>
        <v>Feb</v>
      </c>
      <c r="W3001" s="6">
        <f>DATEDIF(Kickstarter[[#This Row],[Date Created Conversion]],Kickstarter[[#This Row],[Date Ended Conversion]],"m")</f>
        <v>0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Kickstarter[[#This Row],[pledged]]/Kickstarter[[#This Row],[goal]]</f>
        <v>1</v>
      </c>
      <c r="P3002" s="13">
        <f>IF(Kickstarter[[#This Row],[backers_count]], Kickstarter[[#This Row],[pledged]]/Kickstarter[[#This Row],[backers_count]], 0)</f>
        <v>62.5</v>
      </c>
      <c r="Q3002" t="str">
        <f>LEFT(Kickstarter[[#This Row],[Category and Sub-Category]], SEARCH("/", Kickstarter[[#This Row],[Category and Sub-Category]])-1)</f>
        <v>theater</v>
      </c>
      <c r="R3002" t="str">
        <f>RIGHT(Kickstarter[[#This Row],[Category and Sub-Category]], LEN(Kickstarter[[#This Row],[Category and Sub-Category]])-SEARCH("/",Kickstarter[[#This Row],[Category and Sub-Category]]))</f>
        <v>spaces</v>
      </c>
      <c r="S3002" s="10">
        <f>(Kickstarter[[#This Row],[launched_at]]/86400) + 25569 + (-6/24)</f>
        <v>42752.577199074076</v>
      </c>
      <c r="T3002" s="10">
        <f>(Kickstarter[[#This Row],[deadline]]/86400) + 25569 + (-6/24)</f>
        <v>42766.5</v>
      </c>
      <c r="U3002" s="6">
        <f>YEAR(Kickstarter[[#This Row],[Date Created Conversion]])</f>
        <v>2017</v>
      </c>
      <c r="V3002" s="6" t="str">
        <f>TEXT(Kickstarter[[#This Row],[Date Created Conversion]], "mmm")</f>
        <v>Jan</v>
      </c>
      <c r="W3002" s="6">
        <f>DATEDIF(Kickstarter[[#This Row],[Date Created Conversion]],Kickstarter[[#This Row],[Date Ended Conversion]],"m")</f>
        <v>0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Kickstarter[[#This Row],[pledged]]/Kickstarter[[#This Row],[goal]]</f>
        <v>3.1869988910451896</v>
      </c>
      <c r="P3003" s="13">
        <f>IF(Kickstarter[[#This Row],[backers_count]], Kickstarter[[#This Row],[pledged]]/Kickstarter[[#This Row],[backers_count]], 0)</f>
        <v>131.37719999999999</v>
      </c>
      <c r="Q3003" t="str">
        <f>LEFT(Kickstarter[[#This Row],[Category and Sub-Category]], SEARCH("/", Kickstarter[[#This Row],[Category and Sub-Category]])-1)</f>
        <v>theater</v>
      </c>
      <c r="R3003" t="str">
        <f>RIGHT(Kickstarter[[#This Row],[Category and Sub-Category]], LEN(Kickstarter[[#This Row],[Category and Sub-Category]])-SEARCH("/",Kickstarter[[#This Row],[Category and Sub-Category]]))</f>
        <v>spaces</v>
      </c>
      <c r="S3003" s="10">
        <f>(Kickstarter[[#This Row],[launched_at]]/86400) + 25569 + (-6/24)</f>
        <v>42534.645625000005</v>
      </c>
      <c r="T3003" s="10">
        <f>(Kickstarter[[#This Row],[deadline]]/86400) + 25569 + (-6/24)</f>
        <v>42564.645625000005</v>
      </c>
      <c r="U3003" s="6">
        <f>YEAR(Kickstarter[[#This Row],[Date Created Conversion]])</f>
        <v>2016</v>
      </c>
      <c r="V3003" s="6" t="str">
        <f>TEXT(Kickstarter[[#This Row],[Date Created Conversion]], "mmm")</f>
        <v>Jun</v>
      </c>
      <c r="W3003" s="6">
        <f>DATEDIF(Kickstarter[[#This Row],[Date Created Conversion]],Kickstarter[[#This Row],[Date Ended Conversion]],"m")</f>
        <v>1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Kickstarter[[#This Row],[pledged]]/Kickstarter[[#This Row],[goal]]</f>
        <v>1.0850614285714286</v>
      </c>
      <c r="P3004" s="13">
        <f>IF(Kickstarter[[#This Row],[backers_count]], Kickstarter[[#This Row],[pledged]]/Kickstarter[[#This Row],[backers_count]], 0)</f>
        <v>73.032980769230775</v>
      </c>
      <c r="Q3004" t="str">
        <f>LEFT(Kickstarter[[#This Row],[Category and Sub-Category]], SEARCH("/", Kickstarter[[#This Row],[Category and Sub-Category]])-1)</f>
        <v>theater</v>
      </c>
      <c r="R3004" t="str">
        <f>RIGHT(Kickstarter[[#This Row],[Category and Sub-Category]], LEN(Kickstarter[[#This Row],[Category and Sub-Category]])-SEARCH("/",Kickstarter[[#This Row],[Category and Sub-Category]]))</f>
        <v>spaces</v>
      </c>
      <c r="S3004" s="10">
        <f>(Kickstarter[[#This Row],[launched_at]]/86400) + 25569 + (-6/24)</f>
        <v>41239.58625</v>
      </c>
      <c r="T3004" s="10">
        <f>(Kickstarter[[#This Row],[deadline]]/86400) + 25569 + (-6/24)</f>
        <v>41269.58625</v>
      </c>
      <c r="U3004" s="6">
        <f>YEAR(Kickstarter[[#This Row],[Date Created Conversion]])</f>
        <v>2012</v>
      </c>
      <c r="V3004" s="6" t="str">
        <f>TEXT(Kickstarter[[#This Row],[Date Created Conversion]], "mmm")</f>
        <v>Nov</v>
      </c>
      <c r="W3004" s="6">
        <f>DATEDIF(Kickstarter[[#This Row],[Date Created Conversion]],Kickstarter[[#This Row],[Date Ended Conversion]],"m")</f>
        <v>1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Kickstarter[[#This Row],[pledged]]/Kickstarter[[#This Row],[goal]]</f>
        <v>1.0116666666666667</v>
      </c>
      <c r="P3005" s="13">
        <f>IF(Kickstarter[[#This Row],[backers_count]], Kickstarter[[#This Row],[pledged]]/Kickstarter[[#This Row],[backers_count]], 0)</f>
        <v>178.52941176470588</v>
      </c>
      <c r="Q3005" t="str">
        <f>LEFT(Kickstarter[[#This Row],[Category and Sub-Category]], SEARCH("/", Kickstarter[[#This Row],[Category and Sub-Category]])-1)</f>
        <v>theater</v>
      </c>
      <c r="R3005" t="str">
        <f>RIGHT(Kickstarter[[#This Row],[Category and Sub-Category]], LEN(Kickstarter[[#This Row],[Category and Sub-Category]])-SEARCH("/",Kickstarter[[#This Row],[Category and Sub-Category]]))</f>
        <v>spaces</v>
      </c>
      <c r="S3005" s="10">
        <f>(Kickstarter[[#This Row],[launched_at]]/86400) + 25569 + (-6/24)</f>
        <v>42398.599259259259</v>
      </c>
      <c r="T3005" s="10">
        <f>(Kickstarter[[#This Row],[deadline]]/86400) + 25569 + (-6/24)</f>
        <v>42429.999305555553</v>
      </c>
      <c r="U3005" s="6">
        <f>YEAR(Kickstarter[[#This Row],[Date Created Conversion]])</f>
        <v>2016</v>
      </c>
      <c r="V3005" s="6" t="str">
        <f>TEXT(Kickstarter[[#This Row],[Date Created Conversion]], "mmm")</f>
        <v>Jan</v>
      </c>
      <c r="W3005" s="6">
        <f>DATEDIF(Kickstarter[[#This Row],[Date Created Conversion]],Kickstarter[[#This Row],[Date Ended Conversion]],"m")</f>
        <v>1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Kickstarter[[#This Row],[pledged]]/Kickstarter[[#This Row],[goal]]</f>
        <v>1.12815</v>
      </c>
      <c r="P3006" s="13">
        <f>IF(Kickstarter[[#This Row],[backers_count]], Kickstarter[[#This Row],[pledged]]/Kickstarter[[#This Row],[backers_count]], 0)</f>
        <v>162.90974729241879</v>
      </c>
      <c r="Q3006" t="str">
        <f>LEFT(Kickstarter[[#This Row],[Category and Sub-Category]], SEARCH("/", Kickstarter[[#This Row],[Category and Sub-Category]])-1)</f>
        <v>theater</v>
      </c>
      <c r="R3006" t="str">
        <f>RIGHT(Kickstarter[[#This Row],[Category and Sub-Category]], LEN(Kickstarter[[#This Row],[Category and Sub-Category]])-SEARCH("/",Kickstarter[[#This Row],[Category and Sub-Category]]))</f>
        <v>spaces</v>
      </c>
      <c r="S3006" s="10">
        <f>(Kickstarter[[#This Row],[launched_at]]/86400) + 25569 + (-6/24)</f>
        <v>41928.631064814814</v>
      </c>
      <c r="T3006" s="10">
        <f>(Kickstarter[[#This Row],[deadline]]/86400) + 25569 + (-6/24)</f>
        <v>41958.672731481478</v>
      </c>
      <c r="U3006" s="6">
        <f>YEAR(Kickstarter[[#This Row],[Date Created Conversion]])</f>
        <v>2014</v>
      </c>
      <c r="V3006" s="6" t="str">
        <f>TEXT(Kickstarter[[#This Row],[Date Created Conversion]], "mmm")</f>
        <v>Oct</v>
      </c>
      <c r="W3006" s="6">
        <f>DATEDIF(Kickstarter[[#This Row],[Date Created Conversion]],Kickstarter[[#This Row],[Date Ended Conversion]],"m")</f>
        <v>0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Kickstarter[[#This Row],[pledged]]/Kickstarter[[#This Row],[goal]]</f>
        <v>1.2049622641509434</v>
      </c>
      <c r="P3007" s="13">
        <f>IF(Kickstarter[[#This Row],[backers_count]], Kickstarter[[#This Row],[pledged]]/Kickstarter[[#This Row],[backers_count]], 0)</f>
        <v>108.24237288135593</v>
      </c>
      <c r="Q3007" t="str">
        <f>LEFT(Kickstarter[[#This Row],[Category and Sub-Category]], SEARCH("/", Kickstarter[[#This Row],[Category and Sub-Category]])-1)</f>
        <v>theater</v>
      </c>
      <c r="R3007" t="str">
        <f>RIGHT(Kickstarter[[#This Row],[Category and Sub-Category]], LEN(Kickstarter[[#This Row],[Category and Sub-Category]])-SEARCH("/",Kickstarter[[#This Row],[Category and Sub-Category]]))</f>
        <v>spaces</v>
      </c>
      <c r="S3007" s="10">
        <f>(Kickstarter[[#This Row],[launched_at]]/86400) + 25569 + (-6/24)</f>
        <v>41888.424826388888</v>
      </c>
      <c r="T3007" s="10">
        <f>(Kickstarter[[#This Row],[deadline]]/86400) + 25569 + (-6/24)</f>
        <v>41918.424826388888</v>
      </c>
      <c r="U3007" s="6">
        <f>YEAR(Kickstarter[[#This Row],[Date Created Conversion]])</f>
        <v>2014</v>
      </c>
      <c r="V3007" s="6" t="str">
        <f>TEXT(Kickstarter[[#This Row],[Date Created Conversion]], "mmm")</f>
        <v>Sep</v>
      </c>
      <c r="W3007" s="6">
        <f>DATEDIF(Kickstarter[[#This Row],[Date Created Conversion]],Kickstarter[[#This Row],[Date Ended Conversion]],"m")</f>
        <v>1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Kickstarter[[#This Row],[pledged]]/Kickstarter[[#This Row],[goal]]</f>
        <v>1.0774999999999999</v>
      </c>
      <c r="P3008" s="13">
        <f>IF(Kickstarter[[#This Row],[backers_count]], Kickstarter[[#This Row],[pledged]]/Kickstarter[[#This Row],[backers_count]], 0)</f>
        <v>88.865979381443296</v>
      </c>
      <c r="Q3008" t="str">
        <f>LEFT(Kickstarter[[#This Row],[Category and Sub-Category]], SEARCH("/", Kickstarter[[#This Row],[Category and Sub-Category]])-1)</f>
        <v>theater</v>
      </c>
      <c r="R3008" t="str">
        <f>RIGHT(Kickstarter[[#This Row],[Category and Sub-Category]], LEN(Kickstarter[[#This Row],[Category and Sub-Category]])-SEARCH("/",Kickstarter[[#This Row],[Category and Sub-Category]]))</f>
        <v>spaces</v>
      </c>
      <c r="S3008" s="10">
        <f>(Kickstarter[[#This Row],[launched_at]]/86400) + 25569 + (-6/24)</f>
        <v>41957.506840277776</v>
      </c>
      <c r="T3008" s="10">
        <f>(Kickstarter[[#This Row],[deadline]]/86400) + 25569 + (-6/24)</f>
        <v>41987.506840277776</v>
      </c>
      <c r="U3008" s="6">
        <f>YEAR(Kickstarter[[#This Row],[Date Created Conversion]])</f>
        <v>2014</v>
      </c>
      <c r="V3008" s="6" t="str">
        <f>TEXT(Kickstarter[[#This Row],[Date Created Conversion]], "mmm")</f>
        <v>Nov</v>
      </c>
      <c r="W3008" s="6">
        <f>DATEDIF(Kickstarter[[#This Row],[Date Created Conversion]],Kickstarter[[#This Row],[Date Ended Conversion]],"m")</f>
        <v>1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Kickstarter[[#This Row],[pledged]]/Kickstarter[[#This Row],[goal]]</f>
        <v>1.8</v>
      </c>
      <c r="P3009" s="13">
        <f>IF(Kickstarter[[#This Row],[backers_count]], Kickstarter[[#This Row],[pledged]]/Kickstarter[[#This Row],[backers_count]], 0)</f>
        <v>54</v>
      </c>
      <c r="Q3009" t="str">
        <f>LEFT(Kickstarter[[#This Row],[Category and Sub-Category]], SEARCH("/", Kickstarter[[#This Row],[Category and Sub-Category]])-1)</f>
        <v>theater</v>
      </c>
      <c r="R3009" t="str">
        <f>RIGHT(Kickstarter[[#This Row],[Category and Sub-Category]], LEN(Kickstarter[[#This Row],[Category and Sub-Category]])-SEARCH("/",Kickstarter[[#This Row],[Category and Sub-Category]]))</f>
        <v>spaces</v>
      </c>
      <c r="S3009" s="10">
        <f>(Kickstarter[[#This Row],[launched_at]]/86400) + 25569 + (-6/24)</f>
        <v>42097.966238425928</v>
      </c>
      <c r="T3009" s="10">
        <f>(Kickstarter[[#This Row],[deadline]]/86400) + 25569 + (-6/24)</f>
        <v>42118.966238425928</v>
      </c>
      <c r="U3009" s="6">
        <f>YEAR(Kickstarter[[#This Row],[Date Created Conversion]])</f>
        <v>2015</v>
      </c>
      <c r="V3009" s="6" t="str">
        <f>TEXT(Kickstarter[[#This Row],[Date Created Conversion]], "mmm")</f>
        <v>Apr</v>
      </c>
      <c r="W3009" s="6">
        <f>DATEDIF(Kickstarter[[#This Row],[Date Created Conversion]],Kickstarter[[#This Row],[Date Ended Conversion]],"m")</f>
        <v>0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Kickstarter[[#This Row],[pledged]]/Kickstarter[[#This Row],[goal]]</f>
        <v>1.0116666666666667</v>
      </c>
      <c r="P3010" s="13">
        <f>IF(Kickstarter[[#This Row],[backers_count]], Kickstarter[[#This Row],[pledged]]/Kickstarter[[#This Row],[backers_count]], 0)</f>
        <v>116.73076923076923</v>
      </c>
      <c r="Q3010" t="str">
        <f>LEFT(Kickstarter[[#This Row],[Category and Sub-Category]], SEARCH("/", Kickstarter[[#This Row],[Category and Sub-Category]])-1)</f>
        <v>theater</v>
      </c>
      <c r="R3010" t="str">
        <f>RIGHT(Kickstarter[[#This Row],[Category and Sub-Category]], LEN(Kickstarter[[#This Row],[Category and Sub-Category]])-SEARCH("/",Kickstarter[[#This Row],[Category and Sub-Category]]))</f>
        <v>spaces</v>
      </c>
      <c r="S3010" s="10">
        <f>(Kickstarter[[#This Row],[launched_at]]/86400) + 25569 + (-6/24)</f>
        <v>42359.962025462963</v>
      </c>
      <c r="T3010" s="10">
        <f>(Kickstarter[[#This Row],[deadline]]/86400) + 25569 + (-6/24)</f>
        <v>42389.962025462963</v>
      </c>
      <c r="U3010" s="6">
        <f>YEAR(Kickstarter[[#This Row],[Date Created Conversion]])</f>
        <v>2015</v>
      </c>
      <c r="V3010" s="6" t="str">
        <f>TEXT(Kickstarter[[#This Row],[Date Created Conversion]], "mmm")</f>
        <v>Dec</v>
      </c>
      <c r="W3010" s="6">
        <f>DATEDIF(Kickstarter[[#This Row],[Date Created Conversion]],Kickstarter[[#This Row],[Date Ended Conversion]],"m")</f>
        <v>0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Kickstarter[[#This Row],[pledged]]/Kickstarter[[#This Row],[goal]]</f>
        <v>1.19756</v>
      </c>
      <c r="P3011" s="13">
        <f>IF(Kickstarter[[#This Row],[backers_count]], Kickstarter[[#This Row],[pledged]]/Kickstarter[[#This Row],[backers_count]], 0)</f>
        <v>233.8984375</v>
      </c>
      <c r="Q3011" t="str">
        <f>LEFT(Kickstarter[[#This Row],[Category and Sub-Category]], SEARCH("/", Kickstarter[[#This Row],[Category and Sub-Category]])-1)</f>
        <v>theater</v>
      </c>
      <c r="R3011" t="str">
        <f>RIGHT(Kickstarter[[#This Row],[Category and Sub-Category]], LEN(Kickstarter[[#This Row],[Category and Sub-Category]])-SEARCH("/",Kickstarter[[#This Row],[Category and Sub-Category]]))</f>
        <v>spaces</v>
      </c>
      <c r="S3011" s="10">
        <f>(Kickstarter[[#This Row],[launched_at]]/86400) + 25569 + (-6/24)</f>
        <v>41939.319907407407</v>
      </c>
      <c r="T3011" s="10">
        <f>(Kickstarter[[#This Row],[deadline]]/86400) + 25569 + (-6/24)</f>
        <v>41969.361574074079</v>
      </c>
      <c r="U3011" s="6">
        <f>YEAR(Kickstarter[[#This Row],[Date Created Conversion]])</f>
        <v>2014</v>
      </c>
      <c r="V3011" s="6" t="str">
        <f>TEXT(Kickstarter[[#This Row],[Date Created Conversion]], "mmm")</f>
        <v>Oct</v>
      </c>
      <c r="W3011" s="6">
        <f>DATEDIF(Kickstarter[[#This Row],[Date Created Conversion]],Kickstarter[[#This Row],[Date Ended Conversion]],"m")</f>
        <v>0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Kickstarter[[#This Row],[pledged]]/Kickstarter[[#This Row],[goal]]</f>
        <v>1.58</v>
      </c>
      <c r="P3012" s="13">
        <f>IF(Kickstarter[[#This Row],[backers_count]], Kickstarter[[#This Row],[pledged]]/Kickstarter[[#This Row],[backers_count]], 0)</f>
        <v>158</v>
      </c>
      <c r="Q3012" t="str">
        <f>LEFT(Kickstarter[[#This Row],[Category and Sub-Category]], SEARCH("/", Kickstarter[[#This Row],[Category and Sub-Category]])-1)</f>
        <v>theater</v>
      </c>
      <c r="R3012" t="str">
        <f>RIGHT(Kickstarter[[#This Row],[Category and Sub-Category]], LEN(Kickstarter[[#This Row],[Category and Sub-Category]])-SEARCH("/",Kickstarter[[#This Row],[Category and Sub-Category]]))</f>
        <v>spaces</v>
      </c>
      <c r="S3012" s="10">
        <f>(Kickstarter[[#This Row],[launched_at]]/86400) + 25569 + (-6/24)</f>
        <v>41996.582395833335</v>
      </c>
      <c r="T3012" s="10">
        <f>(Kickstarter[[#This Row],[deadline]]/86400) + 25569 + (-6/24)</f>
        <v>42056.582395833335</v>
      </c>
      <c r="U3012" s="6">
        <f>YEAR(Kickstarter[[#This Row],[Date Created Conversion]])</f>
        <v>2014</v>
      </c>
      <c r="V3012" s="6" t="str">
        <f>TEXT(Kickstarter[[#This Row],[Date Created Conversion]], "mmm")</f>
        <v>Dec</v>
      </c>
      <c r="W3012" s="6">
        <f>DATEDIF(Kickstarter[[#This Row],[Date Created Conversion]],Kickstarter[[#This Row],[Date Ended Conversion]],"m")</f>
        <v>1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Kickstarter[[#This Row],[pledged]]/Kickstarter[[#This Row],[goal]]</f>
        <v>1.2366666666666666</v>
      </c>
      <c r="P3013" s="13">
        <f>IF(Kickstarter[[#This Row],[backers_count]], Kickstarter[[#This Row],[pledged]]/Kickstarter[[#This Row],[backers_count]], 0)</f>
        <v>14.84</v>
      </c>
      <c r="Q3013" t="str">
        <f>LEFT(Kickstarter[[#This Row],[Category and Sub-Category]], SEARCH("/", Kickstarter[[#This Row],[Category and Sub-Category]])-1)</f>
        <v>theater</v>
      </c>
      <c r="R3013" t="str">
        <f>RIGHT(Kickstarter[[#This Row],[Category and Sub-Category]], LEN(Kickstarter[[#This Row],[Category and Sub-Category]])-SEARCH("/",Kickstarter[[#This Row],[Category and Sub-Category]]))</f>
        <v>spaces</v>
      </c>
      <c r="S3013" s="10">
        <f>(Kickstarter[[#This Row],[launched_at]]/86400) + 25569 + (-6/24)</f>
        <v>42334.218935185185</v>
      </c>
      <c r="T3013" s="10">
        <f>(Kickstarter[[#This Row],[deadline]]/86400) + 25569 + (-6/24)</f>
        <v>42361.707638888889</v>
      </c>
      <c r="U3013" s="6">
        <f>YEAR(Kickstarter[[#This Row],[Date Created Conversion]])</f>
        <v>2015</v>
      </c>
      <c r="V3013" s="6" t="str">
        <f>TEXT(Kickstarter[[#This Row],[Date Created Conversion]], "mmm")</f>
        <v>Nov</v>
      </c>
      <c r="W3013" s="6">
        <f>DATEDIF(Kickstarter[[#This Row],[Date Created Conversion]],Kickstarter[[#This Row],[Date Ended Conversion]],"m")</f>
        <v>0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Kickstarter[[#This Row],[pledged]]/Kickstarter[[#This Row],[goal]]</f>
        <v>1.1712499999999999</v>
      </c>
      <c r="P3014" s="13">
        <f>IF(Kickstarter[[#This Row],[backers_count]], Kickstarter[[#This Row],[pledged]]/Kickstarter[[#This Row],[backers_count]], 0)</f>
        <v>85.181818181818187</v>
      </c>
      <c r="Q3014" t="str">
        <f>LEFT(Kickstarter[[#This Row],[Category and Sub-Category]], SEARCH("/", Kickstarter[[#This Row],[Category and Sub-Category]])-1)</f>
        <v>theater</v>
      </c>
      <c r="R3014" t="str">
        <f>RIGHT(Kickstarter[[#This Row],[Category and Sub-Category]], LEN(Kickstarter[[#This Row],[Category and Sub-Category]])-SEARCH("/",Kickstarter[[#This Row],[Category and Sub-Category]]))</f>
        <v>spaces</v>
      </c>
      <c r="S3014" s="10">
        <f>(Kickstarter[[#This Row],[launched_at]]/86400) + 25569 + (-6/24)</f>
        <v>42024.452893518523</v>
      </c>
      <c r="T3014" s="10">
        <f>(Kickstarter[[#This Row],[deadline]]/86400) + 25569 + (-6/24)</f>
        <v>42045.452893518523</v>
      </c>
      <c r="U3014" s="6">
        <f>YEAR(Kickstarter[[#This Row],[Date Created Conversion]])</f>
        <v>2015</v>
      </c>
      <c r="V3014" s="6" t="str">
        <f>TEXT(Kickstarter[[#This Row],[Date Created Conversion]], "mmm")</f>
        <v>Jan</v>
      </c>
      <c r="W3014" s="6">
        <f>DATEDIF(Kickstarter[[#This Row],[Date Created Conversion]],Kickstarter[[#This Row],[Date Ended Conversion]],"m")</f>
        <v>0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Kickstarter[[#This Row],[pledged]]/Kickstarter[[#This Row],[goal]]</f>
        <v>1.5696000000000001</v>
      </c>
      <c r="P3015" s="13">
        <f>IF(Kickstarter[[#This Row],[backers_count]], Kickstarter[[#This Row],[pledged]]/Kickstarter[[#This Row],[backers_count]], 0)</f>
        <v>146.69158878504672</v>
      </c>
      <c r="Q3015" t="str">
        <f>LEFT(Kickstarter[[#This Row],[Category and Sub-Category]], SEARCH("/", Kickstarter[[#This Row],[Category and Sub-Category]])-1)</f>
        <v>theater</v>
      </c>
      <c r="R3015" t="str">
        <f>RIGHT(Kickstarter[[#This Row],[Category and Sub-Category]], LEN(Kickstarter[[#This Row],[Category and Sub-Category]])-SEARCH("/",Kickstarter[[#This Row],[Category and Sub-Category]]))</f>
        <v>spaces</v>
      </c>
      <c r="S3015" s="10">
        <f>(Kickstarter[[#This Row],[launched_at]]/86400) + 25569 + (-6/24)</f>
        <v>42146.586215277777</v>
      </c>
      <c r="T3015" s="10">
        <f>(Kickstarter[[#This Row],[deadline]]/86400) + 25569 + (-6/24)</f>
        <v>42176.586215277777</v>
      </c>
      <c r="U3015" s="6">
        <f>YEAR(Kickstarter[[#This Row],[Date Created Conversion]])</f>
        <v>2015</v>
      </c>
      <c r="V3015" s="6" t="str">
        <f>TEXT(Kickstarter[[#This Row],[Date Created Conversion]], "mmm")</f>
        <v>May</v>
      </c>
      <c r="W3015" s="6">
        <f>DATEDIF(Kickstarter[[#This Row],[Date Created Conversion]],Kickstarter[[#This Row],[Date Ended Conversion]],"m")</f>
        <v>0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Kickstarter[[#This Row],[pledged]]/Kickstarter[[#This Row],[goal]]</f>
        <v>1.13104</v>
      </c>
      <c r="P3016" s="13">
        <f>IF(Kickstarter[[#This Row],[backers_count]], Kickstarter[[#This Row],[pledged]]/Kickstarter[[#This Row],[backers_count]], 0)</f>
        <v>50.764811490125673</v>
      </c>
      <c r="Q3016" t="str">
        <f>LEFT(Kickstarter[[#This Row],[Category and Sub-Category]], SEARCH("/", Kickstarter[[#This Row],[Category and Sub-Category]])-1)</f>
        <v>theater</v>
      </c>
      <c r="R3016" t="str">
        <f>RIGHT(Kickstarter[[#This Row],[Category and Sub-Category]], LEN(Kickstarter[[#This Row],[Category and Sub-Category]])-SEARCH("/",Kickstarter[[#This Row],[Category and Sub-Category]]))</f>
        <v>spaces</v>
      </c>
      <c r="S3016" s="10">
        <f>(Kickstarter[[#This Row],[launched_at]]/86400) + 25569 + (-6/24)</f>
        <v>41919.873611111107</v>
      </c>
      <c r="T3016" s="10">
        <f>(Kickstarter[[#This Row],[deadline]]/86400) + 25569 + (-6/24)</f>
        <v>41947.958333333336</v>
      </c>
      <c r="U3016" s="6">
        <f>YEAR(Kickstarter[[#This Row],[Date Created Conversion]])</f>
        <v>2014</v>
      </c>
      <c r="V3016" s="6" t="str">
        <f>TEXT(Kickstarter[[#This Row],[Date Created Conversion]], "mmm")</f>
        <v>Oct</v>
      </c>
      <c r="W3016" s="6">
        <f>DATEDIF(Kickstarter[[#This Row],[Date Created Conversion]],Kickstarter[[#This Row],[Date Ended Conversion]],"m")</f>
        <v>0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Kickstarter[[#This Row],[pledged]]/Kickstarter[[#This Row],[goal]]</f>
        <v>1.0317647058823529</v>
      </c>
      <c r="P3017" s="13">
        <f>IF(Kickstarter[[#This Row],[backers_count]], Kickstarter[[#This Row],[pledged]]/Kickstarter[[#This Row],[backers_count]], 0)</f>
        <v>87.7</v>
      </c>
      <c r="Q3017" t="str">
        <f>LEFT(Kickstarter[[#This Row],[Category and Sub-Category]], SEARCH("/", Kickstarter[[#This Row],[Category and Sub-Category]])-1)</f>
        <v>theater</v>
      </c>
      <c r="R3017" t="str">
        <f>RIGHT(Kickstarter[[#This Row],[Category and Sub-Category]], LEN(Kickstarter[[#This Row],[Category and Sub-Category]])-SEARCH("/",Kickstarter[[#This Row],[Category and Sub-Category]]))</f>
        <v>spaces</v>
      </c>
      <c r="S3017" s="10">
        <f>(Kickstarter[[#This Row],[launched_at]]/86400) + 25569 + (-6/24)</f>
        <v>41785.47729166667</v>
      </c>
      <c r="T3017" s="10">
        <f>(Kickstarter[[#This Row],[deadline]]/86400) + 25569 + (-6/24)</f>
        <v>41800.916666666664</v>
      </c>
      <c r="U3017" s="6">
        <f>YEAR(Kickstarter[[#This Row],[Date Created Conversion]])</f>
        <v>2014</v>
      </c>
      <c r="V3017" s="6" t="str">
        <f>TEXT(Kickstarter[[#This Row],[Date Created Conversion]], "mmm")</f>
        <v>May</v>
      </c>
      <c r="W3017" s="6">
        <f>DATEDIF(Kickstarter[[#This Row],[Date Created Conversion]],Kickstarter[[#This Row],[Date Ended Conversion]],"m")</f>
        <v>0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Kickstarter[[#This Row],[pledged]]/Kickstarter[[#This Row],[goal]]</f>
        <v>1.0261176470588236</v>
      </c>
      <c r="P3018" s="13">
        <f>IF(Kickstarter[[#This Row],[backers_count]], Kickstarter[[#This Row],[pledged]]/Kickstarter[[#This Row],[backers_count]], 0)</f>
        <v>242.27777777777777</v>
      </c>
      <c r="Q3018" t="str">
        <f>LEFT(Kickstarter[[#This Row],[Category and Sub-Category]], SEARCH("/", Kickstarter[[#This Row],[Category and Sub-Category]])-1)</f>
        <v>theater</v>
      </c>
      <c r="R3018" t="str">
        <f>RIGHT(Kickstarter[[#This Row],[Category and Sub-Category]], LEN(Kickstarter[[#This Row],[Category and Sub-Category]])-SEARCH("/",Kickstarter[[#This Row],[Category and Sub-Category]]))</f>
        <v>spaces</v>
      </c>
      <c r="S3018" s="10">
        <f>(Kickstarter[[#This Row],[launched_at]]/86400) + 25569 + (-6/24)</f>
        <v>41778.298055555555</v>
      </c>
      <c r="T3018" s="10">
        <f>(Kickstarter[[#This Row],[deadline]]/86400) + 25569 + (-6/24)</f>
        <v>41838.298055555555</v>
      </c>
      <c r="U3018" s="6">
        <f>YEAR(Kickstarter[[#This Row],[Date Created Conversion]])</f>
        <v>2014</v>
      </c>
      <c r="V3018" s="6" t="str">
        <f>TEXT(Kickstarter[[#This Row],[Date Created Conversion]], "mmm")</f>
        <v>May</v>
      </c>
      <c r="W3018" s="6">
        <f>DATEDIF(Kickstarter[[#This Row],[Date Created Conversion]],Kickstarter[[#This Row],[Date Ended Conversion]],"m")</f>
        <v>1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Kickstarter[[#This Row],[pledged]]/Kickstarter[[#This Row],[goal]]</f>
        <v>1.0584090909090909</v>
      </c>
      <c r="P3019" s="13">
        <f>IF(Kickstarter[[#This Row],[backers_count]], Kickstarter[[#This Row],[pledged]]/Kickstarter[[#This Row],[backers_count]], 0)</f>
        <v>146.44654088050314</v>
      </c>
      <c r="Q3019" t="str">
        <f>LEFT(Kickstarter[[#This Row],[Category and Sub-Category]], SEARCH("/", Kickstarter[[#This Row],[Category and Sub-Category]])-1)</f>
        <v>theater</v>
      </c>
      <c r="R3019" t="str">
        <f>RIGHT(Kickstarter[[#This Row],[Category and Sub-Category]], LEN(Kickstarter[[#This Row],[Category and Sub-Category]])-SEARCH("/",Kickstarter[[#This Row],[Category and Sub-Category]]))</f>
        <v>spaces</v>
      </c>
      <c r="S3019" s="10">
        <f>(Kickstarter[[#This Row],[launched_at]]/86400) + 25569 + (-6/24)</f>
        <v>41841.600034722222</v>
      </c>
      <c r="T3019" s="10">
        <f>(Kickstarter[[#This Row],[deadline]]/86400) + 25569 + (-6/24)</f>
        <v>41871.600034722222</v>
      </c>
      <c r="U3019" s="6">
        <f>YEAR(Kickstarter[[#This Row],[Date Created Conversion]])</f>
        <v>2014</v>
      </c>
      <c r="V3019" s="6" t="str">
        <f>TEXT(Kickstarter[[#This Row],[Date Created Conversion]], "mmm")</f>
        <v>Jul</v>
      </c>
      <c r="W3019" s="6">
        <f>DATEDIF(Kickstarter[[#This Row],[Date Created Conversion]],Kickstarter[[#This Row],[Date Ended Conversion]],"m")</f>
        <v>0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Kickstarter[[#This Row],[pledged]]/Kickstarter[[#This Row],[goal]]</f>
        <v>1.0071428571428571</v>
      </c>
      <c r="P3020" s="13">
        <f>IF(Kickstarter[[#This Row],[backers_count]], Kickstarter[[#This Row],[pledged]]/Kickstarter[[#This Row],[backers_count]], 0)</f>
        <v>103.17073170731707</v>
      </c>
      <c r="Q3020" t="str">
        <f>LEFT(Kickstarter[[#This Row],[Category and Sub-Category]], SEARCH("/", Kickstarter[[#This Row],[Category and Sub-Category]])-1)</f>
        <v>theater</v>
      </c>
      <c r="R3020" t="str">
        <f>RIGHT(Kickstarter[[#This Row],[Category and Sub-Category]], LEN(Kickstarter[[#This Row],[Category and Sub-Category]])-SEARCH("/",Kickstarter[[#This Row],[Category and Sub-Category]]))</f>
        <v>spaces</v>
      </c>
      <c r="S3020" s="10">
        <f>(Kickstarter[[#This Row],[launched_at]]/86400) + 25569 + (-6/24)</f>
        <v>42163.048333333332</v>
      </c>
      <c r="T3020" s="10">
        <f>(Kickstarter[[#This Row],[deadline]]/86400) + 25569 + (-6/24)</f>
        <v>42205.666666666672</v>
      </c>
      <c r="U3020" s="6">
        <f>YEAR(Kickstarter[[#This Row],[Date Created Conversion]])</f>
        <v>2015</v>
      </c>
      <c r="V3020" s="6" t="str">
        <f>TEXT(Kickstarter[[#This Row],[Date Created Conversion]], "mmm")</f>
        <v>Jun</v>
      </c>
      <c r="W3020" s="6">
        <f>DATEDIF(Kickstarter[[#This Row],[Date Created Conversion]],Kickstarter[[#This Row],[Date Ended Conversion]],"m")</f>
        <v>1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Kickstarter[[#This Row],[pledged]]/Kickstarter[[#This Row],[goal]]</f>
        <v>1.2123333333333333</v>
      </c>
      <c r="P3021" s="13">
        <f>IF(Kickstarter[[#This Row],[backers_count]], Kickstarter[[#This Row],[pledged]]/Kickstarter[[#This Row],[backers_count]], 0)</f>
        <v>80.464601769911511</v>
      </c>
      <c r="Q3021" t="str">
        <f>LEFT(Kickstarter[[#This Row],[Category and Sub-Category]], SEARCH("/", Kickstarter[[#This Row],[Category and Sub-Category]])-1)</f>
        <v>theater</v>
      </c>
      <c r="R3021" t="str">
        <f>RIGHT(Kickstarter[[#This Row],[Category and Sub-Category]], LEN(Kickstarter[[#This Row],[Category and Sub-Category]])-SEARCH("/",Kickstarter[[#This Row],[Category and Sub-Category]]))</f>
        <v>spaces</v>
      </c>
      <c r="S3021" s="10">
        <f>(Kickstarter[[#This Row],[launched_at]]/86400) + 25569 + (-6/24)</f>
        <v>41758.583564814813</v>
      </c>
      <c r="T3021" s="10">
        <f>(Kickstarter[[#This Row],[deadline]]/86400) + 25569 + (-6/24)</f>
        <v>41785.875</v>
      </c>
      <c r="U3021" s="6">
        <f>YEAR(Kickstarter[[#This Row],[Date Created Conversion]])</f>
        <v>2014</v>
      </c>
      <c r="V3021" s="6" t="str">
        <f>TEXT(Kickstarter[[#This Row],[Date Created Conversion]], "mmm")</f>
        <v>Apr</v>
      </c>
      <c r="W3021" s="6">
        <f>DATEDIF(Kickstarter[[#This Row],[Date Created Conversion]],Kickstarter[[#This Row],[Date Ended Conversion]],"m")</f>
        <v>0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Kickstarter[[#This Row],[pledged]]/Kickstarter[[#This Row],[goal]]</f>
        <v>1.0057142857142858</v>
      </c>
      <c r="P3022" s="13">
        <f>IF(Kickstarter[[#This Row],[backers_count]], Kickstarter[[#This Row],[pledged]]/Kickstarter[[#This Row],[backers_count]], 0)</f>
        <v>234.66666666666666</v>
      </c>
      <c r="Q3022" t="str">
        <f>LEFT(Kickstarter[[#This Row],[Category and Sub-Category]], SEARCH("/", Kickstarter[[#This Row],[Category and Sub-Category]])-1)</f>
        <v>theater</v>
      </c>
      <c r="R3022" t="str">
        <f>RIGHT(Kickstarter[[#This Row],[Category and Sub-Category]], LEN(Kickstarter[[#This Row],[Category and Sub-Category]])-SEARCH("/",Kickstarter[[#This Row],[Category and Sub-Category]]))</f>
        <v>spaces</v>
      </c>
      <c r="S3022" s="10">
        <f>(Kickstarter[[#This Row],[launched_at]]/86400) + 25569 + (-6/24)</f>
        <v>42170.596446759257</v>
      </c>
      <c r="T3022" s="10">
        <f>(Kickstarter[[#This Row],[deadline]]/86400) + 25569 + (-6/24)</f>
        <v>42230.596446759257</v>
      </c>
      <c r="U3022" s="6">
        <f>YEAR(Kickstarter[[#This Row],[Date Created Conversion]])</f>
        <v>2015</v>
      </c>
      <c r="V3022" s="6" t="str">
        <f>TEXT(Kickstarter[[#This Row],[Date Created Conversion]], "mmm")</f>
        <v>Jun</v>
      </c>
      <c r="W3022" s="6">
        <f>DATEDIF(Kickstarter[[#This Row],[Date Created Conversion]],Kickstarter[[#This Row],[Date Ended Conversion]],"m")</f>
        <v>1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Kickstarter[[#This Row],[pledged]]/Kickstarter[[#This Row],[goal]]</f>
        <v>1.1602222222222223</v>
      </c>
      <c r="P3023" s="13">
        <f>IF(Kickstarter[[#This Row],[backers_count]], Kickstarter[[#This Row],[pledged]]/Kickstarter[[#This Row],[backers_count]], 0)</f>
        <v>50.689320388349515</v>
      </c>
      <c r="Q3023" t="str">
        <f>LEFT(Kickstarter[[#This Row],[Category and Sub-Category]], SEARCH("/", Kickstarter[[#This Row],[Category and Sub-Category]])-1)</f>
        <v>theater</v>
      </c>
      <c r="R3023" t="str">
        <f>RIGHT(Kickstarter[[#This Row],[Category and Sub-Category]], LEN(Kickstarter[[#This Row],[Category and Sub-Category]])-SEARCH("/",Kickstarter[[#This Row],[Category and Sub-Category]]))</f>
        <v>spaces</v>
      </c>
      <c r="S3023" s="10">
        <f>(Kickstarter[[#This Row],[launched_at]]/86400) + 25569 + (-6/24)</f>
        <v>42660.368854166663</v>
      </c>
      <c r="T3023" s="10">
        <f>(Kickstarter[[#This Row],[deadline]]/86400) + 25569 + (-6/24)</f>
        <v>42695.999305555553</v>
      </c>
      <c r="U3023" s="6">
        <f>YEAR(Kickstarter[[#This Row],[Date Created Conversion]])</f>
        <v>2016</v>
      </c>
      <c r="V3023" s="6" t="str">
        <f>TEXT(Kickstarter[[#This Row],[Date Created Conversion]], "mmm")</f>
        <v>Oct</v>
      </c>
      <c r="W3023" s="6">
        <f>DATEDIF(Kickstarter[[#This Row],[Date Created Conversion]],Kickstarter[[#This Row],[Date Ended Conversion]],"m")</f>
        <v>1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Kickstarter[[#This Row],[pledged]]/Kickstarter[[#This Row],[goal]]</f>
        <v>1.0087999999999999</v>
      </c>
      <c r="P3024" s="13">
        <f>IF(Kickstarter[[#This Row],[backers_count]], Kickstarter[[#This Row],[pledged]]/Kickstarter[[#This Row],[backers_count]], 0)</f>
        <v>162.70967741935485</v>
      </c>
      <c r="Q3024" t="str">
        <f>LEFT(Kickstarter[[#This Row],[Category and Sub-Category]], SEARCH("/", Kickstarter[[#This Row],[Category and Sub-Category]])-1)</f>
        <v>theater</v>
      </c>
      <c r="R3024" t="str">
        <f>RIGHT(Kickstarter[[#This Row],[Category and Sub-Category]], LEN(Kickstarter[[#This Row],[Category and Sub-Category]])-SEARCH("/",Kickstarter[[#This Row],[Category and Sub-Category]]))</f>
        <v>spaces</v>
      </c>
      <c r="S3024" s="10">
        <f>(Kickstarter[[#This Row],[launched_at]]/86400) + 25569 + (-6/24)</f>
        <v>42564.70380787037</v>
      </c>
      <c r="T3024" s="10">
        <f>(Kickstarter[[#This Row],[deadline]]/86400) + 25569 + (-6/24)</f>
        <v>42609.70380787037</v>
      </c>
      <c r="U3024" s="6">
        <f>YEAR(Kickstarter[[#This Row],[Date Created Conversion]])</f>
        <v>2016</v>
      </c>
      <c r="V3024" s="6" t="str">
        <f>TEXT(Kickstarter[[#This Row],[Date Created Conversion]], "mmm")</f>
        <v>Jul</v>
      </c>
      <c r="W3024" s="6">
        <f>DATEDIF(Kickstarter[[#This Row],[Date Created Conversion]],Kickstarter[[#This Row],[Date Ended Conversion]],"m")</f>
        <v>1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Kickstarter[[#This Row],[pledged]]/Kickstarter[[#This Row],[goal]]</f>
        <v>1.03</v>
      </c>
      <c r="P3025" s="13">
        <f>IF(Kickstarter[[#This Row],[backers_count]], Kickstarter[[#This Row],[pledged]]/Kickstarter[[#This Row],[backers_count]], 0)</f>
        <v>120.16666666666667</v>
      </c>
      <c r="Q3025" t="str">
        <f>LEFT(Kickstarter[[#This Row],[Category and Sub-Category]], SEARCH("/", Kickstarter[[#This Row],[Category and Sub-Category]])-1)</f>
        <v>theater</v>
      </c>
      <c r="R3025" t="str">
        <f>RIGHT(Kickstarter[[#This Row],[Category and Sub-Category]], LEN(Kickstarter[[#This Row],[Category and Sub-Category]])-SEARCH("/",Kickstarter[[#This Row],[Category and Sub-Category]]))</f>
        <v>spaces</v>
      </c>
      <c r="S3025" s="10">
        <f>(Kickstarter[[#This Row],[launched_at]]/86400) + 25569 + (-6/24)</f>
        <v>42121.425763888888</v>
      </c>
      <c r="T3025" s="10">
        <f>(Kickstarter[[#This Row],[deadline]]/86400) + 25569 + (-6/24)</f>
        <v>42166.425763888888</v>
      </c>
      <c r="U3025" s="6">
        <f>YEAR(Kickstarter[[#This Row],[Date Created Conversion]])</f>
        <v>2015</v>
      </c>
      <c r="V3025" s="6" t="str">
        <f>TEXT(Kickstarter[[#This Row],[Date Created Conversion]], "mmm")</f>
        <v>Apr</v>
      </c>
      <c r="W3025" s="6">
        <f>DATEDIF(Kickstarter[[#This Row],[Date Created Conversion]],Kickstarter[[#This Row],[Date Ended Conversion]],"m")</f>
        <v>1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Kickstarter[[#This Row],[pledged]]/Kickstarter[[#This Row],[goal]]</f>
        <v>2.4641999999999999</v>
      </c>
      <c r="P3026" s="13">
        <f>IF(Kickstarter[[#This Row],[backers_count]], Kickstarter[[#This Row],[pledged]]/Kickstarter[[#This Row],[backers_count]], 0)</f>
        <v>67.697802197802204</v>
      </c>
      <c r="Q3026" t="str">
        <f>LEFT(Kickstarter[[#This Row],[Category and Sub-Category]], SEARCH("/", Kickstarter[[#This Row],[Category and Sub-Category]])-1)</f>
        <v>theater</v>
      </c>
      <c r="R3026" t="str">
        <f>RIGHT(Kickstarter[[#This Row],[Category and Sub-Category]], LEN(Kickstarter[[#This Row],[Category and Sub-Category]])-SEARCH("/",Kickstarter[[#This Row],[Category and Sub-Category]]))</f>
        <v>spaces</v>
      </c>
      <c r="S3026" s="10">
        <f>(Kickstarter[[#This Row],[launched_at]]/86400) + 25569 + (-6/24)</f>
        <v>41158.743923611109</v>
      </c>
      <c r="T3026" s="10">
        <f>(Kickstarter[[#This Row],[deadline]]/86400) + 25569 + (-6/24)</f>
        <v>41188.743923611109</v>
      </c>
      <c r="U3026" s="6">
        <f>YEAR(Kickstarter[[#This Row],[Date Created Conversion]])</f>
        <v>2012</v>
      </c>
      <c r="V3026" s="6" t="str">
        <f>TEXT(Kickstarter[[#This Row],[Date Created Conversion]], "mmm")</f>
        <v>Sep</v>
      </c>
      <c r="W3026" s="6">
        <f>DATEDIF(Kickstarter[[#This Row],[Date Created Conversion]],Kickstarter[[#This Row],[Date Ended Conversion]],"m")</f>
        <v>1</v>
      </c>
    </row>
    <row r="3027" spans="1:23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Kickstarter[[#This Row],[pledged]]/Kickstarter[[#This Row],[goal]]</f>
        <v>3.0219999999999998</v>
      </c>
      <c r="P3027" s="13">
        <f>IF(Kickstarter[[#This Row],[backers_count]], Kickstarter[[#This Row],[pledged]]/Kickstarter[[#This Row],[backers_count]], 0)</f>
        <v>52.103448275862071</v>
      </c>
      <c r="Q3027" t="str">
        <f>LEFT(Kickstarter[[#This Row],[Category and Sub-Category]], SEARCH("/", Kickstarter[[#This Row],[Category and Sub-Category]])-1)</f>
        <v>theater</v>
      </c>
      <c r="R3027" t="str">
        <f>RIGHT(Kickstarter[[#This Row],[Category and Sub-Category]], LEN(Kickstarter[[#This Row],[Category and Sub-Category]])-SEARCH("/",Kickstarter[[#This Row],[Category and Sub-Category]]))</f>
        <v>spaces</v>
      </c>
      <c r="S3027" s="10">
        <f>(Kickstarter[[#This Row],[launched_at]]/86400) + 25569 + (-6/24)</f>
        <v>41761.259409722225</v>
      </c>
      <c r="T3027" s="10">
        <f>(Kickstarter[[#This Row],[deadline]]/86400) + 25569 + (-6/24)</f>
        <v>41789.416666666664</v>
      </c>
      <c r="U3027" s="6">
        <f>YEAR(Kickstarter[[#This Row],[Date Created Conversion]])</f>
        <v>2014</v>
      </c>
      <c r="V3027" s="6" t="str">
        <f>TEXT(Kickstarter[[#This Row],[Date Created Conversion]], "mmm")</f>
        <v>May</v>
      </c>
      <c r="W3027" s="6">
        <f>DATEDIF(Kickstarter[[#This Row],[Date Created Conversion]],Kickstarter[[#This Row],[Date Ended Conversion]],"m")</f>
        <v>0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Kickstarter[[#This Row],[pledged]]/Kickstarter[[#This Row],[goal]]</f>
        <v>1.4333333333333333</v>
      </c>
      <c r="P3028" s="13">
        <f>IF(Kickstarter[[#This Row],[backers_count]], Kickstarter[[#This Row],[pledged]]/Kickstarter[[#This Row],[backers_count]], 0)</f>
        <v>51.6</v>
      </c>
      <c r="Q3028" t="str">
        <f>LEFT(Kickstarter[[#This Row],[Category and Sub-Category]], SEARCH("/", Kickstarter[[#This Row],[Category and Sub-Category]])-1)</f>
        <v>theater</v>
      </c>
      <c r="R3028" t="str">
        <f>RIGHT(Kickstarter[[#This Row],[Category and Sub-Category]], LEN(Kickstarter[[#This Row],[Category and Sub-Category]])-SEARCH("/",Kickstarter[[#This Row],[Category and Sub-Category]]))</f>
        <v>spaces</v>
      </c>
      <c r="S3028" s="10">
        <f>(Kickstarter[[#This Row],[launched_at]]/86400) + 25569 + (-6/24)</f>
        <v>42783.209398148145</v>
      </c>
      <c r="T3028" s="10">
        <f>(Kickstarter[[#This Row],[deadline]]/86400) + 25569 + (-6/24)</f>
        <v>42797.209398148145</v>
      </c>
      <c r="U3028" s="6">
        <f>YEAR(Kickstarter[[#This Row],[Date Created Conversion]])</f>
        <v>2017</v>
      </c>
      <c r="V3028" s="6" t="str">
        <f>TEXT(Kickstarter[[#This Row],[Date Created Conversion]], "mmm")</f>
        <v>Feb</v>
      </c>
      <c r="W3028" s="6">
        <f>DATEDIF(Kickstarter[[#This Row],[Date Created Conversion]],Kickstarter[[#This Row],[Date Ended Conversion]],"m")</f>
        <v>0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Kickstarter[[#This Row],[pledged]]/Kickstarter[[#This Row],[goal]]</f>
        <v>1.3144</v>
      </c>
      <c r="P3029" s="13">
        <f>IF(Kickstarter[[#This Row],[backers_count]], Kickstarter[[#This Row],[pledged]]/Kickstarter[[#This Row],[backers_count]], 0)</f>
        <v>164.3</v>
      </c>
      <c r="Q3029" t="str">
        <f>LEFT(Kickstarter[[#This Row],[Category and Sub-Category]], SEARCH("/", Kickstarter[[#This Row],[Category and Sub-Category]])-1)</f>
        <v>theater</v>
      </c>
      <c r="R3029" t="str">
        <f>RIGHT(Kickstarter[[#This Row],[Category and Sub-Category]], LEN(Kickstarter[[#This Row],[Category and Sub-Category]])-SEARCH("/",Kickstarter[[#This Row],[Category and Sub-Category]]))</f>
        <v>spaces</v>
      </c>
      <c r="S3029" s="10">
        <f>(Kickstarter[[#This Row],[launched_at]]/86400) + 25569 + (-6/24)</f>
        <v>42053.454293981486</v>
      </c>
      <c r="T3029" s="10">
        <f>(Kickstarter[[#This Row],[deadline]]/86400) + 25569 + (-6/24)</f>
        <v>42083.412627314814</v>
      </c>
      <c r="U3029" s="6">
        <f>YEAR(Kickstarter[[#This Row],[Date Created Conversion]])</f>
        <v>2015</v>
      </c>
      <c r="V3029" s="6" t="str">
        <f>TEXT(Kickstarter[[#This Row],[Date Created Conversion]], "mmm")</f>
        <v>Feb</v>
      </c>
      <c r="W3029" s="6">
        <f>DATEDIF(Kickstarter[[#This Row],[Date Created Conversion]],Kickstarter[[#This Row],[Date Ended Conversion]],"m")</f>
        <v>1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Kickstarter[[#This Row],[pledged]]/Kickstarter[[#This Row],[goal]]</f>
        <v>1.6801999999999999</v>
      </c>
      <c r="P3030" s="13">
        <f>IF(Kickstarter[[#This Row],[backers_count]], Kickstarter[[#This Row],[pledged]]/Kickstarter[[#This Row],[backers_count]], 0)</f>
        <v>84.858585858585855</v>
      </c>
      <c r="Q3030" t="str">
        <f>LEFT(Kickstarter[[#This Row],[Category and Sub-Category]], SEARCH("/", Kickstarter[[#This Row],[Category and Sub-Category]])-1)</f>
        <v>theater</v>
      </c>
      <c r="R3030" t="str">
        <f>RIGHT(Kickstarter[[#This Row],[Category and Sub-Category]], LEN(Kickstarter[[#This Row],[Category and Sub-Category]])-SEARCH("/",Kickstarter[[#This Row],[Category and Sub-Category]]))</f>
        <v>spaces</v>
      </c>
      <c r="S3030" s="10">
        <f>(Kickstarter[[#This Row],[launched_at]]/86400) + 25569 + (-6/24)</f>
        <v>42567.014178240745</v>
      </c>
      <c r="T3030" s="10">
        <f>(Kickstarter[[#This Row],[deadline]]/86400) + 25569 + (-6/24)</f>
        <v>42597.014178240745</v>
      </c>
      <c r="U3030" s="6">
        <f>YEAR(Kickstarter[[#This Row],[Date Created Conversion]])</f>
        <v>2016</v>
      </c>
      <c r="V3030" s="6" t="str">
        <f>TEXT(Kickstarter[[#This Row],[Date Created Conversion]], "mmm")</f>
        <v>Jul</v>
      </c>
      <c r="W3030" s="6">
        <f>DATEDIF(Kickstarter[[#This Row],[Date Created Conversion]],Kickstarter[[#This Row],[Date Ended Conversion]],"m")</f>
        <v>0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Kickstarter[[#This Row],[pledged]]/Kickstarter[[#This Row],[goal]]</f>
        <v>1.0967666666666667</v>
      </c>
      <c r="P3031" s="13">
        <f>IF(Kickstarter[[#This Row],[backers_count]], Kickstarter[[#This Row],[pledged]]/Kickstarter[[#This Row],[backers_count]], 0)</f>
        <v>94.548850574712645</v>
      </c>
      <c r="Q3031" t="str">
        <f>LEFT(Kickstarter[[#This Row],[Category and Sub-Category]], SEARCH("/", Kickstarter[[#This Row],[Category and Sub-Category]])-1)</f>
        <v>theater</v>
      </c>
      <c r="R3031" t="str">
        <f>RIGHT(Kickstarter[[#This Row],[Category and Sub-Category]], LEN(Kickstarter[[#This Row],[Category and Sub-Category]])-SEARCH("/",Kickstarter[[#This Row],[Category and Sub-Category]]))</f>
        <v>spaces</v>
      </c>
      <c r="S3031" s="10">
        <f>(Kickstarter[[#This Row],[launched_at]]/86400) + 25569 + (-6/24)</f>
        <v>41932.458877314813</v>
      </c>
      <c r="T3031" s="10">
        <f>(Kickstarter[[#This Row],[deadline]]/86400) + 25569 + (-6/24)</f>
        <v>41960.940972222219</v>
      </c>
      <c r="U3031" s="6">
        <f>YEAR(Kickstarter[[#This Row],[Date Created Conversion]])</f>
        <v>2014</v>
      </c>
      <c r="V3031" s="6" t="str">
        <f>TEXT(Kickstarter[[#This Row],[Date Created Conversion]], "mmm")</f>
        <v>Oct</v>
      </c>
      <c r="W3031" s="6">
        <f>DATEDIF(Kickstarter[[#This Row],[Date Created Conversion]],Kickstarter[[#This Row],[Date Ended Conversion]],"m")</f>
        <v>0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Kickstarter[[#This Row],[pledged]]/Kickstarter[[#This Row],[goal]]</f>
        <v>1.0668571428571429</v>
      </c>
      <c r="P3032" s="13">
        <f>IF(Kickstarter[[#This Row],[backers_count]], Kickstarter[[#This Row],[pledged]]/Kickstarter[[#This Row],[backers_count]], 0)</f>
        <v>45.536585365853661</v>
      </c>
      <c r="Q3032" t="str">
        <f>LEFT(Kickstarter[[#This Row],[Category and Sub-Category]], SEARCH("/", Kickstarter[[#This Row],[Category and Sub-Category]])-1)</f>
        <v>theater</v>
      </c>
      <c r="R3032" t="str">
        <f>RIGHT(Kickstarter[[#This Row],[Category and Sub-Category]], LEN(Kickstarter[[#This Row],[Category and Sub-Category]])-SEARCH("/",Kickstarter[[#This Row],[Category and Sub-Category]]))</f>
        <v>spaces</v>
      </c>
      <c r="S3032" s="10">
        <f>(Kickstarter[[#This Row],[launched_at]]/86400) + 25569 + (-6/24)</f>
        <v>42233.497349537036</v>
      </c>
      <c r="T3032" s="10">
        <f>(Kickstarter[[#This Row],[deadline]]/86400) + 25569 + (-6/24)</f>
        <v>42263.497349537036</v>
      </c>
      <c r="U3032" s="6">
        <f>YEAR(Kickstarter[[#This Row],[Date Created Conversion]])</f>
        <v>2015</v>
      </c>
      <c r="V3032" s="6" t="str">
        <f>TEXT(Kickstarter[[#This Row],[Date Created Conversion]], "mmm")</f>
        <v>Aug</v>
      </c>
      <c r="W3032" s="6">
        <f>DATEDIF(Kickstarter[[#This Row],[Date Created Conversion]],Kickstarter[[#This Row],[Date Ended Conversion]],"m")</f>
        <v>0</v>
      </c>
    </row>
    <row r="3033" spans="1:23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Kickstarter[[#This Row],[pledged]]/Kickstarter[[#This Row],[goal]]</f>
        <v>1</v>
      </c>
      <c r="P3033" s="13">
        <f>IF(Kickstarter[[#This Row],[backers_count]], Kickstarter[[#This Row],[pledged]]/Kickstarter[[#This Row],[backers_count]], 0)</f>
        <v>51.724137931034484</v>
      </c>
      <c r="Q3033" t="str">
        <f>LEFT(Kickstarter[[#This Row],[Category and Sub-Category]], SEARCH("/", Kickstarter[[#This Row],[Category and Sub-Category]])-1)</f>
        <v>theater</v>
      </c>
      <c r="R3033" t="str">
        <f>RIGHT(Kickstarter[[#This Row],[Category and Sub-Category]], LEN(Kickstarter[[#This Row],[Category and Sub-Category]])-SEARCH("/",Kickstarter[[#This Row],[Category and Sub-Category]]))</f>
        <v>spaces</v>
      </c>
      <c r="S3033" s="10">
        <f>(Kickstarter[[#This Row],[launched_at]]/86400) + 25569 + (-6/24)</f>
        <v>42597.632488425923</v>
      </c>
      <c r="T3033" s="10">
        <f>(Kickstarter[[#This Row],[deadline]]/86400) + 25569 + (-6/24)</f>
        <v>42657.632488425923</v>
      </c>
      <c r="U3033" s="6">
        <f>YEAR(Kickstarter[[#This Row],[Date Created Conversion]])</f>
        <v>2016</v>
      </c>
      <c r="V3033" s="6" t="str">
        <f>TEXT(Kickstarter[[#This Row],[Date Created Conversion]], "mmm")</f>
        <v>Aug</v>
      </c>
      <c r="W3033" s="6">
        <f>DATEDIF(Kickstarter[[#This Row],[Date Created Conversion]],Kickstarter[[#This Row],[Date Ended Conversion]],"m")</f>
        <v>1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Kickstarter[[#This Row],[pledged]]/Kickstarter[[#This Row],[goal]]</f>
        <v>1.272</v>
      </c>
      <c r="P3034" s="13">
        <f>IF(Kickstarter[[#This Row],[backers_count]], Kickstarter[[#This Row],[pledged]]/Kickstarter[[#This Row],[backers_count]], 0)</f>
        <v>50.88</v>
      </c>
      <c r="Q3034" t="str">
        <f>LEFT(Kickstarter[[#This Row],[Category and Sub-Category]], SEARCH("/", Kickstarter[[#This Row],[Category and Sub-Category]])-1)</f>
        <v>theater</v>
      </c>
      <c r="R3034" t="str">
        <f>RIGHT(Kickstarter[[#This Row],[Category and Sub-Category]], LEN(Kickstarter[[#This Row],[Category and Sub-Category]])-SEARCH("/",Kickstarter[[#This Row],[Category and Sub-Category]]))</f>
        <v>spaces</v>
      </c>
      <c r="S3034" s="10">
        <f>(Kickstarter[[#This Row],[launched_at]]/86400) + 25569 + (-6/24)</f>
        <v>42227.794664351852</v>
      </c>
      <c r="T3034" s="10">
        <f>(Kickstarter[[#This Row],[deadline]]/86400) + 25569 + (-6/24)</f>
        <v>42257.794664351852</v>
      </c>
      <c r="U3034" s="6">
        <f>YEAR(Kickstarter[[#This Row],[Date Created Conversion]])</f>
        <v>2015</v>
      </c>
      <c r="V3034" s="6" t="str">
        <f>TEXT(Kickstarter[[#This Row],[Date Created Conversion]], "mmm")</f>
        <v>Aug</v>
      </c>
      <c r="W3034" s="6">
        <f>DATEDIF(Kickstarter[[#This Row],[Date Created Conversion]],Kickstarter[[#This Row],[Date Ended Conversion]],"m")</f>
        <v>0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Kickstarter[[#This Row],[pledged]]/Kickstarter[[#This Row],[goal]]</f>
        <v>1.4653333333333334</v>
      </c>
      <c r="P3035" s="13">
        <f>IF(Kickstarter[[#This Row],[backers_count]], Kickstarter[[#This Row],[pledged]]/Kickstarter[[#This Row],[backers_count]], 0)</f>
        <v>191.13043478260869</v>
      </c>
      <c r="Q3035" t="str">
        <f>LEFT(Kickstarter[[#This Row],[Category and Sub-Category]], SEARCH("/", Kickstarter[[#This Row],[Category and Sub-Category]])-1)</f>
        <v>theater</v>
      </c>
      <c r="R3035" t="str">
        <f>RIGHT(Kickstarter[[#This Row],[Category and Sub-Category]], LEN(Kickstarter[[#This Row],[Category and Sub-Category]])-SEARCH("/",Kickstarter[[#This Row],[Category and Sub-Category]]))</f>
        <v>spaces</v>
      </c>
      <c r="S3035" s="10">
        <f>(Kickstarter[[#This Row],[launched_at]]/86400) + 25569 + (-6/24)</f>
        <v>42569.860243055555</v>
      </c>
      <c r="T3035" s="10">
        <f>(Kickstarter[[#This Row],[deadline]]/86400) + 25569 + (-6/24)</f>
        <v>42599.860243055555</v>
      </c>
      <c r="U3035" s="6">
        <f>YEAR(Kickstarter[[#This Row],[Date Created Conversion]])</f>
        <v>2016</v>
      </c>
      <c r="V3035" s="6" t="str">
        <f>TEXT(Kickstarter[[#This Row],[Date Created Conversion]], "mmm")</f>
        <v>Jul</v>
      </c>
      <c r="W3035" s="6">
        <f>DATEDIF(Kickstarter[[#This Row],[Date Created Conversion]],Kickstarter[[#This Row],[Date Ended Conversion]],"m")</f>
        <v>0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Kickstarter[[#This Row],[pledged]]/Kickstarter[[#This Row],[goal]]</f>
        <v>1.1253599999999999</v>
      </c>
      <c r="P3036" s="13">
        <f>IF(Kickstarter[[#This Row],[backers_count]], Kickstarter[[#This Row],[pledged]]/Kickstarter[[#This Row],[backers_count]], 0)</f>
        <v>89.314285714285717</v>
      </c>
      <c r="Q3036" t="str">
        <f>LEFT(Kickstarter[[#This Row],[Category and Sub-Category]], SEARCH("/", Kickstarter[[#This Row],[Category and Sub-Category]])-1)</f>
        <v>theater</v>
      </c>
      <c r="R3036" t="str">
        <f>RIGHT(Kickstarter[[#This Row],[Category and Sub-Category]], LEN(Kickstarter[[#This Row],[Category and Sub-Category]])-SEARCH("/",Kickstarter[[#This Row],[Category and Sub-Category]]))</f>
        <v>spaces</v>
      </c>
      <c r="S3036" s="10">
        <f>(Kickstarter[[#This Row],[launched_at]]/86400) + 25569 + (-6/24)</f>
        <v>42644.285358796296</v>
      </c>
      <c r="T3036" s="10">
        <f>(Kickstarter[[#This Row],[deadline]]/86400) + 25569 + (-6/24)</f>
        <v>42674.915972222225</v>
      </c>
      <c r="U3036" s="6">
        <f>YEAR(Kickstarter[[#This Row],[Date Created Conversion]])</f>
        <v>2016</v>
      </c>
      <c r="V3036" s="6" t="str">
        <f>TEXT(Kickstarter[[#This Row],[Date Created Conversion]], "mmm")</f>
        <v>Oct</v>
      </c>
      <c r="W3036" s="6">
        <f>DATEDIF(Kickstarter[[#This Row],[Date Created Conversion]],Kickstarter[[#This Row],[Date Ended Conversion]],"m")</f>
        <v>0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Kickstarter[[#This Row],[pledged]]/Kickstarter[[#This Row],[goal]]</f>
        <v>1.0878684000000001</v>
      </c>
      <c r="P3037" s="13">
        <f>IF(Kickstarter[[#This Row],[backers_count]], Kickstarter[[#This Row],[pledged]]/Kickstarter[[#This Row],[backers_count]], 0)</f>
        <v>88.588631921824103</v>
      </c>
      <c r="Q3037" t="str">
        <f>LEFT(Kickstarter[[#This Row],[Category and Sub-Category]], SEARCH("/", Kickstarter[[#This Row],[Category and Sub-Category]])-1)</f>
        <v>theater</v>
      </c>
      <c r="R3037" t="str">
        <f>RIGHT(Kickstarter[[#This Row],[Category and Sub-Category]], LEN(Kickstarter[[#This Row],[Category and Sub-Category]])-SEARCH("/",Kickstarter[[#This Row],[Category and Sub-Category]]))</f>
        <v>spaces</v>
      </c>
      <c r="S3037" s="10">
        <f>(Kickstarter[[#This Row],[launched_at]]/86400) + 25569 + (-6/24)</f>
        <v>41368.310289351852</v>
      </c>
      <c r="T3037" s="10">
        <f>(Kickstarter[[#This Row],[deadline]]/86400) + 25569 + (-6/24)</f>
        <v>41398.310289351852</v>
      </c>
      <c r="U3037" s="6">
        <f>YEAR(Kickstarter[[#This Row],[Date Created Conversion]])</f>
        <v>2013</v>
      </c>
      <c r="V3037" s="6" t="str">
        <f>TEXT(Kickstarter[[#This Row],[Date Created Conversion]], "mmm")</f>
        <v>Apr</v>
      </c>
      <c r="W3037" s="6">
        <f>DATEDIF(Kickstarter[[#This Row],[Date Created Conversion]],Kickstarter[[#This Row],[Date Ended Conversion]],"m")</f>
        <v>1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Kickstarter[[#This Row],[pledged]]/Kickstarter[[#This Row],[goal]]</f>
        <v>1.26732</v>
      </c>
      <c r="P3038" s="13">
        <f>IF(Kickstarter[[#This Row],[backers_count]], Kickstarter[[#This Row],[pledged]]/Kickstarter[[#This Row],[backers_count]], 0)</f>
        <v>96.300911854103347</v>
      </c>
      <c r="Q3038" t="str">
        <f>LEFT(Kickstarter[[#This Row],[Category and Sub-Category]], SEARCH("/", Kickstarter[[#This Row],[Category and Sub-Category]])-1)</f>
        <v>theater</v>
      </c>
      <c r="R3038" t="str">
        <f>RIGHT(Kickstarter[[#This Row],[Category and Sub-Category]], LEN(Kickstarter[[#This Row],[Category and Sub-Category]])-SEARCH("/",Kickstarter[[#This Row],[Category and Sub-Category]]))</f>
        <v>spaces</v>
      </c>
      <c r="S3038" s="10">
        <f>(Kickstarter[[#This Row],[launched_at]]/86400) + 25569 + (-6/24)</f>
        <v>41466.535231481481</v>
      </c>
      <c r="T3038" s="10">
        <f>(Kickstarter[[#This Row],[deadline]]/86400) + 25569 + (-6/24)</f>
        <v>41502.249305555553</v>
      </c>
      <c r="U3038" s="6">
        <f>YEAR(Kickstarter[[#This Row],[Date Created Conversion]])</f>
        <v>2013</v>
      </c>
      <c r="V3038" s="6" t="str">
        <f>TEXT(Kickstarter[[#This Row],[Date Created Conversion]], "mmm")</f>
        <v>Jul</v>
      </c>
      <c r="W3038" s="6">
        <f>DATEDIF(Kickstarter[[#This Row],[Date Created Conversion]],Kickstarter[[#This Row],[Date Ended Conversion]],"m")</f>
        <v>1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Kickstarter[[#This Row],[pledged]]/Kickstarter[[#This Row],[goal]]</f>
        <v>2.1320000000000001</v>
      </c>
      <c r="P3039" s="13">
        <f>IF(Kickstarter[[#This Row],[backers_count]], Kickstarter[[#This Row],[pledged]]/Kickstarter[[#This Row],[backers_count]], 0)</f>
        <v>33.3125</v>
      </c>
      <c r="Q3039" t="str">
        <f>LEFT(Kickstarter[[#This Row],[Category and Sub-Category]], SEARCH("/", Kickstarter[[#This Row],[Category and Sub-Category]])-1)</f>
        <v>theater</v>
      </c>
      <c r="R3039" t="str">
        <f>RIGHT(Kickstarter[[#This Row],[Category and Sub-Category]], LEN(Kickstarter[[#This Row],[Category and Sub-Category]])-SEARCH("/",Kickstarter[[#This Row],[Category and Sub-Category]]))</f>
        <v>spaces</v>
      </c>
      <c r="S3039" s="10">
        <f>(Kickstarter[[#This Row],[launched_at]]/86400) + 25569 + (-6/24)</f>
        <v>40378.643206018518</v>
      </c>
      <c r="T3039" s="10">
        <f>(Kickstarter[[#This Row],[deadline]]/86400) + 25569 + (-6/24)</f>
        <v>40452.957638888889</v>
      </c>
      <c r="U3039" s="6">
        <f>YEAR(Kickstarter[[#This Row],[Date Created Conversion]])</f>
        <v>2010</v>
      </c>
      <c r="V3039" s="6" t="str">
        <f>TEXT(Kickstarter[[#This Row],[Date Created Conversion]], "mmm")</f>
        <v>Jul</v>
      </c>
      <c r="W3039" s="6">
        <f>DATEDIF(Kickstarter[[#This Row],[Date Created Conversion]],Kickstarter[[#This Row],[Date Ended Conversion]],"m")</f>
        <v>2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Kickstarter[[#This Row],[pledged]]/Kickstarter[[#This Row],[goal]]</f>
        <v>1.0049999999999999</v>
      </c>
      <c r="P3040" s="13">
        <f>IF(Kickstarter[[#This Row],[backers_count]], Kickstarter[[#This Row],[pledged]]/Kickstarter[[#This Row],[backers_count]], 0)</f>
        <v>37.222222222222221</v>
      </c>
      <c r="Q3040" t="str">
        <f>LEFT(Kickstarter[[#This Row],[Category and Sub-Category]], SEARCH("/", Kickstarter[[#This Row],[Category and Sub-Category]])-1)</f>
        <v>theater</v>
      </c>
      <c r="R3040" t="str">
        <f>RIGHT(Kickstarter[[#This Row],[Category and Sub-Category]], LEN(Kickstarter[[#This Row],[Category and Sub-Category]])-SEARCH("/",Kickstarter[[#This Row],[Category and Sub-Category]]))</f>
        <v>spaces</v>
      </c>
      <c r="S3040" s="10">
        <f>(Kickstarter[[#This Row],[launched_at]]/86400) + 25569 + (-6/24)</f>
        <v>42373.002280092594</v>
      </c>
      <c r="T3040" s="10">
        <f>(Kickstarter[[#This Row],[deadline]]/86400) + 25569 + (-6/24)</f>
        <v>42433.002280092594</v>
      </c>
      <c r="U3040" s="6">
        <f>YEAR(Kickstarter[[#This Row],[Date Created Conversion]])</f>
        <v>2016</v>
      </c>
      <c r="V3040" s="6" t="str">
        <f>TEXT(Kickstarter[[#This Row],[Date Created Conversion]], "mmm")</f>
        <v>Jan</v>
      </c>
      <c r="W3040" s="6">
        <f>DATEDIF(Kickstarter[[#This Row],[Date Created Conversion]],Kickstarter[[#This Row],[Date Ended Conversion]],"m")</f>
        <v>2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Kickstarter[[#This Row],[pledged]]/Kickstarter[[#This Row],[goal]]</f>
        <v>1.0871389999999999</v>
      </c>
      <c r="P3041" s="13">
        <f>IF(Kickstarter[[#This Row],[backers_count]], Kickstarter[[#This Row],[pledged]]/Kickstarter[[#This Row],[backers_count]], 0)</f>
        <v>92.130423728813554</v>
      </c>
      <c r="Q3041" t="str">
        <f>LEFT(Kickstarter[[#This Row],[Category and Sub-Category]], SEARCH("/", Kickstarter[[#This Row],[Category and Sub-Category]])-1)</f>
        <v>theater</v>
      </c>
      <c r="R3041" t="str">
        <f>RIGHT(Kickstarter[[#This Row],[Category and Sub-Category]], LEN(Kickstarter[[#This Row],[Category and Sub-Category]])-SEARCH("/",Kickstarter[[#This Row],[Category and Sub-Category]]))</f>
        <v>spaces</v>
      </c>
      <c r="S3041" s="10">
        <f>(Kickstarter[[#This Row],[launched_at]]/86400) + 25569 + (-6/24)</f>
        <v>41610.544421296298</v>
      </c>
      <c r="T3041" s="10">
        <f>(Kickstarter[[#This Row],[deadline]]/86400) + 25569 + (-6/24)</f>
        <v>41637.082638888889</v>
      </c>
      <c r="U3041" s="6">
        <f>YEAR(Kickstarter[[#This Row],[Date Created Conversion]])</f>
        <v>2013</v>
      </c>
      <c r="V3041" s="6" t="str">
        <f>TEXT(Kickstarter[[#This Row],[Date Created Conversion]], "mmm")</f>
        <v>Dec</v>
      </c>
      <c r="W3041" s="6">
        <f>DATEDIF(Kickstarter[[#This Row],[Date Created Conversion]],Kickstarter[[#This Row],[Date Ended Conversion]],"m")</f>
        <v>0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Kickstarter[[#This Row],[pledged]]/Kickstarter[[#This Row],[goal]]</f>
        <v>1.075</v>
      </c>
      <c r="P3042" s="13">
        <f>IF(Kickstarter[[#This Row],[backers_count]], Kickstarter[[#This Row],[pledged]]/Kickstarter[[#This Row],[backers_count]], 0)</f>
        <v>76.785714285714292</v>
      </c>
      <c r="Q3042" t="str">
        <f>LEFT(Kickstarter[[#This Row],[Category and Sub-Category]], SEARCH("/", Kickstarter[[#This Row],[Category and Sub-Category]])-1)</f>
        <v>theater</v>
      </c>
      <c r="R3042" t="str">
        <f>RIGHT(Kickstarter[[#This Row],[Category and Sub-Category]], LEN(Kickstarter[[#This Row],[Category and Sub-Category]])-SEARCH("/",Kickstarter[[#This Row],[Category and Sub-Category]]))</f>
        <v>spaces</v>
      </c>
      <c r="S3042" s="10">
        <f>(Kickstarter[[#This Row],[launched_at]]/86400) + 25569 + (-6/24)</f>
        <v>42177.541909722218</v>
      </c>
      <c r="T3042" s="10">
        <f>(Kickstarter[[#This Row],[deadline]]/86400) + 25569 + (-6/24)</f>
        <v>42181.708333333328</v>
      </c>
      <c r="U3042" s="6">
        <f>YEAR(Kickstarter[[#This Row],[Date Created Conversion]])</f>
        <v>2015</v>
      </c>
      <c r="V3042" s="6" t="str">
        <f>TEXT(Kickstarter[[#This Row],[Date Created Conversion]], "mmm")</f>
        <v>Jun</v>
      </c>
      <c r="W3042" s="6">
        <f>DATEDIF(Kickstarter[[#This Row],[Date Created Conversion]],Kickstarter[[#This Row],[Date Ended Conversion]],"m")</f>
        <v>0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Kickstarter[[#This Row],[pledged]]/Kickstarter[[#This Row],[goal]]</f>
        <v>1.1048192771084338</v>
      </c>
      <c r="P3043" s="13">
        <f>IF(Kickstarter[[#This Row],[backers_count]], Kickstarter[[#This Row],[pledged]]/Kickstarter[[#This Row],[backers_count]], 0)</f>
        <v>96.526315789473685</v>
      </c>
      <c r="Q3043" t="str">
        <f>LEFT(Kickstarter[[#This Row],[Category and Sub-Category]], SEARCH("/", Kickstarter[[#This Row],[Category and Sub-Category]])-1)</f>
        <v>theater</v>
      </c>
      <c r="R3043" t="str">
        <f>RIGHT(Kickstarter[[#This Row],[Category and Sub-Category]], LEN(Kickstarter[[#This Row],[Category and Sub-Category]])-SEARCH("/",Kickstarter[[#This Row],[Category and Sub-Category]]))</f>
        <v>spaces</v>
      </c>
      <c r="S3043" s="10">
        <f>(Kickstarter[[#This Row],[launched_at]]/86400) + 25569 + (-6/24)</f>
        <v>42359.618611111116</v>
      </c>
      <c r="T3043" s="10">
        <f>(Kickstarter[[#This Row],[deadline]]/86400) + 25569 + (-6/24)</f>
        <v>42389.618611111116</v>
      </c>
      <c r="U3043" s="6">
        <f>YEAR(Kickstarter[[#This Row],[Date Created Conversion]])</f>
        <v>2015</v>
      </c>
      <c r="V3043" s="6" t="str">
        <f>TEXT(Kickstarter[[#This Row],[Date Created Conversion]], "mmm")</f>
        <v>Dec</v>
      </c>
      <c r="W3043" s="6">
        <f>DATEDIF(Kickstarter[[#This Row],[Date Created Conversion]],Kickstarter[[#This Row],[Date Ended Conversion]],"m")</f>
        <v>0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Kickstarter[[#This Row],[pledged]]/Kickstarter[[#This Row],[goal]]</f>
        <v>1.28</v>
      </c>
      <c r="P3044" s="13">
        <f>IF(Kickstarter[[#This Row],[backers_count]], Kickstarter[[#This Row],[pledged]]/Kickstarter[[#This Row],[backers_count]], 0)</f>
        <v>51.891891891891895</v>
      </c>
      <c r="Q3044" t="str">
        <f>LEFT(Kickstarter[[#This Row],[Category and Sub-Category]], SEARCH("/", Kickstarter[[#This Row],[Category and Sub-Category]])-1)</f>
        <v>theater</v>
      </c>
      <c r="R3044" t="str">
        <f>RIGHT(Kickstarter[[#This Row],[Category and Sub-Category]], LEN(Kickstarter[[#This Row],[Category and Sub-Category]])-SEARCH("/",Kickstarter[[#This Row],[Category and Sub-Category]]))</f>
        <v>spaces</v>
      </c>
      <c r="S3044" s="10">
        <f>(Kickstarter[[#This Row],[launched_at]]/86400) + 25569 + (-6/24)</f>
        <v>42253.438043981485</v>
      </c>
      <c r="T3044" s="10">
        <f>(Kickstarter[[#This Row],[deadline]]/86400) + 25569 + (-6/24)</f>
        <v>42283.438043981485</v>
      </c>
      <c r="U3044" s="6">
        <f>YEAR(Kickstarter[[#This Row],[Date Created Conversion]])</f>
        <v>2015</v>
      </c>
      <c r="V3044" s="6" t="str">
        <f>TEXT(Kickstarter[[#This Row],[Date Created Conversion]], "mmm")</f>
        <v>Sep</v>
      </c>
      <c r="W3044" s="6">
        <f>DATEDIF(Kickstarter[[#This Row],[Date Created Conversion]],Kickstarter[[#This Row],[Date Ended Conversion]],"m")</f>
        <v>1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Kickstarter[[#This Row],[pledged]]/Kickstarter[[#This Row],[goal]]</f>
        <v>1.1000666666666667</v>
      </c>
      <c r="P3045" s="13">
        <f>IF(Kickstarter[[#This Row],[backers_count]], Kickstarter[[#This Row],[pledged]]/Kickstarter[[#This Row],[backers_count]], 0)</f>
        <v>128.9140625</v>
      </c>
      <c r="Q3045" t="str">
        <f>LEFT(Kickstarter[[#This Row],[Category and Sub-Category]], SEARCH("/", Kickstarter[[#This Row],[Category and Sub-Category]])-1)</f>
        <v>theater</v>
      </c>
      <c r="R3045" t="str">
        <f>RIGHT(Kickstarter[[#This Row],[Category and Sub-Category]], LEN(Kickstarter[[#This Row],[Category and Sub-Category]])-SEARCH("/",Kickstarter[[#This Row],[Category and Sub-Category]]))</f>
        <v>spaces</v>
      </c>
      <c r="S3045" s="10">
        <f>(Kickstarter[[#This Row],[launched_at]]/86400) + 25569 + (-6/24)</f>
        <v>42082.820590277777</v>
      </c>
      <c r="T3045" s="10">
        <f>(Kickstarter[[#This Row],[deadline]]/86400) + 25569 + (-6/24)</f>
        <v>42109.868055555555</v>
      </c>
      <c r="U3045" s="6">
        <f>YEAR(Kickstarter[[#This Row],[Date Created Conversion]])</f>
        <v>2015</v>
      </c>
      <c r="V3045" s="6" t="str">
        <f>TEXT(Kickstarter[[#This Row],[Date Created Conversion]], "mmm")</f>
        <v>Mar</v>
      </c>
      <c r="W3045" s="6">
        <f>DATEDIF(Kickstarter[[#This Row],[Date Created Conversion]],Kickstarter[[#This Row],[Date Ended Conversion]],"m")</f>
        <v>0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Kickstarter[[#This Row],[pledged]]/Kickstarter[[#This Row],[goal]]</f>
        <v>1.0934166666666667</v>
      </c>
      <c r="P3046" s="13">
        <f>IF(Kickstarter[[#This Row],[backers_count]], Kickstarter[[#This Row],[pledged]]/Kickstarter[[#This Row],[backers_count]], 0)</f>
        <v>84.108974358974365</v>
      </c>
      <c r="Q3046" t="str">
        <f>LEFT(Kickstarter[[#This Row],[Category and Sub-Category]], SEARCH("/", Kickstarter[[#This Row],[Category and Sub-Category]])-1)</f>
        <v>theater</v>
      </c>
      <c r="R3046" t="str">
        <f>RIGHT(Kickstarter[[#This Row],[Category and Sub-Category]], LEN(Kickstarter[[#This Row],[Category and Sub-Category]])-SEARCH("/",Kickstarter[[#This Row],[Category and Sub-Category]]))</f>
        <v>spaces</v>
      </c>
      <c r="S3046" s="10">
        <f>(Kickstarter[[#This Row],[launched_at]]/86400) + 25569 + (-6/24)</f>
        <v>42387.4768287037</v>
      </c>
      <c r="T3046" s="10">
        <f>(Kickstarter[[#This Row],[deadline]]/86400) + 25569 + (-6/24)</f>
        <v>42402.4768287037</v>
      </c>
      <c r="U3046" s="6">
        <f>YEAR(Kickstarter[[#This Row],[Date Created Conversion]])</f>
        <v>2016</v>
      </c>
      <c r="V3046" s="6" t="str">
        <f>TEXT(Kickstarter[[#This Row],[Date Created Conversion]], "mmm")</f>
        <v>Jan</v>
      </c>
      <c r="W3046" s="6">
        <f>DATEDIF(Kickstarter[[#This Row],[Date Created Conversion]],Kickstarter[[#This Row],[Date Ended Conversion]],"m")</f>
        <v>0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Kickstarter[[#This Row],[pledged]]/Kickstarter[[#This Row],[goal]]</f>
        <v>1.3270650000000002</v>
      </c>
      <c r="P3047" s="13">
        <f>IF(Kickstarter[[#This Row],[backers_count]], Kickstarter[[#This Row],[pledged]]/Kickstarter[[#This Row],[backers_count]], 0)</f>
        <v>82.941562500000003</v>
      </c>
      <c r="Q3047" t="str">
        <f>LEFT(Kickstarter[[#This Row],[Category and Sub-Category]], SEARCH("/", Kickstarter[[#This Row],[Category and Sub-Category]])-1)</f>
        <v>theater</v>
      </c>
      <c r="R3047" t="str">
        <f>RIGHT(Kickstarter[[#This Row],[Category and Sub-Category]], LEN(Kickstarter[[#This Row],[Category and Sub-Category]])-SEARCH("/",Kickstarter[[#This Row],[Category and Sub-Category]]))</f>
        <v>spaces</v>
      </c>
      <c r="S3047" s="10">
        <f>(Kickstarter[[#This Row],[launched_at]]/86400) + 25569 + (-6/24)</f>
        <v>41842.905729166669</v>
      </c>
      <c r="T3047" s="10">
        <f>(Kickstarter[[#This Row],[deadline]]/86400) + 25569 + (-6/24)</f>
        <v>41872.905729166669</v>
      </c>
      <c r="U3047" s="6">
        <f>YEAR(Kickstarter[[#This Row],[Date Created Conversion]])</f>
        <v>2014</v>
      </c>
      <c r="V3047" s="6" t="str">
        <f>TEXT(Kickstarter[[#This Row],[Date Created Conversion]], "mmm")</f>
        <v>Jul</v>
      </c>
      <c r="W3047" s="6">
        <f>DATEDIF(Kickstarter[[#This Row],[Date Created Conversion]],Kickstarter[[#This Row],[Date Ended Conversion]],"m")</f>
        <v>0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Kickstarter[[#This Row],[pledged]]/Kickstarter[[#This Row],[goal]]</f>
        <v>1.9084810126582279</v>
      </c>
      <c r="P3048" s="13">
        <f>IF(Kickstarter[[#This Row],[backers_count]], Kickstarter[[#This Row],[pledged]]/Kickstarter[[#This Row],[backers_count]], 0)</f>
        <v>259.94827586206895</v>
      </c>
      <c r="Q3048" t="str">
        <f>LEFT(Kickstarter[[#This Row],[Category and Sub-Category]], SEARCH("/", Kickstarter[[#This Row],[Category and Sub-Category]])-1)</f>
        <v>theater</v>
      </c>
      <c r="R3048" t="str">
        <f>RIGHT(Kickstarter[[#This Row],[Category and Sub-Category]], LEN(Kickstarter[[#This Row],[Category and Sub-Category]])-SEARCH("/",Kickstarter[[#This Row],[Category and Sub-Category]]))</f>
        <v>spaces</v>
      </c>
      <c r="S3048" s="10">
        <f>(Kickstarter[[#This Row],[launched_at]]/86400) + 25569 + (-6/24)</f>
        <v>41862.553078703706</v>
      </c>
      <c r="T3048" s="10">
        <f>(Kickstarter[[#This Row],[deadline]]/86400) + 25569 + (-6/24)</f>
        <v>41891.952777777777</v>
      </c>
      <c r="U3048" s="6">
        <f>YEAR(Kickstarter[[#This Row],[Date Created Conversion]])</f>
        <v>2014</v>
      </c>
      <c r="V3048" s="6" t="str">
        <f>TEXT(Kickstarter[[#This Row],[Date Created Conversion]], "mmm")</f>
        <v>Aug</v>
      </c>
      <c r="W3048" s="6">
        <f>DATEDIF(Kickstarter[[#This Row],[Date Created Conversion]],Kickstarter[[#This Row],[Date Ended Conversion]],"m")</f>
        <v>0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Kickstarter[[#This Row],[pledged]]/Kickstarter[[#This Row],[goal]]</f>
        <v>1.49</v>
      </c>
      <c r="P3049" s="13">
        <f>IF(Kickstarter[[#This Row],[backers_count]], Kickstarter[[#This Row],[pledged]]/Kickstarter[[#This Row],[backers_count]], 0)</f>
        <v>37.25</v>
      </c>
      <c r="Q3049" t="str">
        <f>LEFT(Kickstarter[[#This Row],[Category and Sub-Category]], SEARCH("/", Kickstarter[[#This Row],[Category and Sub-Category]])-1)</f>
        <v>theater</v>
      </c>
      <c r="R3049" t="str">
        <f>RIGHT(Kickstarter[[#This Row],[Category and Sub-Category]], LEN(Kickstarter[[#This Row],[Category and Sub-Category]])-SEARCH("/",Kickstarter[[#This Row],[Category and Sub-Category]]))</f>
        <v>spaces</v>
      </c>
      <c r="S3049" s="10">
        <f>(Kickstarter[[#This Row],[launched_at]]/86400) + 25569 + (-6/24)</f>
        <v>42443.739050925928</v>
      </c>
      <c r="T3049" s="10">
        <f>(Kickstarter[[#This Row],[deadline]]/86400) + 25569 + (-6/24)</f>
        <v>42487.302777777775</v>
      </c>
      <c r="U3049" s="6">
        <f>YEAR(Kickstarter[[#This Row],[Date Created Conversion]])</f>
        <v>2016</v>
      </c>
      <c r="V3049" s="6" t="str">
        <f>TEXT(Kickstarter[[#This Row],[Date Created Conversion]], "mmm")</f>
        <v>Mar</v>
      </c>
      <c r="W3049" s="6">
        <f>DATEDIF(Kickstarter[[#This Row],[Date Created Conversion]],Kickstarter[[#This Row],[Date Ended Conversion]],"m")</f>
        <v>1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Kickstarter[[#This Row],[pledged]]/Kickstarter[[#This Row],[goal]]</f>
        <v>1.6639999999999999</v>
      </c>
      <c r="P3050" s="13">
        <f>IF(Kickstarter[[#This Row],[backers_count]], Kickstarter[[#This Row],[pledged]]/Kickstarter[[#This Row],[backers_count]], 0)</f>
        <v>177.02127659574469</v>
      </c>
      <c r="Q3050" t="str">
        <f>LEFT(Kickstarter[[#This Row],[Category and Sub-Category]], SEARCH("/", Kickstarter[[#This Row],[Category and Sub-Category]])-1)</f>
        <v>theater</v>
      </c>
      <c r="R3050" t="str">
        <f>RIGHT(Kickstarter[[#This Row],[Category and Sub-Category]], LEN(Kickstarter[[#This Row],[Category and Sub-Category]])-SEARCH("/",Kickstarter[[#This Row],[Category and Sub-Category]]))</f>
        <v>spaces</v>
      </c>
      <c r="S3050" s="10">
        <f>(Kickstarter[[#This Row],[launched_at]]/86400) + 25569 + (-6/24)</f>
        <v>41975.651180555556</v>
      </c>
      <c r="T3050" s="10">
        <f>(Kickstarter[[#This Row],[deadline]]/86400) + 25569 + (-6/24)</f>
        <v>42004.640277777777</v>
      </c>
      <c r="U3050" s="6">
        <f>YEAR(Kickstarter[[#This Row],[Date Created Conversion]])</f>
        <v>2014</v>
      </c>
      <c r="V3050" s="6" t="str">
        <f>TEXT(Kickstarter[[#This Row],[Date Created Conversion]], "mmm")</f>
        <v>Dec</v>
      </c>
      <c r="W3050" s="6">
        <f>DATEDIF(Kickstarter[[#This Row],[Date Created Conversion]],Kickstarter[[#This Row],[Date Ended Conversion]],"m")</f>
        <v>0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Kickstarter[[#This Row],[pledged]]/Kickstarter[[#This Row],[goal]]</f>
        <v>1.0666666666666667</v>
      </c>
      <c r="P3051" s="13">
        <f>IF(Kickstarter[[#This Row],[backers_count]], Kickstarter[[#This Row],[pledged]]/Kickstarter[[#This Row],[backers_count]], 0)</f>
        <v>74.074074074074076</v>
      </c>
      <c r="Q3051" t="str">
        <f>LEFT(Kickstarter[[#This Row],[Category and Sub-Category]], SEARCH("/", Kickstarter[[#This Row],[Category and Sub-Category]])-1)</f>
        <v>theater</v>
      </c>
      <c r="R3051" t="str">
        <f>RIGHT(Kickstarter[[#This Row],[Category and Sub-Category]], LEN(Kickstarter[[#This Row],[Category and Sub-Category]])-SEARCH("/",Kickstarter[[#This Row],[Category and Sub-Category]]))</f>
        <v>spaces</v>
      </c>
      <c r="S3051" s="10">
        <f>(Kickstarter[[#This Row],[launched_at]]/86400) + 25569 + (-6/24)</f>
        <v>42138.764525462961</v>
      </c>
      <c r="T3051" s="10">
        <f>(Kickstarter[[#This Row],[deadline]]/86400) + 25569 + (-6/24)</f>
        <v>42168.764525462961</v>
      </c>
      <c r="U3051" s="6">
        <f>YEAR(Kickstarter[[#This Row],[Date Created Conversion]])</f>
        <v>2015</v>
      </c>
      <c r="V3051" s="6" t="str">
        <f>TEXT(Kickstarter[[#This Row],[Date Created Conversion]], "mmm")</f>
        <v>May</v>
      </c>
      <c r="W3051" s="6">
        <f>DATEDIF(Kickstarter[[#This Row],[Date Created Conversion]],Kickstarter[[#This Row],[Date Ended Conversion]],"m")</f>
        <v>0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Kickstarter[[#This Row],[pledged]]/Kickstarter[[#This Row],[goal]]</f>
        <v>1.06</v>
      </c>
      <c r="P3052" s="13">
        <f>IF(Kickstarter[[#This Row],[backers_count]], Kickstarter[[#This Row],[pledged]]/Kickstarter[[#This Row],[backers_count]], 0)</f>
        <v>70.666666666666671</v>
      </c>
      <c r="Q3052" t="str">
        <f>LEFT(Kickstarter[[#This Row],[Category and Sub-Category]], SEARCH("/", Kickstarter[[#This Row],[Category and Sub-Category]])-1)</f>
        <v>theater</v>
      </c>
      <c r="R3052" t="str">
        <f>RIGHT(Kickstarter[[#This Row],[Category and Sub-Category]], LEN(Kickstarter[[#This Row],[Category and Sub-Category]])-SEARCH("/",Kickstarter[[#This Row],[Category and Sub-Category]]))</f>
        <v>spaces</v>
      </c>
      <c r="S3052" s="10">
        <f>(Kickstarter[[#This Row],[launched_at]]/86400) + 25569 + (-6/24)</f>
        <v>42464.91851851852</v>
      </c>
      <c r="T3052" s="10">
        <f>(Kickstarter[[#This Row],[deadline]]/86400) + 25569 + (-6/24)</f>
        <v>42494.91851851852</v>
      </c>
      <c r="U3052" s="6">
        <f>YEAR(Kickstarter[[#This Row],[Date Created Conversion]])</f>
        <v>2016</v>
      </c>
      <c r="V3052" s="6" t="str">
        <f>TEXT(Kickstarter[[#This Row],[Date Created Conversion]], "mmm")</f>
        <v>Apr</v>
      </c>
      <c r="W3052" s="6">
        <f>DATEDIF(Kickstarter[[#This Row],[Date Created Conversion]],Kickstarter[[#This Row],[Date Ended Conversion]],"m")</f>
        <v>1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Kickstarter[[#This Row],[pledged]]/Kickstarter[[#This Row],[goal]]</f>
        <v>0.23628571428571429</v>
      </c>
      <c r="P3053" s="13">
        <f>IF(Kickstarter[[#This Row],[backers_count]], Kickstarter[[#This Row],[pledged]]/Kickstarter[[#This Row],[backers_count]], 0)</f>
        <v>23.62857142857143</v>
      </c>
      <c r="Q3053" t="str">
        <f>LEFT(Kickstarter[[#This Row],[Category and Sub-Category]], SEARCH("/", Kickstarter[[#This Row],[Category and Sub-Category]])-1)</f>
        <v>theater</v>
      </c>
      <c r="R3053" t="str">
        <f>RIGHT(Kickstarter[[#This Row],[Category and Sub-Category]], LEN(Kickstarter[[#This Row],[Category and Sub-Category]])-SEARCH("/",Kickstarter[[#This Row],[Category and Sub-Category]]))</f>
        <v>spaces</v>
      </c>
      <c r="S3053" s="10">
        <f>(Kickstarter[[#This Row],[launched_at]]/86400) + 25569 + (-6/24)</f>
        <v>42744.166030092594</v>
      </c>
      <c r="T3053" s="10">
        <f>(Kickstarter[[#This Row],[deadline]]/86400) + 25569 + (-6/24)</f>
        <v>42774.166030092594</v>
      </c>
      <c r="U3053" s="6">
        <f>YEAR(Kickstarter[[#This Row],[Date Created Conversion]])</f>
        <v>2017</v>
      </c>
      <c r="V3053" s="6" t="str">
        <f>TEXT(Kickstarter[[#This Row],[Date Created Conversion]], "mmm")</f>
        <v>Jan</v>
      </c>
      <c r="W3053" s="6">
        <f>DATEDIF(Kickstarter[[#This Row],[Date Created Conversion]],Kickstarter[[#This Row],[Date Ended Conversion]],"m")</f>
        <v>0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Kickstarter[[#This Row],[pledged]]/Kickstarter[[#This Row],[goal]]</f>
        <v>1.5E-3</v>
      </c>
      <c r="P3054" s="13">
        <f>IF(Kickstarter[[#This Row],[backers_count]], Kickstarter[[#This Row],[pledged]]/Kickstarter[[#This Row],[backers_count]], 0)</f>
        <v>37.5</v>
      </c>
      <c r="Q3054" t="str">
        <f>LEFT(Kickstarter[[#This Row],[Category and Sub-Category]], SEARCH("/", Kickstarter[[#This Row],[Category and Sub-Category]])-1)</f>
        <v>theater</v>
      </c>
      <c r="R3054" t="str">
        <f>RIGHT(Kickstarter[[#This Row],[Category and Sub-Category]], LEN(Kickstarter[[#This Row],[Category and Sub-Category]])-SEARCH("/",Kickstarter[[#This Row],[Category and Sub-Category]]))</f>
        <v>spaces</v>
      </c>
      <c r="S3054" s="10">
        <f>(Kickstarter[[#This Row],[launched_at]]/86400) + 25569 + (-6/24)</f>
        <v>42122.420069444444</v>
      </c>
      <c r="T3054" s="10">
        <f>(Kickstarter[[#This Row],[deadline]]/86400) + 25569 + (-6/24)</f>
        <v>42152.415972222225</v>
      </c>
      <c r="U3054" s="6">
        <f>YEAR(Kickstarter[[#This Row],[Date Created Conversion]])</f>
        <v>2015</v>
      </c>
      <c r="V3054" s="6" t="str">
        <f>TEXT(Kickstarter[[#This Row],[Date Created Conversion]], "mmm")</f>
        <v>Apr</v>
      </c>
      <c r="W3054" s="6">
        <f>DATEDIF(Kickstarter[[#This Row],[Date Created Conversion]],Kickstarter[[#This Row],[Date Ended Conversion]],"m")</f>
        <v>1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Kickstarter[[#This Row],[pledged]]/Kickstarter[[#This Row],[goal]]</f>
        <v>4.0000000000000001E-3</v>
      </c>
      <c r="P3055" s="13">
        <f>IF(Kickstarter[[#This Row],[backers_count]], Kickstarter[[#This Row],[pledged]]/Kickstarter[[#This Row],[backers_count]], 0)</f>
        <v>13.333333333333334</v>
      </c>
      <c r="Q3055" t="str">
        <f>LEFT(Kickstarter[[#This Row],[Category and Sub-Category]], SEARCH("/", Kickstarter[[#This Row],[Category and Sub-Category]])-1)</f>
        <v>theater</v>
      </c>
      <c r="R3055" t="str">
        <f>RIGHT(Kickstarter[[#This Row],[Category and Sub-Category]], LEN(Kickstarter[[#This Row],[Category and Sub-Category]])-SEARCH("/",Kickstarter[[#This Row],[Category and Sub-Category]]))</f>
        <v>spaces</v>
      </c>
      <c r="S3055" s="10">
        <f>(Kickstarter[[#This Row],[launched_at]]/86400) + 25569 + (-6/24)</f>
        <v>41862.511724537035</v>
      </c>
      <c r="T3055" s="10">
        <f>(Kickstarter[[#This Row],[deadline]]/86400) + 25569 + (-6/24)</f>
        <v>41913.915972222225</v>
      </c>
      <c r="U3055" s="6">
        <f>YEAR(Kickstarter[[#This Row],[Date Created Conversion]])</f>
        <v>2014</v>
      </c>
      <c r="V3055" s="6" t="str">
        <f>TEXT(Kickstarter[[#This Row],[Date Created Conversion]], "mmm")</f>
        <v>Aug</v>
      </c>
      <c r="W3055" s="6">
        <f>DATEDIF(Kickstarter[[#This Row],[Date Created Conversion]],Kickstarter[[#This Row],[Date Ended Conversion]],"m")</f>
        <v>1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Kickstarter[[#This Row],[pledged]]/Kickstarter[[#This Row],[goal]]</f>
        <v>0</v>
      </c>
      <c r="P3056" s="13">
        <f>IF(Kickstarter[[#This Row],[backers_count]], Kickstarter[[#This Row],[pledged]]/Kickstarter[[#This Row],[backers_count]], 0)</f>
        <v>0</v>
      </c>
      <c r="Q3056" t="str">
        <f>LEFT(Kickstarter[[#This Row],[Category and Sub-Category]], SEARCH("/", Kickstarter[[#This Row],[Category and Sub-Category]])-1)</f>
        <v>theater</v>
      </c>
      <c r="R3056" t="str">
        <f>RIGHT(Kickstarter[[#This Row],[Category and Sub-Category]], LEN(Kickstarter[[#This Row],[Category and Sub-Category]])-SEARCH("/",Kickstarter[[#This Row],[Category and Sub-Category]]))</f>
        <v>spaces</v>
      </c>
      <c r="S3056" s="10">
        <f>(Kickstarter[[#This Row],[launched_at]]/86400) + 25569 + (-6/24)</f>
        <v>42027.582800925928</v>
      </c>
      <c r="T3056" s="10">
        <f>(Kickstarter[[#This Row],[deadline]]/86400) + 25569 + (-6/24)</f>
        <v>42064.794444444444</v>
      </c>
      <c r="U3056" s="6">
        <f>YEAR(Kickstarter[[#This Row],[Date Created Conversion]])</f>
        <v>2015</v>
      </c>
      <c r="V3056" s="6" t="str">
        <f>TEXT(Kickstarter[[#This Row],[Date Created Conversion]], "mmm")</f>
        <v>Jan</v>
      </c>
      <c r="W3056" s="6">
        <f>DATEDIF(Kickstarter[[#This Row],[Date Created Conversion]],Kickstarter[[#This Row],[Date Ended Conversion]],"m")</f>
        <v>1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Kickstarter[[#This Row],[pledged]]/Kickstarter[[#This Row],[goal]]</f>
        <v>5.0000000000000002E-5</v>
      </c>
      <c r="P3057" s="13">
        <f>IF(Kickstarter[[#This Row],[backers_count]], Kickstarter[[#This Row],[pledged]]/Kickstarter[[#This Row],[backers_count]], 0)</f>
        <v>1</v>
      </c>
      <c r="Q3057" t="str">
        <f>LEFT(Kickstarter[[#This Row],[Category and Sub-Category]], SEARCH("/", Kickstarter[[#This Row],[Category and Sub-Category]])-1)</f>
        <v>theater</v>
      </c>
      <c r="R3057" t="str">
        <f>RIGHT(Kickstarter[[#This Row],[Category and Sub-Category]], LEN(Kickstarter[[#This Row],[Category and Sub-Category]])-SEARCH("/",Kickstarter[[#This Row],[Category and Sub-Category]]))</f>
        <v>spaces</v>
      </c>
      <c r="S3057" s="10">
        <f>(Kickstarter[[#This Row],[launched_at]]/86400) + 25569 + (-6/24)</f>
        <v>41953.70821759259</v>
      </c>
      <c r="T3057" s="10">
        <f>(Kickstarter[[#This Row],[deadline]]/86400) + 25569 + (-6/24)</f>
        <v>42013.70821759259</v>
      </c>
      <c r="U3057" s="6">
        <f>YEAR(Kickstarter[[#This Row],[Date Created Conversion]])</f>
        <v>2014</v>
      </c>
      <c r="V3057" s="6" t="str">
        <f>TEXT(Kickstarter[[#This Row],[Date Created Conversion]], "mmm")</f>
        <v>Nov</v>
      </c>
      <c r="W3057" s="6">
        <f>DATEDIF(Kickstarter[[#This Row],[Date Created Conversion]],Kickstarter[[#This Row],[Date Ended Conversion]],"m")</f>
        <v>1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Kickstarter[[#This Row],[pledged]]/Kickstarter[[#This Row],[goal]]</f>
        <v>0</v>
      </c>
      <c r="P3058" s="13">
        <f>IF(Kickstarter[[#This Row],[backers_count]], Kickstarter[[#This Row],[pledged]]/Kickstarter[[#This Row],[backers_count]], 0)</f>
        <v>0</v>
      </c>
      <c r="Q3058" t="str">
        <f>LEFT(Kickstarter[[#This Row],[Category and Sub-Category]], SEARCH("/", Kickstarter[[#This Row],[Category and Sub-Category]])-1)</f>
        <v>theater</v>
      </c>
      <c r="R3058" t="str">
        <f>RIGHT(Kickstarter[[#This Row],[Category and Sub-Category]], LEN(Kickstarter[[#This Row],[Category and Sub-Category]])-SEARCH("/",Kickstarter[[#This Row],[Category and Sub-Category]]))</f>
        <v>spaces</v>
      </c>
      <c r="S3058" s="10">
        <f>(Kickstarter[[#This Row],[launched_at]]/86400) + 25569 + (-6/24)</f>
        <v>41851.386388888888</v>
      </c>
      <c r="T3058" s="10">
        <f>(Kickstarter[[#This Row],[deadline]]/86400) + 25569 + (-6/24)</f>
        <v>41911.386388888888</v>
      </c>
      <c r="U3058" s="6">
        <f>YEAR(Kickstarter[[#This Row],[Date Created Conversion]])</f>
        <v>2014</v>
      </c>
      <c r="V3058" s="6" t="str">
        <f>TEXT(Kickstarter[[#This Row],[Date Created Conversion]], "mmm")</f>
        <v>Jul</v>
      </c>
      <c r="W3058" s="6">
        <f>DATEDIF(Kickstarter[[#This Row],[Date Created Conversion]],Kickstarter[[#This Row],[Date Ended Conversion]],"m")</f>
        <v>1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Kickstarter[[#This Row],[pledged]]/Kickstarter[[#This Row],[goal]]</f>
        <v>0</v>
      </c>
      <c r="P3059" s="13">
        <f>IF(Kickstarter[[#This Row],[backers_count]], Kickstarter[[#This Row],[pledged]]/Kickstarter[[#This Row],[backers_count]], 0)</f>
        <v>0</v>
      </c>
      <c r="Q3059" t="str">
        <f>LEFT(Kickstarter[[#This Row],[Category and Sub-Category]], SEARCH("/", Kickstarter[[#This Row],[Category and Sub-Category]])-1)</f>
        <v>theater</v>
      </c>
      <c r="R3059" t="str">
        <f>RIGHT(Kickstarter[[#This Row],[Category and Sub-Category]], LEN(Kickstarter[[#This Row],[Category and Sub-Category]])-SEARCH("/",Kickstarter[[#This Row],[Category and Sub-Category]]))</f>
        <v>spaces</v>
      </c>
      <c r="S3059" s="10">
        <f>(Kickstarter[[#This Row],[launched_at]]/86400) + 25569 + (-6/24)</f>
        <v>42433.400590277779</v>
      </c>
      <c r="T3059" s="10">
        <f>(Kickstarter[[#This Row],[deadline]]/86400) + 25569 + (-6/24)</f>
        <v>42463.358923611115</v>
      </c>
      <c r="U3059" s="6">
        <f>YEAR(Kickstarter[[#This Row],[Date Created Conversion]])</f>
        <v>2016</v>
      </c>
      <c r="V3059" s="6" t="str">
        <f>TEXT(Kickstarter[[#This Row],[Date Created Conversion]], "mmm")</f>
        <v>Mar</v>
      </c>
      <c r="W3059" s="6">
        <f>DATEDIF(Kickstarter[[#This Row],[Date Created Conversion]],Kickstarter[[#This Row],[Date Ended Conversion]],"m")</f>
        <v>0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Kickstarter[[#This Row],[pledged]]/Kickstarter[[#This Row],[goal]]</f>
        <v>1.6666666666666666E-4</v>
      </c>
      <c r="P3060" s="13">
        <f>IF(Kickstarter[[#This Row],[backers_count]], Kickstarter[[#This Row],[pledged]]/Kickstarter[[#This Row],[backers_count]], 0)</f>
        <v>1</v>
      </c>
      <c r="Q3060" t="str">
        <f>LEFT(Kickstarter[[#This Row],[Category and Sub-Category]], SEARCH("/", Kickstarter[[#This Row],[Category and Sub-Category]])-1)</f>
        <v>theater</v>
      </c>
      <c r="R3060" t="str">
        <f>RIGHT(Kickstarter[[#This Row],[Category and Sub-Category]], LEN(Kickstarter[[#This Row],[Category and Sub-Category]])-SEARCH("/",Kickstarter[[#This Row],[Category and Sub-Category]]))</f>
        <v>spaces</v>
      </c>
      <c r="S3060" s="10">
        <f>(Kickstarter[[#This Row],[launched_at]]/86400) + 25569 + (-6/24)</f>
        <v>42460.124305555553</v>
      </c>
      <c r="T3060" s="10">
        <f>(Kickstarter[[#This Row],[deadline]]/86400) + 25569 + (-6/24)</f>
        <v>42510.124305555553</v>
      </c>
      <c r="U3060" s="6">
        <f>YEAR(Kickstarter[[#This Row],[Date Created Conversion]])</f>
        <v>2016</v>
      </c>
      <c r="V3060" s="6" t="str">
        <f>TEXT(Kickstarter[[#This Row],[Date Created Conversion]], "mmm")</f>
        <v>Mar</v>
      </c>
      <c r="W3060" s="6">
        <f>DATEDIF(Kickstarter[[#This Row],[Date Created Conversion]],Kickstarter[[#This Row],[Date Ended Conversion]],"m")</f>
        <v>1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Kickstarter[[#This Row],[pledged]]/Kickstarter[[#This Row],[goal]]</f>
        <v>3.0066666666666665E-2</v>
      </c>
      <c r="P3061" s="13">
        <f>IF(Kickstarter[[#This Row],[backers_count]], Kickstarter[[#This Row],[pledged]]/Kickstarter[[#This Row],[backers_count]], 0)</f>
        <v>41</v>
      </c>
      <c r="Q3061" t="str">
        <f>LEFT(Kickstarter[[#This Row],[Category and Sub-Category]], SEARCH("/", Kickstarter[[#This Row],[Category and Sub-Category]])-1)</f>
        <v>theater</v>
      </c>
      <c r="R3061" t="str">
        <f>RIGHT(Kickstarter[[#This Row],[Category and Sub-Category]], LEN(Kickstarter[[#This Row],[Category and Sub-Category]])-SEARCH("/",Kickstarter[[#This Row],[Category and Sub-Category]]))</f>
        <v>spaces</v>
      </c>
      <c r="S3061" s="10">
        <f>(Kickstarter[[#This Row],[launched_at]]/86400) + 25569 + (-6/24)</f>
        <v>41829.685717592591</v>
      </c>
      <c r="T3061" s="10">
        <f>(Kickstarter[[#This Row],[deadline]]/86400) + 25569 + (-6/24)</f>
        <v>41859.685717592591</v>
      </c>
      <c r="U3061" s="6">
        <f>YEAR(Kickstarter[[#This Row],[Date Created Conversion]])</f>
        <v>2014</v>
      </c>
      <c r="V3061" s="6" t="str">
        <f>TEXT(Kickstarter[[#This Row],[Date Created Conversion]], "mmm")</f>
        <v>Jul</v>
      </c>
      <c r="W3061" s="6">
        <f>DATEDIF(Kickstarter[[#This Row],[Date Created Conversion]],Kickstarter[[#This Row],[Date Ended Conversion]],"m")</f>
        <v>0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Kickstarter[[#This Row],[pledged]]/Kickstarter[[#This Row],[goal]]</f>
        <v>1.5227272727272728E-3</v>
      </c>
      <c r="P3062" s="13">
        <f>IF(Kickstarter[[#This Row],[backers_count]], Kickstarter[[#This Row],[pledged]]/Kickstarter[[#This Row],[backers_count]], 0)</f>
        <v>55.833333333333336</v>
      </c>
      <c r="Q3062" t="str">
        <f>LEFT(Kickstarter[[#This Row],[Category and Sub-Category]], SEARCH("/", Kickstarter[[#This Row],[Category and Sub-Category]])-1)</f>
        <v>theater</v>
      </c>
      <c r="R3062" t="str">
        <f>RIGHT(Kickstarter[[#This Row],[Category and Sub-Category]], LEN(Kickstarter[[#This Row],[Category and Sub-Category]])-SEARCH("/",Kickstarter[[#This Row],[Category and Sub-Category]]))</f>
        <v>spaces</v>
      </c>
      <c r="S3062" s="10">
        <f>(Kickstarter[[#This Row],[launched_at]]/86400) + 25569 + (-6/24)</f>
        <v>42245.024699074071</v>
      </c>
      <c r="T3062" s="10">
        <f>(Kickstarter[[#This Row],[deadline]]/86400) + 25569 + (-6/24)</f>
        <v>42275.024699074071</v>
      </c>
      <c r="U3062" s="6">
        <f>YEAR(Kickstarter[[#This Row],[Date Created Conversion]])</f>
        <v>2015</v>
      </c>
      <c r="V3062" s="6" t="str">
        <f>TEXT(Kickstarter[[#This Row],[Date Created Conversion]], "mmm")</f>
        <v>Aug</v>
      </c>
      <c r="W3062" s="6">
        <f>DATEDIF(Kickstarter[[#This Row],[Date Created Conversion]],Kickstarter[[#This Row],[Date Ended Conversion]],"m")</f>
        <v>0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Kickstarter[[#This Row],[pledged]]/Kickstarter[[#This Row],[goal]]</f>
        <v>0</v>
      </c>
      <c r="P3063" s="13">
        <f>IF(Kickstarter[[#This Row],[backers_count]], Kickstarter[[#This Row],[pledged]]/Kickstarter[[#This Row],[backers_count]], 0)</f>
        <v>0</v>
      </c>
      <c r="Q3063" t="str">
        <f>LEFT(Kickstarter[[#This Row],[Category and Sub-Category]], SEARCH("/", Kickstarter[[#This Row],[Category and Sub-Category]])-1)</f>
        <v>theater</v>
      </c>
      <c r="R3063" t="str">
        <f>RIGHT(Kickstarter[[#This Row],[Category and Sub-Category]], LEN(Kickstarter[[#This Row],[Category and Sub-Category]])-SEARCH("/",Kickstarter[[#This Row],[Category and Sub-Category]]))</f>
        <v>spaces</v>
      </c>
      <c r="S3063" s="10">
        <f>(Kickstarter[[#This Row],[launched_at]]/86400) + 25569 + (-6/24)</f>
        <v>41834.534120370372</v>
      </c>
      <c r="T3063" s="10">
        <f>(Kickstarter[[#This Row],[deadline]]/86400) + 25569 + (-6/24)</f>
        <v>41864.534120370372</v>
      </c>
      <c r="U3063" s="6">
        <f>YEAR(Kickstarter[[#This Row],[Date Created Conversion]])</f>
        <v>2014</v>
      </c>
      <c r="V3063" s="6" t="str">
        <f>TEXT(Kickstarter[[#This Row],[Date Created Conversion]], "mmm")</f>
        <v>Jul</v>
      </c>
      <c r="W3063" s="6">
        <f>DATEDIF(Kickstarter[[#This Row],[Date Created Conversion]],Kickstarter[[#This Row],[Date Ended Conversion]],"m")</f>
        <v>0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Kickstarter[[#This Row],[pledged]]/Kickstarter[[#This Row],[goal]]</f>
        <v>0.66839999999999999</v>
      </c>
      <c r="P3064" s="13">
        <f>IF(Kickstarter[[#This Row],[backers_count]], Kickstarter[[#This Row],[pledged]]/Kickstarter[[#This Row],[backers_count]], 0)</f>
        <v>99.761194029850742</v>
      </c>
      <c r="Q3064" t="str">
        <f>LEFT(Kickstarter[[#This Row],[Category and Sub-Category]], SEARCH("/", Kickstarter[[#This Row],[Category and Sub-Category]])-1)</f>
        <v>theater</v>
      </c>
      <c r="R3064" t="str">
        <f>RIGHT(Kickstarter[[#This Row],[Category and Sub-Category]], LEN(Kickstarter[[#This Row],[Category and Sub-Category]])-SEARCH("/",Kickstarter[[#This Row],[Category and Sub-Category]]))</f>
        <v>spaces</v>
      </c>
      <c r="S3064" s="10">
        <f>(Kickstarter[[#This Row],[launched_at]]/86400) + 25569 + (-6/24)</f>
        <v>42248.285787037035</v>
      </c>
      <c r="T3064" s="10">
        <f>(Kickstarter[[#This Row],[deadline]]/86400) + 25569 + (-6/24)</f>
        <v>42277.5</v>
      </c>
      <c r="U3064" s="6">
        <f>YEAR(Kickstarter[[#This Row],[Date Created Conversion]])</f>
        <v>2015</v>
      </c>
      <c r="V3064" s="6" t="str">
        <f>TEXT(Kickstarter[[#This Row],[Date Created Conversion]], "mmm")</f>
        <v>Sep</v>
      </c>
      <c r="W3064" s="6">
        <f>DATEDIF(Kickstarter[[#This Row],[Date Created Conversion]],Kickstarter[[#This Row],[Date Ended Conversion]],"m")</f>
        <v>0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Kickstarter[[#This Row],[pledged]]/Kickstarter[[#This Row],[goal]]</f>
        <v>0.19566666666666666</v>
      </c>
      <c r="P3065" s="13">
        <f>IF(Kickstarter[[#This Row],[backers_count]], Kickstarter[[#This Row],[pledged]]/Kickstarter[[#This Row],[backers_count]], 0)</f>
        <v>25.521739130434781</v>
      </c>
      <c r="Q3065" t="str">
        <f>LEFT(Kickstarter[[#This Row],[Category and Sub-Category]], SEARCH("/", Kickstarter[[#This Row],[Category and Sub-Category]])-1)</f>
        <v>theater</v>
      </c>
      <c r="R3065" t="str">
        <f>RIGHT(Kickstarter[[#This Row],[Category and Sub-Category]], LEN(Kickstarter[[#This Row],[Category and Sub-Category]])-SEARCH("/",Kickstarter[[#This Row],[Category and Sub-Category]]))</f>
        <v>spaces</v>
      </c>
      <c r="S3065" s="10">
        <f>(Kickstarter[[#This Row],[launched_at]]/86400) + 25569 + (-6/24)</f>
        <v>42630.672893518524</v>
      </c>
      <c r="T3065" s="10">
        <f>(Kickstarter[[#This Row],[deadline]]/86400) + 25569 + (-6/24)</f>
        <v>42665.672893518524</v>
      </c>
      <c r="U3065" s="6">
        <f>YEAR(Kickstarter[[#This Row],[Date Created Conversion]])</f>
        <v>2016</v>
      </c>
      <c r="V3065" s="6" t="str">
        <f>TEXT(Kickstarter[[#This Row],[Date Created Conversion]], "mmm")</f>
        <v>Sep</v>
      </c>
      <c r="W3065" s="6">
        <f>DATEDIF(Kickstarter[[#This Row],[Date Created Conversion]],Kickstarter[[#This Row],[Date Ended Conversion]],"m")</f>
        <v>1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Kickstarter[[#This Row],[pledged]]/Kickstarter[[#This Row],[goal]]</f>
        <v>0.11294666666666667</v>
      </c>
      <c r="P3066" s="13">
        <f>IF(Kickstarter[[#This Row],[backers_count]], Kickstarter[[#This Row],[pledged]]/Kickstarter[[#This Row],[backers_count]], 0)</f>
        <v>117.65277777777777</v>
      </c>
      <c r="Q3066" t="str">
        <f>LEFT(Kickstarter[[#This Row],[Category and Sub-Category]], SEARCH("/", Kickstarter[[#This Row],[Category and Sub-Category]])-1)</f>
        <v>theater</v>
      </c>
      <c r="R3066" t="str">
        <f>RIGHT(Kickstarter[[#This Row],[Category and Sub-Category]], LEN(Kickstarter[[#This Row],[Category and Sub-Category]])-SEARCH("/",Kickstarter[[#This Row],[Category and Sub-Category]]))</f>
        <v>spaces</v>
      </c>
      <c r="S3066" s="10">
        <f>(Kickstarter[[#This Row],[launched_at]]/86400) + 25569 + (-6/24)</f>
        <v>42298.880162037036</v>
      </c>
      <c r="T3066" s="10">
        <f>(Kickstarter[[#This Row],[deadline]]/86400) + 25569 + (-6/24)</f>
        <v>42330.040972222225</v>
      </c>
      <c r="U3066" s="6">
        <f>YEAR(Kickstarter[[#This Row],[Date Created Conversion]])</f>
        <v>2015</v>
      </c>
      <c r="V3066" s="6" t="str">
        <f>TEXT(Kickstarter[[#This Row],[Date Created Conversion]], "mmm")</f>
        <v>Oct</v>
      </c>
      <c r="W3066" s="6">
        <f>DATEDIF(Kickstarter[[#This Row],[Date Created Conversion]],Kickstarter[[#This Row],[Date Ended Conversion]],"m")</f>
        <v>1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Kickstarter[[#This Row],[pledged]]/Kickstarter[[#This Row],[goal]]</f>
        <v>4.0000000000000002E-4</v>
      </c>
      <c r="P3067" s="13">
        <f>IF(Kickstarter[[#This Row],[backers_count]], Kickstarter[[#This Row],[pledged]]/Kickstarter[[#This Row],[backers_count]], 0)</f>
        <v>5</v>
      </c>
      <c r="Q3067" t="str">
        <f>LEFT(Kickstarter[[#This Row],[Category and Sub-Category]], SEARCH("/", Kickstarter[[#This Row],[Category and Sub-Category]])-1)</f>
        <v>theater</v>
      </c>
      <c r="R3067" t="str">
        <f>RIGHT(Kickstarter[[#This Row],[Category and Sub-Category]], LEN(Kickstarter[[#This Row],[Category and Sub-Category]])-SEARCH("/",Kickstarter[[#This Row],[Category and Sub-Category]]))</f>
        <v>spaces</v>
      </c>
      <c r="S3067" s="10">
        <f>(Kickstarter[[#This Row],[launched_at]]/86400) + 25569 + (-6/24)</f>
        <v>41824.805231481485</v>
      </c>
      <c r="T3067" s="10">
        <f>(Kickstarter[[#This Row],[deadline]]/86400) + 25569 + (-6/24)</f>
        <v>41849.805231481485</v>
      </c>
      <c r="U3067" s="6">
        <f>YEAR(Kickstarter[[#This Row],[Date Created Conversion]])</f>
        <v>2014</v>
      </c>
      <c r="V3067" s="6" t="str">
        <f>TEXT(Kickstarter[[#This Row],[Date Created Conversion]], "mmm")</f>
        <v>Jul</v>
      </c>
      <c r="W3067" s="6">
        <f>DATEDIF(Kickstarter[[#This Row],[Date Created Conversion]],Kickstarter[[#This Row],[Date Ended Conversion]],"m")</f>
        <v>0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Kickstarter[[#This Row],[pledged]]/Kickstarter[[#This Row],[goal]]</f>
        <v>0.11985714285714286</v>
      </c>
      <c r="P3068" s="13">
        <f>IF(Kickstarter[[#This Row],[backers_count]], Kickstarter[[#This Row],[pledged]]/Kickstarter[[#This Row],[backers_count]], 0)</f>
        <v>2796.6666666666665</v>
      </c>
      <c r="Q3068" t="str">
        <f>LEFT(Kickstarter[[#This Row],[Category and Sub-Category]], SEARCH("/", Kickstarter[[#This Row],[Category and Sub-Category]])-1)</f>
        <v>theater</v>
      </c>
      <c r="R3068" t="str">
        <f>RIGHT(Kickstarter[[#This Row],[Category and Sub-Category]], LEN(Kickstarter[[#This Row],[Category and Sub-Category]])-SEARCH("/",Kickstarter[[#This Row],[Category and Sub-Category]]))</f>
        <v>spaces</v>
      </c>
      <c r="S3068" s="10">
        <f>(Kickstarter[[#This Row],[launched_at]]/86400) + 25569 + (-6/24)</f>
        <v>42530.978437500002</v>
      </c>
      <c r="T3068" s="10">
        <f>(Kickstarter[[#This Row],[deadline]]/86400) + 25569 + (-6/24)</f>
        <v>42560.978437500002</v>
      </c>
      <c r="U3068" s="6">
        <f>YEAR(Kickstarter[[#This Row],[Date Created Conversion]])</f>
        <v>2016</v>
      </c>
      <c r="V3068" s="6" t="str">
        <f>TEXT(Kickstarter[[#This Row],[Date Created Conversion]], "mmm")</f>
        <v>Jun</v>
      </c>
      <c r="W3068" s="6">
        <f>DATEDIF(Kickstarter[[#This Row],[Date Created Conversion]],Kickstarter[[#This Row],[Date Ended Conversion]],"m")</f>
        <v>1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Kickstarter[[#This Row],[pledged]]/Kickstarter[[#This Row],[goal]]</f>
        <v>2.5000000000000001E-2</v>
      </c>
      <c r="P3069" s="13">
        <f>IF(Kickstarter[[#This Row],[backers_count]], Kickstarter[[#This Row],[pledged]]/Kickstarter[[#This Row],[backers_count]], 0)</f>
        <v>200</v>
      </c>
      <c r="Q3069" t="str">
        <f>LEFT(Kickstarter[[#This Row],[Category and Sub-Category]], SEARCH("/", Kickstarter[[#This Row],[Category and Sub-Category]])-1)</f>
        <v>theater</v>
      </c>
      <c r="R3069" t="str">
        <f>RIGHT(Kickstarter[[#This Row],[Category and Sub-Category]], LEN(Kickstarter[[#This Row],[Category and Sub-Category]])-SEARCH("/",Kickstarter[[#This Row],[Category and Sub-Category]]))</f>
        <v>spaces</v>
      </c>
      <c r="S3069" s="10">
        <f>(Kickstarter[[#This Row],[launched_at]]/86400) + 25569 + (-6/24)</f>
        <v>42226.688414351855</v>
      </c>
      <c r="T3069" s="10">
        <f>(Kickstarter[[#This Row],[deadline]]/86400) + 25569 + (-6/24)</f>
        <v>42256.688414351855</v>
      </c>
      <c r="U3069" s="6">
        <f>YEAR(Kickstarter[[#This Row],[Date Created Conversion]])</f>
        <v>2015</v>
      </c>
      <c r="V3069" s="6" t="str">
        <f>TEXT(Kickstarter[[#This Row],[Date Created Conversion]], "mmm")</f>
        <v>Aug</v>
      </c>
      <c r="W3069" s="6">
        <f>DATEDIF(Kickstarter[[#This Row],[Date Created Conversion]],Kickstarter[[#This Row],[Date Ended Conversion]],"m")</f>
        <v>0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Kickstarter[[#This Row],[pledged]]/Kickstarter[[#This Row],[goal]]</f>
        <v>6.9999999999999999E-4</v>
      </c>
      <c r="P3070" s="13">
        <f>IF(Kickstarter[[#This Row],[backers_count]], Kickstarter[[#This Row],[pledged]]/Kickstarter[[#This Row],[backers_count]], 0)</f>
        <v>87.5</v>
      </c>
      <c r="Q3070" t="str">
        <f>LEFT(Kickstarter[[#This Row],[Category and Sub-Category]], SEARCH("/", Kickstarter[[#This Row],[Category and Sub-Category]])-1)</f>
        <v>theater</v>
      </c>
      <c r="R3070" t="str">
        <f>RIGHT(Kickstarter[[#This Row],[Category and Sub-Category]], LEN(Kickstarter[[#This Row],[Category and Sub-Category]])-SEARCH("/",Kickstarter[[#This Row],[Category and Sub-Category]]))</f>
        <v>spaces</v>
      </c>
      <c r="S3070" s="10">
        <f>(Kickstarter[[#This Row],[launched_at]]/86400) + 25569 + (-6/24)</f>
        <v>42263.441574074073</v>
      </c>
      <c r="T3070" s="10">
        <f>(Kickstarter[[#This Row],[deadline]]/86400) + 25569 + (-6/24)</f>
        <v>42293.441574074073</v>
      </c>
      <c r="U3070" s="6">
        <f>YEAR(Kickstarter[[#This Row],[Date Created Conversion]])</f>
        <v>2015</v>
      </c>
      <c r="V3070" s="6" t="str">
        <f>TEXT(Kickstarter[[#This Row],[Date Created Conversion]], "mmm")</f>
        <v>Sep</v>
      </c>
      <c r="W3070" s="6">
        <f>DATEDIF(Kickstarter[[#This Row],[Date Created Conversion]],Kickstarter[[#This Row],[Date Ended Conversion]],"m")</f>
        <v>1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Kickstarter[[#This Row],[pledged]]/Kickstarter[[#This Row],[goal]]</f>
        <v>0.14099999999999999</v>
      </c>
      <c r="P3071" s="13">
        <f>IF(Kickstarter[[#This Row],[backers_count]], Kickstarter[[#This Row],[pledged]]/Kickstarter[[#This Row],[backers_count]], 0)</f>
        <v>20.142857142857142</v>
      </c>
      <c r="Q3071" t="str">
        <f>LEFT(Kickstarter[[#This Row],[Category and Sub-Category]], SEARCH("/", Kickstarter[[#This Row],[Category and Sub-Category]])-1)</f>
        <v>theater</v>
      </c>
      <c r="R3071" t="str">
        <f>RIGHT(Kickstarter[[#This Row],[Category and Sub-Category]], LEN(Kickstarter[[#This Row],[Category and Sub-Category]])-SEARCH("/",Kickstarter[[#This Row],[Category and Sub-Category]]))</f>
        <v>spaces</v>
      </c>
      <c r="S3071" s="10">
        <f>(Kickstarter[[#This Row],[launched_at]]/86400) + 25569 + (-6/24)</f>
        <v>41957.583726851852</v>
      </c>
      <c r="T3071" s="10">
        <f>(Kickstarter[[#This Row],[deadline]]/86400) + 25569 + (-6/24)</f>
        <v>41987.583726851852</v>
      </c>
      <c r="U3071" s="6">
        <f>YEAR(Kickstarter[[#This Row],[Date Created Conversion]])</f>
        <v>2014</v>
      </c>
      <c r="V3071" s="6" t="str">
        <f>TEXT(Kickstarter[[#This Row],[Date Created Conversion]], "mmm")</f>
        <v>Nov</v>
      </c>
      <c r="W3071" s="6">
        <f>DATEDIF(Kickstarter[[#This Row],[Date Created Conversion]],Kickstarter[[#This Row],[Date Ended Conversion]],"m")</f>
        <v>1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Kickstarter[[#This Row],[pledged]]/Kickstarter[[#This Row],[goal]]</f>
        <v>3.3399999999999999E-2</v>
      </c>
      <c r="P3072" s="13">
        <f>IF(Kickstarter[[#This Row],[backers_count]], Kickstarter[[#This Row],[pledged]]/Kickstarter[[#This Row],[backers_count]], 0)</f>
        <v>20.875</v>
      </c>
      <c r="Q3072" t="str">
        <f>LEFT(Kickstarter[[#This Row],[Category and Sub-Category]], SEARCH("/", Kickstarter[[#This Row],[Category and Sub-Category]])-1)</f>
        <v>theater</v>
      </c>
      <c r="R3072" t="str">
        <f>RIGHT(Kickstarter[[#This Row],[Category and Sub-Category]], LEN(Kickstarter[[#This Row],[Category and Sub-Category]])-SEARCH("/",Kickstarter[[#This Row],[Category and Sub-Category]]))</f>
        <v>spaces</v>
      </c>
      <c r="S3072" s="10">
        <f>(Kickstarter[[#This Row],[launched_at]]/86400) + 25569 + (-6/24)</f>
        <v>42690.483437499999</v>
      </c>
      <c r="T3072" s="10">
        <f>(Kickstarter[[#This Row],[deadline]]/86400) + 25569 + (-6/24)</f>
        <v>42711.483437499999</v>
      </c>
      <c r="U3072" s="6">
        <f>YEAR(Kickstarter[[#This Row],[Date Created Conversion]])</f>
        <v>2016</v>
      </c>
      <c r="V3072" s="6" t="str">
        <f>TEXT(Kickstarter[[#This Row],[Date Created Conversion]], "mmm")</f>
        <v>Nov</v>
      </c>
      <c r="W3072" s="6">
        <f>DATEDIF(Kickstarter[[#This Row],[Date Created Conversion]],Kickstarter[[#This Row],[Date Ended Conversion]],"m")</f>
        <v>0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Kickstarter[[#This Row],[pledged]]/Kickstarter[[#This Row],[goal]]</f>
        <v>0.59775</v>
      </c>
      <c r="P3073" s="13">
        <f>IF(Kickstarter[[#This Row],[backers_count]], Kickstarter[[#This Row],[pledged]]/Kickstarter[[#This Row],[backers_count]], 0)</f>
        <v>61.307692307692307</v>
      </c>
      <c r="Q3073" t="str">
        <f>LEFT(Kickstarter[[#This Row],[Category and Sub-Category]], SEARCH("/", Kickstarter[[#This Row],[Category and Sub-Category]])-1)</f>
        <v>theater</v>
      </c>
      <c r="R3073" t="str">
        <f>RIGHT(Kickstarter[[#This Row],[Category and Sub-Category]], LEN(Kickstarter[[#This Row],[Category and Sub-Category]])-SEARCH("/",Kickstarter[[#This Row],[Category and Sub-Category]]))</f>
        <v>spaces</v>
      </c>
      <c r="S3073" s="10">
        <f>(Kickstarter[[#This Row],[launched_at]]/86400) + 25569 + (-6/24)</f>
        <v>42097.482418981483</v>
      </c>
      <c r="T3073" s="10">
        <f>(Kickstarter[[#This Row],[deadline]]/86400) + 25569 + (-6/24)</f>
        <v>42114.999305555553</v>
      </c>
      <c r="U3073" s="6">
        <f>YEAR(Kickstarter[[#This Row],[Date Created Conversion]])</f>
        <v>2015</v>
      </c>
      <c r="V3073" s="6" t="str">
        <f>TEXT(Kickstarter[[#This Row],[Date Created Conversion]], "mmm")</f>
        <v>Apr</v>
      </c>
      <c r="W3073" s="6">
        <f>DATEDIF(Kickstarter[[#This Row],[Date Created Conversion]],Kickstarter[[#This Row],[Date Ended Conversion]],"m")</f>
        <v>0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Kickstarter[[#This Row],[pledged]]/Kickstarter[[#This Row],[goal]]</f>
        <v>1.6666666666666666E-4</v>
      </c>
      <c r="P3074" s="13">
        <f>IF(Kickstarter[[#This Row],[backers_count]], Kickstarter[[#This Row],[pledged]]/Kickstarter[[#This Row],[backers_count]], 0)</f>
        <v>1</v>
      </c>
      <c r="Q3074" t="str">
        <f>LEFT(Kickstarter[[#This Row],[Category and Sub-Category]], SEARCH("/", Kickstarter[[#This Row],[Category and Sub-Category]])-1)</f>
        <v>theater</v>
      </c>
      <c r="R3074" t="str">
        <f>RIGHT(Kickstarter[[#This Row],[Category and Sub-Category]], LEN(Kickstarter[[#This Row],[Category and Sub-Category]])-SEARCH("/",Kickstarter[[#This Row],[Category and Sub-Category]]))</f>
        <v>spaces</v>
      </c>
      <c r="S3074" s="10">
        <f>(Kickstarter[[#This Row],[launched_at]]/86400) + 25569 + (-6/24)</f>
        <v>42658.440532407403</v>
      </c>
      <c r="T3074" s="10">
        <f>(Kickstarter[[#This Row],[deadline]]/86400) + 25569 + (-6/24)</f>
        <v>42672.823611111111</v>
      </c>
      <c r="U3074" s="6">
        <f>YEAR(Kickstarter[[#This Row],[Date Created Conversion]])</f>
        <v>2016</v>
      </c>
      <c r="V3074" s="6" t="str">
        <f>TEXT(Kickstarter[[#This Row],[Date Created Conversion]], "mmm")</f>
        <v>Oct</v>
      </c>
      <c r="W3074" s="6">
        <f>DATEDIF(Kickstarter[[#This Row],[Date Created Conversion]],Kickstarter[[#This Row],[Date Ended Conversion]],"m")</f>
        <v>0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Kickstarter[[#This Row],[pledged]]/Kickstarter[[#This Row],[goal]]</f>
        <v>2.3035714285714285E-4</v>
      </c>
      <c r="P3075" s="13">
        <f>IF(Kickstarter[[#This Row],[backers_count]], Kickstarter[[#This Row],[pledged]]/Kickstarter[[#This Row],[backers_count]], 0)</f>
        <v>92.142857142857139</v>
      </c>
      <c r="Q3075" t="str">
        <f>LEFT(Kickstarter[[#This Row],[Category and Sub-Category]], SEARCH("/", Kickstarter[[#This Row],[Category and Sub-Category]])-1)</f>
        <v>theater</v>
      </c>
      <c r="R3075" t="str">
        <f>RIGHT(Kickstarter[[#This Row],[Category and Sub-Category]], LEN(Kickstarter[[#This Row],[Category and Sub-Category]])-SEARCH("/",Kickstarter[[#This Row],[Category and Sub-Category]]))</f>
        <v>spaces</v>
      </c>
      <c r="S3075" s="10">
        <f>(Kickstarter[[#This Row],[launched_at]]/86400) + 25569 + (-6/24)</f>
        <v>42111.434027777781</v>
      </c>
      <c r="T3075" s="10">
        <f>(Kickstarter[[#This Row],[deadline]]/86400) + 25569 + (-6/24)</f>
        <v>42169.554861111115</v>
      </c>
      <c r="U3075" s="6">
        <f>YEAR(Kickstarter[[#This Row],[Date Created Conversion]])</f>
        <v>2015</v>
      </c>
      <c r="V3075" s="6" t="str">
        <f>TEXT(Kickstarter[[#This Row],[Date Created Conversion]], "mmm")</f>
        <v>Apr</v>
      </c>
      <c r="W3075" s="6">
        <f>DATEDIF(Kickstarter[[#This Row],[Date Created Conversion]],Kickstarter[[#This Row],[Date Ended Conversion]],"m")</f>
        <v>1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Kickstarter[[#This Row],[pledged]]/Kickstarter[[#This Row],[goal]]</f>
        <v>8.8000000000000003E-4</v>
      </c>
      <c r="P3076" s="13">
        <f>IF(Kickstarter[[#This Row],[backers_count]], Kickstarter[[#This Row],[pledged]]/Kickstarter[[#This Row],[backers_count]], 0)</f>
        <v>7.333333333333333</v>
      </c>
      <c r="Q3076" t="str">
        <f>LEFT(Kickstarter[[#This Row],[Category and Sub-Category]], SEARCH("/", Kickstarter[[#This Row],[Category and Sub-Category]])-1)</f>
        <v>theater</v>
      </c>
      <c r="R3076" t="str">
        <f>RIGHT(Kickstarter[[#This Row],[Category and Sub-Category]], LEN(Kickstarter[[#This Row],[Category and Sub-Category]])-SEARCH("/",Kickstarter[[#This Row],[Category and Sub-Category]]))</f>
        <v>spaces</v>
      </c>
      <c r="S3076" s="10">
        <f>(Kickstarter[[#This Row],[launched_at]]/86400) + 25569 + (-6/24)</f>
        <v>42409.321284722224</v>
      </c>
      <c r="T3076" s="10">
        <f>(Kickstarter[[#This Row],[deadline]]/86400) + 25569 + (-6/24)</f>
        <v>42439.321284722224</v>
      </c>
      <c r="U3076" s="6">
        <f>YEAR(Kickstarter[[#This Row],[Date Created Conversion]])</f>
        <v>2016</v>
      </c>
      <c r="V3076" s="6" t="str">
        <f>TEXT(Kickstarter[[#This Row],[Date Created Conversion]], "mmm")</f>
        <v>Feb</v>
      </c>
      <c r="W3076" s="6">
        <f>DATEDIF(Kickstarter[[#This Row],[Date Created Conversion]],Kickstarter[[#This Row],[Date Ended Conversion]],"m")</f>
        <v>1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Kickstarter[[#This Row],[pledged]]/Kickstarter[[#This Row],[goal]]</f>
        <v>8.6400000000000005E-2</v>
      </c>
      <c r="P3077" s="13">
        <f>IF(Kickstarter[[#This Row],[backers_count]], Kickstarter[[#This Row],[pledged]]/Kickstarter[[#This Row],[backers_count]], 0)</f>
        <v>64.8</v>
      </c>
      <c r="Q3077" t="str">
        <f>LEFT(Kickstarter[[#This Row],[Category and Sub-Category]], SEARCH("/", Kickstarter[[#This Row],[Category and Sub-Category]])-1)</f>
        <v>theater</v>
      </c>
      <c r="R3077" t="str">
        <f>RIGHT(Kickstarter[[#This Row],[Category and Sub-Category]], LEN(Kickstarter[[#This Row],[Category and Sub-Category]])-SEARCH("/",Kickstarter[[#This Row],[Category and Sub-Category]]))</f>
        <v>spaces</v>
      </c>
      <c r="S3077" s="10">
        <f>(Kickstarter[[#This Row],[launched_at]]/86400) + 25569 + (-6/24)</f>
        <v>42550.852314814816</v>
      </c>
      <c r="T3077" s="10">
        <f>(Kickstarter[[#This Row],[deadline]]/86400) + 25569 + (-6/24)</f>
        <v>42600.852314814816</v>
      </c>
      <c r="U3077" s="6">
        <f>YEAR(Kickstarter[[#This Row],[Date Created Conversion]])</f>
        <v>2016</v>
      </c>
      <c r="V3077" s="6" t="str">
        <f>TEXT(Kickstarter[[#This Row],[Date Created Conversion]], "mmm")</f>
        <v>Jun</v>
      </c>
      <c r="W3077" s="6">
        <f>DATEDIF(Kickstarter[[#This Row],[Date Created Conversion]],Kickstarter[[#This Row],[Date Ended Conversion]],"m")</f>
        <v>1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Kickstarter[[#This Row],[pledged]]/Kickstarter[[#This Row],[goal]]</f>
        <v>0.15060000000000001</v>
      </c>
      <c r="P3078" s="13">
        <f>IF(Kickstarter[[#This Row],[backers_count]], Kickstarter[[#This Row],[pledged]]/Kickstarter[[#This Row],[backers_count]], 0)</f>
        <v>30.12</v>
      </c>
      <c r="Q3078" t="str">
        <f>LEFT(Kickstarter[[#This Row],[Category and Sub-Category]], SEARCH("/", Kickstarter[[#This Row],[Category and Sub-Category]])-1)</f>
        <v>theater</v>
      </c>
      <c r="R3078" t="str">
        <f>RIGHT(Kickstarter[[#This Row],[Category and Sub-Category]], LEN(Kickstarter[[#This Row],[Category and Sub-Category]])-SEARCH("/",Kickstarter[[#This Row],[Category and Sub-Category]]))</f>
        <v>spaces</v>
      </c>
      <c r="S3078" s="10">
        <f>(Kickstarter[[#This Row],[launched_at]]/86400) + 25569 + (-6/24)</f>
        <v>42226.401886574073</v>
      </c>
      <c r="T3078" s="10">
        <f>(Kickstarter[[#This Row],[deadline]]/86400) + 25569 + (-6/24)</f>
        <v>42286.401886574073</v>
      </c>
      <c r="U3078" s="6">
        <f>YEAR(Kickstarter[[#This Row],[Date Created Conversion]])</f>
        <v>2015</v>
      </c>
      <c r="V3078" s="6" t="str">
        <f>TEXT(Kickstarter[[#This Row],[Date Created Conversion]], "mmm")</f>
        <v>Aug</v>
      </c>
      <c r="W3078" s="6">
        <f>DATEDIF(Kickstarter[[#This Row],[Date Created Conversion]],Kickstarter[[#This Row],[Date Ended Conversion]],"m")</f>
        <v>1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Kickstarter[[#This Row],[pledged]]/Kickstarter[[#This Row],[goal]]</f>
        <v>4.7727272727272731E-3</v>
      </c>
      <c r="P3079" s="13">
        <f>IF(Kickstarter[[#This Row],[backers_count]], Kickstarter[[#This Row],[pledged]]/Kickstarter[[#This Row],[backers_count]], 0)</f>
        <v>52.5</v>
      </c>
      <c r="Q3079" t="str">
        <f>LEFT(Kickstarter[[#This Row],[Category and Sub-Category]], SEARCH("/", Kickstarter[[#This Row],[Category and Sub-Category]])-1)</f>
        <v>theater</v>
      </c>
      <c r="R3079" t="str">
        <f>RIGHT(Kickstarter[[#This Row],[Category and Sub-Category]], LEN(Kickstarter[[#This Row],[Category and Sub-Category]])-SEARCH("/",Kickstarter[[#This Row],[Category and Sub-Category]]))</f>
        <v>spaces</v>
      </c>
      <c r="S3079" s="10">
        <f>(Kickstarter[[#This Row],[launched_at]]/86400) + 25569 + (-6/24)</f>
        <v>42766.706921296296</v>
      </c>
      <c r="T3079" s="10">
        <f>(Kickstarter[[#This Row],[deadline]]/86400) + 25569 + (-6/24)</f>
        <v>42796.706921296296</v>
      </c>
      <c r="U3079" s="6">
        <f>YEAR(Kickstarter[[#This Row],[Date Created Conversion]])</f>
        <v>2017</v>
      </c>
      <c r="V3079" s="6" t="str">
        <f>TEXT(Kickstarter[[#This Row],[Date Created Conversion]], "mmm")</f>
        <v>Jan</v>
      </c>
      <c r="W3079" s="6">
        <f>DATEDIF(Kickstarter[[#This Row],[Date Created Conversion]],Kickstarter[[#This Row],[Date Ended Conversion]],"m")</f>
        <v>1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Kickstarter[[#This Row],[pledged]]/Kickstarter[[#This Row],[goal]]</f>
        <v>1.1833333333333333E-3</v>
      </c>
      <c r="P3080" s="13">
        <f>IF(Kickstarter[[#This Row],[backers_count]], Kickstarter[[#This Row],[pledged]]/Kickstarter[[#This Row],[backers_count]], 0)</f>
        <v>23.666666666666668</v>
      </c>
      <c r="Q3080" t="str">
        <f>LEFT(Kickstarter[[#This Row],[Category and Sub-Category]], SEARCH("/", Kickstarter[[#This Row],[Category and Sub-Category]])-1)</f>
        <v>theater</v>
      </c>
      <c r="R3080" t="str">
        <f>RIGHT(Kickstarter[[#This Row],[Category and Sub-Category]], LEN(Kickstarter[[#This Row],[Category and Sub-Category]])-SEARCH("/",Kickstarter[[#This Row],[Category and Sub-Category]]))</f>
        <v>spaces</v>
      </c>
      <c r="S3080" s="10">
        <f>(Kickstarter[[#This Row],[launched_at]]/86400) + 25569 + (-6/24)</f>
        <v>42030.888831018514</v>
      </c>
      <c r="T3080" s="10">
        <f>(Kickstarter[[#This Row],[deadline]]/86400) + 25569 + (-6/24)</f>
        <v>42060.888831018514</v>
      </c>
      <c r="U3080" s="6">
        <f>YEAR(Kickstarter[[#This Row],[Date Created Conversion]])</f>
        <v>2015</v>
      </c>
      <c r="V3080" s="6" t="str">
        <f>TEXT(Kickstarter[[#This Row],[Date Created Conversion]], "mmm")</f>
        <v>Jan</v>
      </c>
      <c r="W3080" s="6">
        <f>DATEDIF(Kickstarter[[#This Row],[Date Created Conversion]],Kickstarter[[#This Row],[Date Ended Conversion]],"m")</f>
        <v>0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Kickstarter[[#This Row],[pledged]]/Kickstarter[[#This Row],[goal]]</f>
        <v>8.4173998587352451E-3</v>
      </c>
      <c r="P3081" s="13">
        <f>IF(Kickstarter[[#This Row],[backers_count]], Kickstarter[[#This Row],[pledged]]/Kickstarter[[#This Row],[backers_count]], 0)</f>
        <v>415.77777777777777</v>
      </c>
      <c r="Q3081" t="str">
        <f>LEFT(Kickstarter[[#This Row],[Category and Sub-Category]], SEARCH("/", Kickstarter[[#This Row],[Category and Sub-Category]])-1)</f>
        <v>theater</v>
      </c>
      <c r="R3081" t="str">
        <f>RIGHT(Kickstarter[[#This Row],[Category and Sub-Category]], LEN(Kickstarter[[#This Row],[Category and Sub-Category]])-SEARCH("/",Kickstarter[[#This Row],[Category and Sub-Category]]))</f>
        <v>spaces</v>
      </c>
      <c r="S3081" s="10">
        <f>(Kickstarter[[#This Row],[launched_at]]/86400) + 25569 + (-6/24)</f>
        <v>42055.463368055556</v>
      </c>
      <c r="T3081" s="10">
        <f>(Kickstarter[[#This Row],[deadline]]/86400) + 25569 + (-6/24)</f>
        <v>42085.421701388885</v>
      </c>
      <c r="U3081" s="6">
        <f>YEAR(Kickstarter[[#This Row],[Date Created Conversion]])</f>
        <v>2015</v>
      </c>
      <c r="V3081" s="6" t="str">
        <f>TEXT(Kickstarter[[#This Row],[Date Created Conversion]], "mmm")</f>
        <v>Feb</v>
      </c>
      <c r="W3081" s="6">
        <f>DATEDIF(Kickstarter[[#This Row],[Date Created Conversion]],Kickstarter[[#This Row],[Date Ended Conversion]],"m")</f>
        <v>1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Kickstarter[[#This Row],[pledged]]/Kickstarter[[#This Row],[goal]]</f>
        <v>1.8799999999999999E-4</v>
      </c>
      <c r="P3082" s="13">
        <f>IF(Kickstarter[[#This Row],[backers_count]], Kickstarter[[#This Row],[pledged]]/Kickstarter[[#This Row],[backers_count]], 0)</f>
        <v>53.714285714285715</v>
      </c>
      <c r="Q3082" t="str">
        <f>LEFT(Kickstarter[[#This Row],[Category and Sub-Category]], SEARCH("/", Kickstarter[[#This Row],[Category and Sub-Category]])-1)</f>
        <v>theater</v>
      </c>
      <c r="R3082" t="str">
        <f>RIGHT(Kickstarter[[#This Row],[Category and Sub-Category]], LEN(Kickstarter[[#This Row],[Category and Sub-Category]])-SEARCH("/",Kickstarter[[#This Row],[Category and Sub-Category]]))</f>
        <v>spaces</v>
      </c>
      <c r="S3082" s="10">
        <f>(Kickstarter[[#This Row],[launched_at]]/86400) + 25569 + (-6/24)</f>
        <v>41939.778287037036</v>
      </c>
      <c r="T3082" s="10">
        <f>(Kickstarter[[#This Row],[deadline]]/86400) + 25569 + (-6/24)</f>
        <v>41999.8199537037</v>
      </c>
      <c r="U3082" s="6">
        <f>YEAR(Kickstarter[[#This Row],[Date Created Conversion]])</f>
        <v>2014</v>
      </c>
      <c r="V3082" s="6" t="str">
        <f>TEXT(Kickstarter[[#This Row],[Date Created Conversion]], "mmm")</f>
        <v>Oct</v>
      </c>
      <c r="W3082" s="6">
        <f>DATEDIF(Kickstarter[[#This Row],[Date Created Conversion]],Kickstarter[[#This Row],[Date Ended Conversion]],"m")</f>
        <v>1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Kickstarter[[#This Row],[pledged]]/Kickstarter[[#This Row],[goal]]</f>
        <v>2.1029999999999998E-3</v>
      </c>
      <c r="P3083" s="13">
        <f>IF(Kickstarter[[#This Row],[backers_count]], Kickstarter[[#This Row],[pledged]]/Kickstarter[[#This Row],[backers_count]], 0)</f>
        <v>420.6</v>
      </c>
      <c r="Q3083" t="str">
        <f>LEFT(Kickstarter[[#This Row],[Category and Sub-Category]], SEARCH("/", Kickstarter[[#This Row],[Category and Sub-Category]])-1)</f>
        <v>theater</v>
      </c>
      <c r="R3083" t="str">
        <f>RIGHT(Kickstarter[[#This Row],[Category and Sub-Category]], LEN(Kickstarter[[#This Row],[Category and Sub-Category]])-SEARCH("/",Kickstarter[[#This Row],[Category and Sub-Category]]))</f>
        <v>spaces</v>
      </c>
      <c r="S3083" s="10">
        <f>(Kickstarter[[#This Row],[launched_at]]/86400) + 25569 + (-6/24)</f>
        <v>42236.931608796294</v>
      </c>
      <c r="T3083" s="10">
        <f>(Kickstarter[[#This Row],[deadline]]/86400) + 25569 + (-6/24)</f>
        <v>42266.931608796294</v>
      </c>
      <c r="U3083" s="6">
        <f>YEAR(Kickstarter[[#This Row],[Date Created Conversion]])</f>
        <v>2015</v>
      </c>
      <c r="V3083" s="6" t="str">
        <f>TEXT(Kickstarter[[#This Row],[Date Created Conversion]], "mmm")</f>
        <v>Aug</v>
      </c>
      <c r="W3083" s="6">
        <f>DATEDIF(Kickstarter[[#This Row],[Date Created Conversion]],Kickstarter[[#This Row],[Date Ended Conversion]],"m")</f>
        <v>0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Kickstarter[[#This Row],[pledged]]/Kickstarter[[#This Row],[goal]]</f>
        <v>0</v>
      </c>
      <c r="P3084" s="13">
        <f>IF(Kickstarter[[#This Row],[backers_count]], Kickstarter[[#This Row],[pledged]]/Kickstarter[[#This Row],[backers_count]], 0)</f>
        <v>0</v>
      </c>
      <c r="Q3084" t="str">
        <f>LEFT(Kickstarter[[#This Row],[Category and Sub-Category]], SEARCH("/", Kickstarter[[#This Row],[Category and Sub-Category]])-1)</f>
        <v>theater</v>
      </c>
      <c r="R3084" t="str">
        <f>RIGHT(Kickstarter[[#This Row],[Category and Sub-Category]], LEN(Kickstarter[[#This Row],[Category and Sub-Category]])-SEARCH("/",Kickstarter[[#This Row],[Category and Sub-Category]]))</f>
        <v>spaces</v>
      </c>
      <c r="S3084" s="10">
        <f>(Kickstarter[[#This Row],[launched_at]]/86400) + 25569 + (-6/24)</f>
        <v>42293.672986111109</v>
      </c>
      <c r="T3084" s="10">
        <f>(Kickstarter[[#This Row],[deadline]]/86400) + 25569 + (-6/24)</f>
        <v>42323.71465277778</v>
      </c>
      <c r="U3084" s="6">
        <f>YEAR(Kickstarter[[#This Row],[Date Created Conversion]])</f>
        <v>2015</v>
      </c>
      <c r="V3084" s="6" t="str">
        <f>TEXT(Kickstarter[[#This Row],[Date Created Conversion]], "mmm")</f>
        <v>Oct</v>
      </c>
      <c r="W3084" s="6">
        <f>DATEDIF(Kickstarter[[#This Row],[Date Created Conversion]],Kickstarter[[#This Row],[Date Ended Conversion]],"m")</f>
        <v>0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Kickstarter[[#This Row],[pledged]]/Kickstarter[[#This Row],[goal]]</f>
        <v>2.8E-3</v>
      </c>
      <c r="P3085" s="13">
        <f>IF(Kickstarter[[#This Row],[backers_count]], Kickstarter[[#This Row],[pledged]]/Kickstarter[[#This Row],[backers_count]], 0)</f>
        <v>18.666666666666668</v>
      </c>
      <c r="Q3085" t="str">
        <f>LEFT(Kickstarter[[#This Row],[Category and Sub-Category]], SEARCH("/", Kickstarter[[#This Row],[Category and Sub-Category]])-1)</f>
        <v>theater</v>
      </c>
      <c r="R3085" t="str">
        <f>RIGHT(Kickstarter[[#This Row],[Category and Sub-Category]], LEN(Kickstarter[[#This Row],[Category and Sub-Category]])-SEARCH("/",Kickstarter[[#This Row],[Category and Sub-Category]]))</f>
        <v>spaces</v>
      </c>
      <c r="S3085" s="10">
        <f>(Kickstarter[[#This Row],[launched_at]]/86400) + 25569 + (-6/24)</f>
        <v>41853.313402777778</v>
      </c>
      <c r="T3085" s="10">
        <f>(Kickstarter[[#This Row],[deadline]]/86400) + 25569 + (-6/24)</f>
        <v>41882.958333333336</v>
      </c>
      <c r="U3085" s="6">
        <f>YEAR(Kickstarter[[#This Row],[Date Created Conversion]])</f>
        <v>2014</v>
      </c>
      <c r="V3085" s="6" t="str">
        <f>TEXT(Kickstarter[[#This Row],[Date Created Conversion]], "mmm")</f>
        <v>Aug</v>
      </c>
      <c r="W3085" s="6">
        <f>DATEDIF(Kickstarter[[#This Row],[Date Created Conversion]],Kickstarter[[#This Row],[Date Ended Conversion]],"m")</f>
        <v>0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Kickstarter[[#This Row],[pledged]]/Kickstarter[[#This Row],[goal]]</f>
        <v>0.11579206701157921</v>
      </c>
      <c r="P3086" s="13">
        <f>IF(Kickstarter[[#This Row],[backers_count]], Kickstarter[[#This Row],[pledged]]/Kickstarter[[#This Row],[backers_count]], 0)</f>
        <v>78.333333333333329</v>
      </c>
      <c r="Q3086" t="str">
        <f>LEFT(Kickstarter[[#This Row],[Category and Sub-Category]], SEARCH("/", Kickstarter[[#This Row],[Category and Sub-Category]])-1)</f>
        <v>theater</v>
      </c>
      <c r="R3086" t="str">
        <f>RIGHT(Kickstarter[[#This Row],[Category and Sub-Category]], LEN(Kickstarter[[#This Row],[Category and Sub-Category]])-SEARCH("/",Kickstarter[[#This Row],[Category and Sub-Category]]))</f>
        <v>spaces</v>
      </c>
      <c r="S3086" s="10">
        <f>(Kickstarter[[#This Row],[launched_at]]/86400) + 25569 + (-6/24)</f>
        <v>42100.473738425921</v>
      </c>
      <c r="T3086" s="10">
        <f>(Kickstarter[[#This Row],[deadline]]/86400) + 25569 + (-6/24)</f>
        <v>42129.533333333333</v>
      </c>
      <c r="U3086" s="6">
        <f>YEAR(Kickstarter[[#This Row],[Date Created Conversion]])</f>
        <v>2015</v>
      </c>
      <c r="V3086" s="6" t="str">
        <f>TEXT(Kickstarter[[#This Row],[Date Created Conversion]], "mmm")</f>
        <v>Apr</v>
      </c>
      <c r="W3086" s="6">
        <f>DATEDIF(Kickstarter[[#This Row],[Date Created Conversion]],Kickstarter[[#This Row],[Date Ended Conversion]],"m")</f>
        <v>0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Kickstarter[[#This Row],[pledged]]/Kickstarter[[#This Row],[goal]]</f>
        <v>2.4400000000000002E-2</v>
      </c>
      <c r="P3087" s="13">
        <f>IF(Kickstarter[[#This Row],[backers_count]], Kickstarter[[#This Row],[pledged]]/Kickstarter[[#This Row],[backers_count]], 0)</f>
        <v>67.777777777777771</v>
      </c>
      <c r="Q3087" t="str">
        <f>LEFT(Kickstarter[[#This Row],[Category and Sub-Category]], SEARCH("/", Kickstarter[[#This Row],[Category and Sub-Category]])-1)</f>
        <v>theater</v>
      </c>
      <c r="R3087" t="str">
        <f>RIGHT(Kickstarter[[#This Row],[Category and Sub-Category]], LEN(Kickstarter[[#This Row],[Category and Sub-Category]])-SEARCH("/",Kickstarter[[#This Row],[Category and Sub-Category]]))</f>
        <v>spaces</v>
      </c>
      <c r="S3087" s="10">
        <f>(Kickstarter[[#This Row],[launched_at]]/86400) + 25569 + (-6/24)</f>
        <v>42246.633784722224</v>
      </c>
      <c r="T3087" s="10">
        <f>(Kickstarter[[#This Row],[deadline]]/86400) + 25569 + (-6/24)</f>
        <v>42276.633784722224</v>
      </c>
      <c r="U3087" s="6">
        <f>YEAR(Kickstarter[[#This Row],[Date Created Conversion]])</f>
        <v>2015</v>
      </c>
      <c r="V3087" s="6" t="str">
        <f>TEXT(Kickstarter[[#This Row],[Date Created Conversion]], "mmm")</f>
        <v>Aug</v>
      </c>
      <c r="W3087" s="6">
        <f>DATEDIF(Kickstarter[[#This Row],[Date Created Conversion]],Kickstarter[[#This Row],[Date Ended Conversion]],"m")</f>
        <v>0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Kickstarter[[#This Row],[pledged]]/Kickstarter[[#This Row],[goal]]</f>
        <v>2.5000000000000001E-3</v>
      </c>
      <c r="P3088" s="13">
        <f>IF(Kickstarter[[#This Row],[backers_count]], Kickstarter[[#This Row],[pledged]]/Kickstarter[[#This Row],[backers_count]], 0)</f>
        <v>16.666666666666668</v>
      </c>
      <c r="Q3088" t="str">
        <f>LEFT(Kickstarter[[#This Row],[Category and Sub-Category]], SEARCH("/", Kickstarter[[#This Row],[Category and Sub-Category]])-1)</f>
        <v>theater</v>
      </c>
      <c r="R3088" t="str">
        <f>RIGHT(Kickstarter[[#This Row],[Category and Sub-Category]], LEN(Kickstarter[[#This Row],[Category and Sub-Category]])-SEARCH("/",Kickstarter[[#This Row],[Category and Sub-Category]]))</f>
        <v>spaces</v>
      </c>
      <c r="S3088" s="10">
        <f>(Kickstarter[[#This Row],[launched_at]]/86400) + 25569 + (-6/24)</f>
        <v>42173.42082175926</v>
      </c>
      <c r="T3088" s="10">
        <f>(Kickstarter[[#This Row],[deadline]]/86400) + 25569 + (-6/24)</f>
        <v>42233.42082175926</v>
      </c>
      <c r="U3088" s="6">
        <f>YEAR(Kickstarter[[#This Row],[Date Created Conversion]])</f>
        <v>2015</v>
      </c>
      <c r="V3088" s="6" t="str">
        <f>TEXT(Kickstarter[[#This Row],[Date Created Conversion]], "mmm")</f>
        <v>Jun</v>
      </c>
      <c r="W3088" s="6">
        <f>DATEDIF(Kickstarter[[#This Row],[Date Created Conversion]],Kickstarter[[#This Row],[Date Ended Conversion]],"m")</f>
        <v>1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Kickstarter[[#This Row],[pledged]]/Kickstarter[[#This Row],[goal]]</f>
        <v>6.2500000000000003E-3</v>
      </c>
      <c r="P3089" s="13">
        <f>IF(Kickstarter[[#This Row],[backers_count]], Kickstarter[[#This Row],[pledged]]/Kickstarter[[#This Row],[backers_count]], 0)</f>
        <v>62.5</v>
      </c>
      <c r="Q3089" t="str">
        <f>LEFT(Kickstarter[[#This Row],[Category and Sub-Category]], SEARCH("/", Kickstarter[[#This Row],[Category and Sub-Category]])-1)</f>
        <v>theater</v>
      </c>
      <c r="R3089" t="str">
        <f>RIGHT(Kickstarter[[#This Row],[Category and Sub-Category]], LEN(Kickstarter[[#This Row],[Category and Sub-Category]])-SEARCH("/",Kickstarter[[#This Row],[Category and Sub-Category]]))</f>
        <v>spaces</v>
      </c>
      <c r="S3089" s="10">
        <f>(Kickstarter[[#This Row],[launched_at]]/86400) + 25569 + (-6/24)</f>
        <v>42664.900347222225</v>
      </c>
      <c r="T3089" s="10">
        <f>(Kickstarter[[#This Row],[deadline]]/86400) + 25569 + (-6/24)</f>
        <v>42724.942013888889</v>
      </c>
      <c r="U3089" s="6">
        <f>YEAR(Kickstarter[[#This Row],[Date Created Conversion]])</f>
        <v>2016</v>
      </c>
      <c r="V3089" s="6" t="str">
        <f>TEXT(Kickstarter[[#This Row],[Date Created Conversion]], "mmm")</f>
        <v>Oct</v>
      </c>
      <c r="W3089" s="6">
        <f>DATEDIF(Kickstarter[[#This Row],[Date Created Conversion]],Kickstarter[[#This Row],[Date Ended Conversion]],"m")</f>
        <v>1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Kickstarter[[#This Row],[pledged]]/Kickstarter[[#This Row],[goal]]</f>
        <v>1.9384615384615384E-3</v>
      </c>
      <c r="P3090" s="13">
        <f>IF(Kickstarter[[#This Row],[backers_count]], Kickstarter[[#This Row],[pledged]]/Kickstarter[[#This Row],[backers_count]], 0)</f>
        <v>42</v>
      </c>
      <c r="Q3090" t="str">
        <f>LEFT(Kickstarter[[#This Row],[Category and Sub-Category]], SEARCH("/", Kickstarter[[#This Row],[Category and Sub-Category]])-1)</f>
        <v>theater</v>
      </c>
      <c r="R3090" t="str">
        <f>RIGHT(Kickstarter[[#This Row],[Category and Sub-Category]], LEN(Kickstarter[[#This Row],[Category and Sub-Category]])-SEARCH("/",Kickstarter[[#This Row],[Category and Sub-Category]]))</f>
        <v>spaces</v>
      </c>
      <c r="S3090" s="10">
        <f>(Kickstarter[[#This Row],[launched_at]]/86400) + 25569 + (-6/24)</f>
        <v>41981.32230324074</v>
      </c>
      <c r="T3090" s="10">
        <f>(Kickstarter[[#This Row],[deadline]]/86400) + 25569 + (-6/24)</f>
        <v>42012.320138888885</v>
      </c>
      <c r="U3090" s="6">
        <f>YEAR(Kickstarter[[#This Row],[Date Created Conversion]])</f>
        <v>2014</v>
      </c>
      <c r="V3090" s="6" t="str">
        <f>TEXT(Kickstarter[[#This Row],[Date Created Conversion]], "mmm")</f>
        <v>Dec</v>
      </c>
      <c r="W3090" s="6">
        <f>DATEDIF(Kickstarter[[#This Row],[Date Created Conversion]],Kickstarter[[#This Row],[Date Ended Conversion]],"m")</f>
        <v>1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Kickstarter[[#This Row],[pledged]]/Kickstarter[[#This Row],[goal]]</f>
        <v>0.23416000000000001</v>
      </c>
      <c r="P3091" s="13">
        <f>IF(Kickstarter[[#This Row],[backers_count]], Kickstarter[[#This Row],[pledged]]/Kickstarter[[#This Row],[backers_count]], 0)</f>
        <v>130.0888888888889</v>
      </c>
      <c r="Q3091" t="str">
        <f>LEFT(Kickstarter[[#This Row],[Category and Sub-Category]], SEARCH("/", Kickstarter[[#This Row],[Category and Sub-Category]])-1)</f>
        <v>theater</v>
      </c>
      <c r="R3091" t="str">
        <f>RIGHT(Kickstarter[[#This Row],[Category and Sub-Category]], LEN(Kickstarter[[#This Row],[Category and Sub-Category]])-SEARCH("/",Kickstarter[[#This Row],[Category and Sub-Category]]))</f>
        <v>spaces</v>
      </c>
      <c r="S3091" s="10">
        <f>(Kickstarter[[#This Row],[launched_at]]/86400) + 25569 + (-6/24)</f>
        <v>42528.292627314819</v>
      </c>
      <c r="T3091" s="10">
        <f>(Kickstarter[[#This Row],[deadline]]/86400) + 25569 + (-6/24)</f>
        <v>42559.832638888889</v>
      </c>
      <c r="U3091" s="6">
        <f>YEAR(Kickstarter[[#This Row],[Date Created Conversion]])</f>
        <v>2016</v>
      </c>
      <c r="V3091" s="6" t="str">
        <f>TEXT(Kickstarter[[#This Row],[Date Created Conversion]], "mmm")</f>
        <v>Jun</v>
      </c>
      <c r="W3091" s="6">
        <f>DATEDIF(Kickstarter[[#This Row],[Date Created Conversion]],Kickstarter[[#This Row],[Date Ended Conversion]],"m")</f>
        <v>1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Kickstarter[[#This Row],[pledged]]/Kickstarter[[#This Row],[goal]]</f>
        <v>5.080888888888889E-2</v>
      </c>
      <c r="P3092" s="13">
        <f>IF(Kickstarter[[#This Row],[backers_count]], Kickstarter[[#This Row],[pledged]]/Kickstarter[[#This Row],[backers_count]], 0)</f>
        <v>1270.2222222222222</v>
      </c>
      <c r="Q3092" t="str">
        <f>LEFT(Kickstarter[[#This Row],[Category and Sub-Category]], SEARCH("/", Kickstarter[[#This Row],[Category and Sub-Category]])-1)</f>
        <v>theater</v>
      </c>
      <c r="R3092" t="str">
        <f>RIGHT(Kickstarter[[#This Row],[Category and Sub-Category]], LEN(Kickstarter[[#This Row],[Category and Sub-Category]])-SEARCH("/",Kickstarter[[#This Row],[Category and Sub-Category]]))</f>
        <v>spaces</v>
      </c>
      <c r="S3092" s="10">
        <f>(Kickstarter[[#This Row],[launched_at]]/86400) + 25569 + (-6/24)</f>
        <v>42065.568807870368</v>
      </c>
      <c r="T3092" s="10">
        <f>(Kickstarter[[#This Row],[deadline]]/86400) + 25569 + (-6/24)</f>
        <v>42125.527141203704</v>
      </c>
      <c r="U3092" s="6">
        <f>YEAR(Kickstarter[[#This Row],[Date Created Conversion]])</f>
        <v>2015</v>
      </c>
      <c r="V3092" s="6" t="str">
        <f>TEXT(Kickstarter[[#This Row],[Date Created Conversion]], "mmm")</f>
        <v>Mar</v>
      </c>
      <c r="W3092" s="6">
        <f>DATEDIF(Kickstarter[[#This Row],[Date Created Conversion]],Kickstarter[[#This Row],[Date Ended Conversion]],"m")</f>
        <v>1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Kickstarter[[#This Row],[pledged]]/Kickstarter[[#This Row],[goal]]</f>
        <v>0.15920000000000001</v>
      </c>
      <c r="P3093" s="13">
        <f>IF(Kickstarter[[#This Row],[backers_count]], Kickstarter[[#This Row],[pledged]]/Kickstarter[[#This Row],[backers_count]], 0)</f>
        <v>88.444444444444443</v>
      </c>
      <c r="Q3093" t="str">
        <f>LEFT(Kickstarter[[#This Row],[Category and Sub-Category]], SEARCH("/", Kickstarter[[#This Row],[Category and Sub-Category]])-1)</f>
        <v>theater</v>
      </c>
      <c r="R3093" t="str">
        <f>RIGHT(Kickstarter[[#This Row],[Category and Sub-Category]], LEN(Kickstarter[[#This Row],[Category and Sub-Category]])-SEARCH("/",Kickstarter[[#This Row],[Category and Sub-Category]]))</f>
        <v>spaces</v>
      </c>
      <c r="S3093" s="10">
        <f>(Kickstarter[[#This Row],[launched_at]]/86400) + 25569 + (-6/24)</f>
        <v>42566.698414351849</v>
      </c>
      <c r="T3093" s="10">
        <f>(Kickstarter[[#This Row],[deadline]]/86400) + 25569 + (-6/24)</f>
        <v>42596.698414351849</v>
      </c>
      <c r="U3093" s="6">
        <f>YEAR(Kickstarter[[#This Row],[Date Created Conversion]])</f>
        <v>2016</v>
      </c>
      <c r="V3093" s="6" t="str">
        <f>TEXT(Kickstarter[[#This Row],[Date Created Conversion]], "mmm")</f>
        <v>Jul</v>
      </c>
      <c r="W3093" s="6">
        <f>DATEDIF(Kickstarter[[#This Row],[Date Created Conversion]],Kickstarter[[#This Row],[Date Ended Conversion]],"m")</f>
        <v>0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Kickstarter[[#This Row],[pledged]]/Kickstarter[[#This Row],[goal]]</f>
        <v>1.1831900000000001E-2</v>
      </c>
      <c r="P3094" s="13">
        <f>IF(Kickstarter[[#This Row],[backers_count]], Kickstarter[[#This Row],[pledged]]/Kickstarter[[#This Row],[backers_count]], 0)</f>
        <v>56.342380952380957</v>
      </c>
      <c r="Q3094" t="str">
        <f>LEFT(Kickstarter[[#This Row],[Category and Sub-Category]], SEARCH("/", Kickstarter[[#This Row],[Category and Sub-Category]])-1)</f>
        <v>theater</v>
      </c>
      <c r="R3094" t="str">
        <f>RIGHT(Kickstarter[[#This Row],[Category and Sub-Category]], LEN(Kickstarter[[#This Row],[Category and Sub-Category]])-SEARCH("/",Kickstarter[[#This Row],[Category and Sub-Category]]))</f>
        <v>spaces</v>
      </c>
      <c r="S3094" s="10">
        <f>(Kickstarter[[#This Row],[launched_at]]/86400) + 25569 + (-6/24)</f>
        <v>42255.369351851856</v>
      </c>
      <c r="T3094" s="10">
        <f>(Kickstarter[[#This Row],[deadline]]/86400) + 25569 + (-6/24)</f>
        <v>42292.666666666672</v>
      </c>
      <c r="U3094" s="6">
        <f>YEAR(Kickstarter[[#This Row],[Date Created Conversion]])</f>
        <v>2015</v>
      </c>
      <c r="V3094" s="6" t="str">
        <f>TEXT(Kickstarter[[#This Row],[Date Created Conversion]], "mmm")</f>
        <v>Sep</v>
      </c>
      <c r="W3094" s="6">
        <f>DATEDIF(Kickstarter[[#This Row],[Date Created Conversion]],Kickstarter[[#This Row],[Date Ended Conversion]],"m")</f>
        <v>1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Kickstarter[[#This Row],[pledged]]/Kickstarter[[#This Row],[goal]]</f>
        <v>0.22750000000000001</v>
      </c>
      <c r="P3095" s="13">
        <f>IF(Kickstarter[[#This Row],[backers_count]], Kickstarter[[#This Row],[pledged]]/Kickstarter[[#This Row],[backers_count]], 0)</f>
        <v>53.529411764705884</v>
      </c>
      <c r="Q3095" t="str">
        <f>LEFT(Kickstarter[[#This Row],[Category and Sub-Category]], SEARCH("/", Kickstarter[[#This Row],[Category and Sub-Category]])-1)</f>
        <v>theater</v>
      </c>
      <c r="R3095" t="str">
        <f>RIGHT(Kickstarter[[#This Row],[Category and Sub-Category]], LEN(Kickstarter[[#This Row],[Category and Sub-Category]])-SEARCH("/",Kickstarter[[#This Row],[Category and Sub-Category]]))</f>
        <v>spaces</v>
      </c>
      <c r="S3095" s="10">
        <f>(Kickstarter[[#This Row],[launched_at]]/86400) + 25569 + (-6/24)</f>
        <v>41760.659039351856</v>
      </c>
      <c r="T3095" s="10">
        <f>(Kickstarter[[#This Row],[deadline]]/86400) + 25569 + (-6/24)</f>
        <v>41790.915972222225</v>
      </c>
      <c r="U3095" s="6">
        <f>YEAR(Kickstarter[[#This Row],[Date Created Conversion]])</f>
        <v>2014</v>
      </c>
      <c r="V3095" s="6" t="str">
        <f>TEXT(Kickstarter[[#This Row],[Date Created Conversion]], "mmm")</f>
        <v>May</v>
      </c>
      <c r="W3095" s="6">
        <f>DATEDIF(Kickstarter[[#This Row],[Date Created Conversion]],Kickstarter[[#This Row],[Date Ended Conversion]],"m")</f>
        <v>0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Kickstarter[[#This Row],[pledged]]/Kickstarter[[#This Row],[goal]]</f>
        <v>2.5000000000000001E-4</v>
      </c>
      <c r="P3096" s="13">
        <f>IF(Kickstarter[[#This Row],[backers_count]], Kickstarter[[#This Row],[pledged]]/Kickstarter[[#This Row],[backers_count]], 0)</f>
        <v>25</v>
      </c>
      <c r="Q3096" t="str">
        <f>LEFT(Kickstarter[[#This Row],[Category and Sub-Category]], SEARCH("/", Kickstarter[[#This Row],[Category and Sub-Category]])-1)</f>
        <v>theater</v>
      </c>
      <c r="R3096" t="str">
        <f>RIGHT(Kickstarter[[#This Row],[Category and Sub-Category]], LEN(Kickstarter[[#This Row],[Category and Sub-Category]])-SEARCH("/",Kickstarter[[#This Row],[Category and Sub-Category]]))</f>
        <v>spaces</v>
      </c>
      <c r="S3096" s="10">
        <f>(Kickstarter[[#This Row],[launched_at]]/86400) + 25569 + (-6/24)</f>
        <v>42207.545787037037</v>
      </c>
      <c r="T3096" s="10">
        <f>(Kickstarter[[#This Row],[deadline]]/86400) + 25569 + (-6/24)</f>
        <v>42267.545787037037</v>
      </c>
      <c r="U3096" s="6">
        <f>YEAR(Kickstarter[[#This Row],[Date Created Conversion]])</f>
        <v>2015</v>
      </c>
      <c r="V3096" s="6" t="str">
        <f>TEXT(Kickstarter[[#This Row],[Date Created Conversion]], "mmm")</f>
        <v>Jul</v>
      </c>
      <c r="W3096" s="6">
        <f>DATEDIF(Kickstarter[[#This Row],[Date Created Conversion]],Kickstarter[[#This Row],[Date Ended Conversion]],"m")</f>
        <v>1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Kickstarter[[#This Row],[pledged]]/Kickstarter[[#This Row],[goal]]</f>
        <v>3.351206434316354E-3</v>
      </c>
      <c r="P3097" s="13">
        <f>IF(Kickstarter[[#This Row],[backers_count]], Kickstarter[[#This Row],[pledged]]/Kickstarter[[#This Row],[backers_count]], 0)</f>
        <v>50</v>
      </c>
      <c r="Q3097" t="str">
        <f>LEFT(Kickstarter[[#This Row],[Category and Sub-Category]], SEARCH("/", Kickstarter[[#This Row],[Category and Sub-Category]])-1)</f>
        <v>theater</v>
      </c>
      <c r="R3097" t="str">
        <f>RIGHT(Kickstarter[[#This Row],[Category and Sub-Category]], LEN(Kickstarter[[#This Row],[Category and Sub-Category]])-SEARCH("/",Kickstarter[[#This Row],[Category and Sub-Category]]))</f>
        <v>spaces</v>
      </c>
      <c r="S3097" s="10">
        <f>(Kickstarter[[#This Row],[launched_at]]/86400) + 25569 + (-6/24)</f>
        <v>42522.775231481486</v>
      </c>
      <c r="T3097" s="10">
        <f>(Kickstarter[[#This Row],[deadline]]/86400) + 25569 + (-6/24)</f>
        <v>42582.775231481486</v>
      </c>
      <c r="U3097" s="6">
        <f>YEAR(Kickstarter[[#This Row],[Date Created Conversion]])</f>
        <v>2016</v>
      </c>
      <c r="V3097" s="6" t="str">
        <f>TEXT(Kickstarter[[#This Row],[Date Created Conversion]], "mmm")</f>
        <v>Jun</v>
      </c>
      <c r="W3097" s="6">
        <f>DATEDIF(Kickstarter[[#This Row],[Date Created Conversion]],Kickstarter[[#This Row],[Date Ended Conversion]],"m")</f>
        <v>1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Kickstarter[[#This Row],[pledged]]/Kickstarter[[#This Row],[goal]]</f>
        <v>3.9750000000000001E-2</v>
      </c>
      <c r="P3098" s="13">
        <f>IF(Kickstarter[[#This Row],[backers_count]], Kickstarter[[#This Row],[pledged]]/Kickstarter[[#This Row],[backers_count]], 0)</f>
        <v>56.785714285714285</v>
      </c>
      <c r="Q3098" t="str">
        <f>LEFT(Kickstarter[[#This Row],[Category and Sub-Category]], SEARCH("/", Kickstarter[[#This Row],[Category and Sub-Category]])-1)</f>
        <v>theater</v>
      </c>
      <c r="R3098" t="str">
        <f>RIGHT(Kickstarter[[#This Row],[Category and Sub-Category]], LEN(Kickstarter[[#This Row],[Category and Sub-Category]])-SEARCH("/",Kickstarter[[#This Row],[Category and Sub-Category]]))</f>
        <v>spaces</v>
      </c>
      <c r="S3098" s="10">
        <f>(Kickstarter[[#This Row],[launched_at]]/86400) + 25569 + (-6/24)</f>
        <v>42114.575532407413</v>
      </c>
      <c r="T3098" s="10">
        <f>(Kickstarter[[#This Row],[deadline]]/86400) + 25569 + (-6/24)</f>
        <v>42144.575532407413</v>
      </c>
      <c r="U3098" s="6">
        <f>YEAR(Kickstarter[[#This Row],[Date Created Conversion]])</f>
        <v>2015</v>
      </c>
      <c r="V3098" s="6" t="str">
        <f>TEXT(Kickstarter[[#This Row],[Date Created Conversion]], "mmm")</f>
        <v>Apr</v>
      </c>
      <c r="W3098" s="6">
        <f>DATEDIF(Kickstarter[[#This Row],[Date Created Conversion]],Kickstarter[[#This Row],[Date Ended Conversion]],"m")</f>
        <v>1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Kickstarter[[#This Row],[pledged]]/Kickstarter[[#This Row],[goal]]</f>
        <v>0.17150000000000001</v>
      </c>
      <c r="P3099" s="13">
        <f>IF(Kickstarter[[#This Row],[backers_count]], Kickstarter[[#This Row],[pledged]]/Kickstarter[[#This Row],[backers_count]], 0)</f>
        <v>40.833333333333336</v>
      </c>
      <c r="Q3099" t="str">
        <f>LEFT(Kickstarter[[#This Row],[Category and Sub-Category]], SEARCH("/", Kickstarter[[#This Row],[Category and Sub-Category]])-1)</f>
        <v>theater</v>
      </c>
      <c r="R3099" t="str">
        <f>RIGHT(Kickstarter[[#This Row],[Category and Sub-Category]], LEN(Kickstarter[[#This Row],[Category and Sub-Category]])-SEARCH("/",Kickstarter[[#This Row],[Category and Sub-Category]]))</f>
        <v>spaces</v>
      </c>
      <c r="S3099" s="10">
        <f>(Kickstarter[[#This Row],[launched_at]]/86400) + 25569 + (-6/24)</f>
        <v>42629.253483796296</v>
      </c>
      <c r="T3099" s="10">
        <f>(Kickstarter[[#This Row],[deadline]]/86400) + 25569 + (-6/24)</f>
        <v>42650.333333333328</v>
      </c>
      <c r="U3099" s="6">
        <f>YEAR(Kickstarter[[#This Row],[Date Created Conversion]])</f>
        <v>2016</v>
      </c>
      <c r="V3099" s="6" t="str">
        <f>TEXT(Kickstarter[[#This Row],[Date Created Conversion]], "mmm")</f>
        <v>Sep</v>
      </c>
      <c r="W3099" s="6">
        <f>DATEDIF(Kickstarter[[#This Row],[Date Created Conversion]],Kickstarter[[#This Row],[Date Ended Conversion]],"m")</f>
        <v>0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Kickstarter[[#This Row],[pledged]]/Kickstarter[[#This Row],[goal]]</f>
        <v>3.608004104669061E-2</v>
      </c>
      <c r="P3100" s="13">
        <f>IF(Kickstarter[[#This Row],[backers_count]], Kickstarter[[#This Row],[pledged]]/Kickstarter[[#This Row],[backers_count]], 0)</f>
        <v>65.111111111111114</v>
      </c>
      <c r="Q3100" t="str">
        <f>LEFT(Kickstarter[[#This Row],[Category and Sub-Category]], SEARCH("/", Kickstarter[[#This Row],[Category and Sub-Category]])-1)</f>
        <v>theater</v>
      </c>
      <c r="R3100" t="str">
        <f>RIGHT(Kickstarter[[#This Row],[Category and Sub-Category]], LEN(Kickstarter[[#This Row],[Category and Sub-Category]])-SEARCH("/",Kickstarter[[#This Row],[Category and Sub-Category]]))</f>
        <v>spaces</v>
      </c>
      <c r="S3100" s="10">
        <f>(Kickstarter[[#This Row],[launched_at]]/86400) + 25569 + (-6/24)</f>
        <v>42359.542233796295</v>
      </c>
      <c r="T3100" s="10">
        <f>(Kickstarter[[#This Row],[deadline]]/86400) + 25569 + (-6/24)</f>
        <v>42407.76180555555</v>
      </c>
      <c r="U3100" s="6">
        <f>YEAR(Kickstarter[[#This Row],[Date Created Conversion]])</f>
        <v>2015</v>
      </c>
      <c r="V3100" s="6" t="str">
        <f>TEXT(Kickstarter[[#This Row],[Date Created Conversion]], "mmm")</f>
        <v>Dec</v>
      </c>
      <c r="W3100" s="6">
        <f>DATEDIF(Kickstarter[[#This Row],[Date Created Conversion]],Kickstarter[[#This Row],[Date Ended Conversion]],"m")</f>
        <v>1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Kickstarter[[#This Row],[pledged]]/Kickstarter[[#This Row],[goal]]</f>
        <v>0.13900000000000001</v>
      </c>
      <c r="P3101" s="13">
        <f>IF(Kickstarter[[#This Row],[backers_count]], Kickstarter[[#This Row],[pledged]]/Kickstarter[[#This Row],[backers_count]], 0)</f>
        <v>55.6</v>
      </c>
      <c r="Q3101" t="str">
        <f>LEFT(Kickstarter[[#This Row],[Category and Sub-Category]], SEARCH("/", Kickstarter[[#This Row],[Category and Sub-Category]])-1)</f>
        <v>theater</v>
      </c>
      <c r="R3101" t="str">
        <f>RIGHT(Kickstarter[[#This Row],[Category and Sub-Category]], LEN(Kickstarter[[#This Row],[Category and Sub-Category]])-SEARCH("/",Kickstarter[[#This Row],[Category and Sub-Category]]))</f>
        <v>spaces</v>
      </c>
      <c r="S3101" s="10">
        <f>(Kickstarter[[#This Row],[launched_at]]/86400) + 25569 + (-6/24)</f>
        <v>42381.939710648148</v>
      </c>
      <c r="T3101" s="10">
        <f>(Kickstarter[[#This Row],[deadline]]/86400) + 25569 + (-6/24)</f>
        <v>42411.939710648148</v>
      </c>
      <c r="U3101" s="6">
        <f>YEAR(Kickstarter[[#This Row],[Date Created Conversion]])</f>
        <v>2016</v>
      </c>
      <c r="V3101" s="6" t="str">
        <f>TEXT(Kickstarter[[#This Row],[Date Created Conversion]], "mmm")</f>
        <v>Jan</v>
      </c>
      <c r="W3101" s="6">
        <f>DATEDIF(Kickstarter[[#This Row],[Date Created Conversion]],Kickstarter[[#This Row],[Date Ended Conversion]],"m")</f>
        <v>0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Kickstarter[[#This Row],[pledged]]/Kickstarter[[#This Row],[goal]]</f>
        <v>0.15225</v>
      </c>
      <c r="P3102" s="13">
        <f>IF(Kickstarter[[#This Row],[backers_count]], Kickstarter[[#This Row],[pledged]]/Kickstarter[[#This Row],[backers_count]], 0)</f>
        <v>140.53846153846155</v>
      </c>
      <c r="Q3102" t="str">
        <f>LEFT(Kickstarter[[#This Row],[Category and Sub-Category]], SEARCH("/", Kickstarter[[#This Row],[Category and Sub-Category]])-1)</f>
        <v>theater</v>
      </c>
      <c r="R3102" t="str">
        <f>RIGHT(Kickstarter[[#This Row],[Category and Sub-Category]], LEN(Kickstarter[[#This Row],[Category and Sub-Category]])-SEARCH("/",Kickstarter[[#This Row],[Category and Sub-Category]]))</f>
        <v>spaces</v>
      </c>
      <c r="S3102" s="10">
        <f>(Kickstarter[[#This Row],[launched_at]]/86400) + 25569 + (-6/24)</f>
        <v>41902.372395833336</v>
      </c>
      <c r="T3102" s="10">
        <f>(Kickstarter[[#This Row],[deadline]]/86400) + 25569 + (-6/24)</f>
        <v>41932.372395833336</v>
      </c>
      <c r="U3102" s="6">
        <f>YEAR(Kickstarter[[#This Row],[Date Created Conversion]])</f>
        <v>2014</v>
      </c>
      <c r="V3102" s="6" t="str">
        <f>TEXT(Kickstarter[[#This Row],[Date Created Conversion]], "mmm")</f>
        <v>Sep</v>
      </c>
      <c r="W3102" s="6">
        <f>DATEDIF(Kickstarter[[#This Row],[Date Created Conversion]],Kickstarter[[#This Row],[Date Ended Conversion]],"m")</f>
        <v>1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Kickstarter[[#This Row],[pledged]]/Kickstarter[[#This Row],[goal]]</f>
        <v>0.12</v>
      </c>
      <c r="P3103" s="13">
        <f>IF(Kickstarter[[#This Row],[backers_count]], Kickstarter[[#This Row],[pledged]]/Kickstarter[[#This Row],[backers_count]], 0)</f>
        <v>25</v>
      </c>
      <c r="Q3103" t="str">
        <f>LEFT(Kickstarter[[#This Row],[Category and Sub-Category]], SEARCH("/", Kickstarter[[#This Row],[Category and Sub-Category]])-1)</f>
        <v>theater</v>
      </c>
      <c r="R3103" t="str">
        <f>RIGHT(Kickstarter[[#This Row],[Category and Sub-Category]], LEN(Kickstarter[[#This Row],[Category and Sub-Category]])-SEARCH("/",Kickstarter[[#This Row],[Category and Sub-Category]]))</f>
        <v>spaces</v>
      </c>
      <c r="S3103" s="10">
        <f>(Kickstarter[[#This Row],[launched_at]]/86400) + 25569 + (-6/24)</f>
        <v>42171.133530092593</v>
      </c>
      <c r="T3103" s="10">
        <f>(Kickstarter[[#This Row],[deadline]]/86400) + 25569 + (-6/24)</f>
        <v>42201.080555555556</v>
      </c>
      <c r="U3103" s="6">
        <f>YEAR(Kickstarter[[#This Row],[Date Created Conversion]])</f>
        <v>2015</v>
      </c>
      <c r="V3103" s="6" t="str">
        <f>TEXT(Kickstarter[[#This Row],[Date Created Conversion]], "mmm")</f>
        <v>Jun</v>
      </c>
      <c r="W3103" s="6">
        <f>DATEDIF(Kickstarter[[#This Row],[Date Created Conversion]],Kickstarter[[#This Row],[Date Ended Conversion]],"m")</f>
        <v>1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Kickstarter[[#This Row],[pledged]]/Kickstarter[[#This Row],[goal]]</f>
        <v>0.391125</v>
      </c>
      <c r="P3104" s="13">
        <f>IF(Kickstarter[[#This Row],[backers_count]], Kickstarter[[#This Row],[pledged]]/Kickstarter[[#This Row],[backers_count]], 0)</f>
        <v>69.533333333333331</v>
      </c>
      <c r="Q3104" t="str">
        <f>LEFT(Kickstarter[[#This Row],[Category and Sub-Category]], SEARCH("/", Kickstarter[[#This Row],[Category and Sub-Category]])-1)</f>
        <v>theater</v>
      </c>
      <c r="R3104" t="str">
        <f>RIGHT(Kickstarter[[#This Row],[Category and Sub-Category]], LEN(Kickstarter[[#This Row],[Category and Sub-Category]])-SEARCH("/",Kickstarter[[#This Row],[Category and Sub-Category]]))</f>
        <v>spaces</v>
      </c>
      <c r="S3104" s="10">
        <f>(Kickstarter[[#This Row],[launched_at]]/86400) + 25569 + (-6/24)</f>
        <v>42555.090486111112</v>
      </c>
      <c r="T3104" s="10">
        <f>(Kickstarter[[#This Row],[deadline]]/86400) + 25569 + (-6/24)</f>
        <v>42605.090486111112</v>
      </c>
      <c r="U3104" s="6">
        <f>YEAR(Kickstarter[[#This Row],[Date Created Conversion]])</f>
        <v>2016</v>
      </c>
      <c r="V3104" s="6" t="str">
        <f>TEXT(Kickstarter[[#This Row],[Date Created Conversion]], "mmm")</f>
        <v>Jul</v>
      </c>
      <c r="W3104" s="6">
        <f>DATEDIF(Kickstarter[[#This Row],[Date Created Conversion]],Kickstarter[[#This Row],[Date Ended Conversion]],"m")</f>
        <v>1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Kickstarter[[#This Row],[pledged]]/Kickstarter[[#This Row],[goal]]</f>
        <v>2.6829268292682929E-3</v>
      </c>
      <c r="P3105" s="13">
        <f>IF(Kickstarter[[#This Row],[backers_count]], Kickstarter[[#This Row],[pledged]]/Kickstarter[[#This Row],[backers_count]], 0)</f>
        <v>5.5</v>
      </c>
      <c r="Q3105" t="str">
        <f>LEFT(Kickstarter[[#This Row],[Category and Sub-Category]], SEARCH("/", Kickstarter[[#This Row],[Category and Sub-Category]])-1)</f>
        <v>theater</v>
      </c>
      <c r="R3105" t="str">
        <f>RIGHT(Kickstarter[[#This Row],[Category and Sub-Category]], LEN(Kickstarter[[#This Row],[Category and Sub-Category]])-SEARCH("/",Kickstarter[[#This Row],[Category and Sub-Category]]))</f>
        <v>spaces</v>
      </c>
      <c r="S3105" s="10">
        <f>(Kickstarter[[#This Row],[launched_at]]/86400) + 25569 + (-6/24)</f>
        <v>42106.906319444446</v>
      </c>
      <c r="T3105" s="10">
        <f>(Kickstarter[[#This Row],[deadline]]/86400) + 25569 + (-6/24)</f>
        <v>42166.906319444446</v>
      </c>
      <c r="U3105" s="6">
        <f>YEAR(Kickstarter[[#This Row],[Date Created Conversion]])</f>
        <v>2015</v>
      </c>
      <c r="V3105" s="6" t="str">
        <f>TEXT(Kickstarter[[#This Row],[Date Created Conversion]], "mmm")</f>
        <v>Apr</v>
      </c>
      <c r="W3105" s="6">
        <f>DATEDIF(Kickstarter[[#This Row],[Date Created Conversion]],Kickstarter[[#This Row],[Date Ended Conversion]],"m")</f>
        <v>1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Kickstarter[[#This Row],[pledged]]/Kickstarter[[#This Row],[goal]]</f>
        <v>0.29625000000000001</v>
      </c>
      <c r="P3106" s="13">
        <f>IF(Kickstarter[[#This Row],[backers_count]], Kickstarter[[#This Row],[pledged]]/Kickstarter[[#This Row],[backers_count]], 0)</f>
        <v>237</v>
      </c>
      <c r="Q3106" t="str">
        <f>LEFT(Kickstarter[[#This Row],[Category and Sub-Category]], SEARCH("/", Kickstarter[[#This Row],[Category and Sub-Category]])-1)</f>
        <v>theater</v>
      </c>
      <c r="R3106" t="str">
        <f>RIGHT(Kickstarter[[#This Row],[Category and Sub-Category]], LEN(Kickstarter[[#This Row],[Category and Sub-Category]])-SEARCH("/",Kickstarter[[#This Row],[Category and Sub-Category]]))</f>
        <v>spaces</v>
      </c>
      <c r="S3106" s="10">
        <f>(Kickstarter[[#This Row],[launched_at]]/86400) + 25569 + (-6/24)</f>
        <v>42006.658692129626</v>
      </c>
      <c r="T3106" s="10">
        <f>(Kickstarter[[#This Row],[deadline]]/86400) + 25569 + (-6/24)</f>
        <v>42037.833333333328</v>
      </c>
      <c r="U3106" s="6">
        <f>YEAR(Kickstarter[[#This Row],[Date Created Conversion]])</f>
        <v>2015</v>
      </c>
      <c r="V3106" s="6" t="str">
        <f>TEXT(Kickstarter[[#This Row],[Date Created Conversion]], "mmm")</f>
        <v>Jan</v>
      </c>
      <c r="W3106" s="6">
        <f>DATEDIF(Kickstarter[[#This Row],[Date Created Conversion]],Kickstarter[[#This Row],[Date Ended Conversion]],"m")</f>
        <v>1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Kickstarter[[#This Row],[pledged]]/Kickstarter[[#This Row],[goal]]</f>
        <v>0.4236099230111206</v>
      </c>
      <c r="P3107" s="13">
        <f>IF(Kickstarter[[#This Row],[backers_count]], Kickstarter[[#This Row],[pledged]]/Kickstarter[[#This Row],[backers_count]], 0)</f>
        <v>79.870967741935488</v>
      </c>
      <c r="Q3107" t="str">
        <f>LEFT(Kickstarter[[#This Row],[Category and Sub-Category]], SEARCH("/", Kickstarter[[#This Row],[Category and Sub-Category]])-1)</f>
        <v>theater</v>
      </c>
      <c r="R3107" t="str">
        <f>RIGHT(Kickstarter[[#This Row],[Category and Sub-Category]], LEN(Kickstarter[[#This Row],[Category and Sub-Category]])-SEARCH("/",Kickstarter[[#This Row],[Category and Sub-Category]]))</f>
        <v>spaces</v>
      </c>
      <c r="S3107" s="10">
        <f>(Kickstarter[[#This Row],[launched_at]]/86400) + 25569 + (-6/24)</f>
        <v>41876.468935185185</v>
      </c>
      <c r="T3107" s="10">
        <f>(Kickstarter[[#This Row],[deadline]]/86400) + 25569 + (-6/24)</f>
        <v>41930.958333333336</v>
      </c>
      <c r="U3107" s="6">
        <f>YEAR(Kickstarter[[#This Row],[Date Created Conversion]])</f>
        <v>2014</v>
      </c>
      <c r="V3107" s="6" t="str">
        <f>TEXT(Kickstarter[[#This Row],[Date Created Conversion]], "mmm")</f>
        <v>Aug</v>
      </c>
      <c r="W3107" s="6">
        <f>DATEDIF(Kickstarter[[#This Row],[Date Created Conversion]],Kickstarter[[#This Row],[Date Ended Conversion]],"m")</f>
        <v>1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Kickstarter[[#This Row],[pledged]]/Kickstarter[[#This Row],[goal]]</f>
        <v>4.1000000000000002E-2</v>
      </c>
      <c r="P3108" s="13">
        <f>IF(Kickstarter[[#This Row],[backers_count]], Kickstarter[[#This Row],[pledged]]/Kickstarter[[#This Row],[backers_count]], 0)</f>
        <v>10.25</v>
      </c>
      <c r="Q3108" t="str">
        <f>LEFT(Kickstarter[[#This Row],[Category and Sub-Category]], SEARCH("/", Kickstarter[[#This Row],[Category and Sub-Category]])-1)</f>
        <v>theater</v>
      </c>
      <c r="R3108" t="str">
        <f>RIGHT(Kickstarter[[#This Row],[Category and Sub-Category]], LEN(Kickstarter[[#This Row],[Category and Sub-Category]])-SEARCH("/",Kickstarter[[#This Row],[Category and Sub-Category]]))</f>
        <v>spaces</v>
      </c>
      <c r="S3108" s="10">
        <f>(Kickstarter[[#This Row],[launched_at]]/86400) + 25569 + (-6/24)</f>
        <v>42241.179120370369</v>
      </c>
      <c r="T3108" s="10">
        <f>(Kickstarter[[#This Row],[deadline]]/86400) + 25569 + (-6/24)</f>
        <v>42263.666666666672</v>
      </c>
      <c r="U3108" s="6">
        <f>YEAR(Kickstarter[[#This Row],[Date Created Conversion]])</f>
        <v>2015</v>
      </c>
      <c r="V3108" s="6" t="str">
        <f>TEXT(Kickstarter[[#This Row],[Date Created Conversion]], "mmm")</f>
        <v>Aug</v>
      </c>
      <c r="W3108" s="6">
        <f>DATEDIF(Kickstarter[[#This Row],[Date Created Conversion]],Kickstarter[[#This Row],[Date Ended Conversion]],"m")</f>
        <v>0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Kickstarter[[#This Row],[pledged]]/Kickstarter[[#This Row],[goal]]</f>
        <v>0.197625</v>
      </c>
      <c r="P3109" s="13">
        <f>IF(Kickstarter[[#This Row],[backers_count]], Kickstarter[[#This Row],[pledged]]/Kickstarter[[#This Row],[backers_count]], 0)</f>
        <v>272.58620689655174</v>
      </c>
      <c r="Q3109" t="str">
        <f>LEFT(Kickstarter[[#This Row],[Category and Sub-Category]], SEARCH("/", Kickstarter[[#This Row],[Category and Sub-Category]])-1)</f>
        <v>theater</v>
      </c>
      <c r="R3109" t="str">
        <f>RIGHT(Kickstarter[[#This Row],[Category and Sub-Category]], LEN(Kickstarter[[#This Row],[Category and Sub-Category]])-SEARCH("/",Kickstarter[[#This Row],[Category and Sub-Category]]))</f>
        <v>spaces</v>
      </c>
      <c r="S3109" s="10">
        <f>(Kickstarter[[#This Row],[launched_at]]/86400) + 25569 + (-6/24)</f>
        <v>42128.564247685186</v>
      </c>
      <c r="T3109" s="10">
        <f>(Kickstarter[[#This Row],[deadline]]/86400) + 25569 + (-6/24)</f>
        <v>42135.564247685186</v>
      </c>
      <c r="U3109" s="6">
        <f>YEAR(Kickstarter[[#This Row],[Date Created Conversion]])</f>
        <v>2015</v>
      </c>
      <c r="V3109" s="6" t="str">
        <f>TEXT(Kickstarter[[#This Row],[Date Created Conversion]], "mmm")</f>
        <v>May</v>
      </c>
      <c r="W3109" s="6">
        <f>DATEDIF(Kickstarter[[#This Row],[Date Created Conversion]],Kickstarter[[#This Row],[Date Ended Conversion]],"m")</f>
        <v>0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Kickstarter[[#This Row],[pledged]]/Kickstarter[[#This Row],[goal]]</f>
        <v>5.1999999999999995E-4</v>
      </c>
      <c r="P3110" s="13">
        <f>IF(Kickstarter[[#This Row],[backers_count]], Kickstarter[[#This Row],[pledged]]/Kickstarter[[#This Row],[backers_count]], 0)</f>
        <v>13</v>
      </c>
      <c r="Q3110" t="str">
        <f>LEFT(Kickstarter[[#This Row],[Category and Sub-Category]], SEARCH("/", Kickstarter[[#This Row],[Category and Sub-Category]])-1)</f>
        <v>theater</v>
      </c>
      <c r="R3110" t="str">
        <f>RIGHT(Kickstarter[[#This Row],[Category and Sub-Category]], LEN(Kickstarter[[#This Row],[Category and Sub-Category]])-SEARCH("/",Kickstarter[[#This Row],[Category and Sub-Category]]))</f>
        <v>spaces</v>
      </c>
      <c r="S3110" s="10">
        <f>(Kickstarter[[#This Row],[launched_at]]/86400) + 25569 + (-6/24)</f>
        <v>42062.430486111116</v>
      </c>
      <c r="T3110" s="10">
        <f>(Kickstarter[[#This Row],[deadline]]/86400) + 25569 + (-6/24)</f>
        <v>42122.388819444444</v>
      </c>
      <c r="U3110" s="6">
        <f>YEAR(Kickstarter[[#This Row],[Date Created Conversion]])</f>
        <v>2015</v>
      </c>
      <c r="V3110" s="6" t="str">
        <f>TEXT(Kickstarter[[#This Row],[Date Created Conversion]], "mmm")</f>
        <v>Feb</v>
      </c>
      <c r="W3110" s="6">
        <f>DATEDIF(Kickstarter[[#This Row],[Date Created Conversion]],Kickstarter[[#This Row],[Date Ended Conversion]],"m")</f>
        <v>2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Kickstarter[[#This Row],[pledged]]/Kickstarter[[#This Row],[goal]]</f>
        <v>0.25030188679245285</v>
      </c>
      <c r="P3111" s="13">
        <f>IF(Kickstarter[[#This Row],[backers_count]], Kickstarter[[#This Row],[pledged]]/Kickstarter[[#This Row],[backers_count]], 0)</f>
        <v>58.184210526315788</v>
      </c>
      <c r="Q3111" t="str">
        <f>LEFT(Kickstarter[[#This Row],[Category and Sub-Category]], SEARCH("/", Kickstarter[[#This Row],[Category and Sub-Category]])-1)</f>
        <v>theater</v>
      </c>
      <c r="R3111" t="str">
        <f>RIGHT(Kickstarter[[#This Row],[Category and Sub-Category]], LEN(Kickstarter[[#This Row],[Category and Sub-Category]])-SEARCH("/",Kickstarter[[#This Row],[Category and Sub-Category]]))</f>
        <v>spaces</v>
      </c>
      <c r="S3111" s="10">
        <f>(Kickstarter[[#This Row],[launched_at]]/86400) + 25569 + (-6/24)</f>
        <v>41843.875115740739</v>
      </c>
      <c r="T3111" s="10">
        <f>(Kickstarter[[#This Row],[deadline]]/86400) + 25569 + (-6/24)</f>
        <v>41878.875115740739</v>
      </c>
      <c r="U3111" s="6">
        <f>YEAR(Kickstarter[[#This Row],[Date Created Conversion]])</f>
        <v>2014</v>
      </c>
      <c r="V3111" s="6" t="str">
        <f>TEXT(Kickstarter[[#This Row],[Date Created Conversion]], "mmm")</f>
        <v>Jul</v>
      </c>
      <c r="W3111" s="6">
        <f>DATEDIF(Kickstarter[[#This Row],[Date Created Conversion]],Kickstarter[[#This Row],[Date Ended Conversion]],"m")</f>
        <v>1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Kickstarter[[#This Row],[pledged]]/Kickstarter[[#This Row],[goal]]</f>
        <v>4.0000000000000002E-4</v>
      </c>
      <c r="P3112" s="13">
        <f>IF(Kickstarter[[#This Row],[backers_count]], Kickstarter[[#This Row],[pledged]]/Kickstarter[[#This Row],[backers_count]], 0)</f>
        <v>10</v>
      </c>
      <c r="Q3112" t="str">
        <f>LEFT(Kickstarter[[#This Row],[Category and Sub-Category]], SEARCH("/", Kickstarter[[#This Row],[Category and Sub-Category]])-1)</f>
        <v>theater</v>
      </c>
      <c r="R3112" t="str">
        <f>RIGHT(Kickstarter[[#This Row],[Category and Sub-Category]], LEN(Kickstarter[[#This Row],[Category and Sub-Category]])-SEARCH("/",Kickstarter[[#This Row],[Category and Sub-Category]]))</f>
        <v>spaces</v>
      </c>
      <c r="S3112" s="10">
        <f>(Kickstarter[[#This Row],[launched_at]]/86400) + 25569 + (-6/24)</f>
        <v>42744.781469907408</v>
      </c>
      <c r="T3112" s="10">
        <f>(Kickstarter[[#This Row],[deadline]]/86400) + 25569 + (-6/24)</f>
        <v>42784.781469907408</v>
      </c>
      <c r="U3112" s="6">
        <f>YEAR(Kickstarter[[#This Row],[Date Created Conversion]])</f>
        <v>2017</v>
      </c>
      <c r="V3112" s="6" t="str">
        <f>TEXT(Kickstarter[[#This Row],[Date Created Conversion]], "mmm")</f>
        <v>Jan</v>
      </c>
      <c r="W3112" s="6">
        <f>DATEDIF(Kickstarter[[#This Row],[Date Created Conversion]],Kickstarter[[#This Row],[Date Ended Conversion]],"m")</f>
        <v>1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Kickstarter[[#This Row],[pledged]]/Kickstarter[[#This Row],[goal]]</f>
        <v>0.26640000000000003</v>
      </c>
      <c r="P3113" s="13">
        <f>IF(Kickstarter[[#This Row],[backers_count]], Kickstarter[[#This Row],[pledged]]/Kickstarter[[#This Row],[backers_count]], 0)</f>
        <v>70.10526315789474</v>
      </c>
      <c r="Q3113" t="str">
        <f>LEFT(Kickstarter[[#This Row],[Category and Sub-Category]], SEARCH("/", Kickstarter[[#This Row],[Category and Sub-Category]])-1)</f>
        <v>theater</v>
      </c>
      <c r="R3113" t="str">
        <f>RIGHT(Kickstarter[[#This Row],[Category and Sub-Category]], LEN(Kickstarter[[#This Row],[Category and Sub-Category]])-SEARCH("/",Kickstarter[[#This Row],[Category and Sub-Category]]))</f>
        <v>spaces</v>
      </c>
      <c r="S3113" s="10">
        <f>(Kickstarter[[#This Row],[launched_at]]/86400) + 25569 + (-6/24)</f>
        <v>41885.345138888893</v>
      </c>
      <c r="T3113" s="10">
        <f>(Kickstarter[[#This Row],[deadline]]/86400) + 25569 + (-6/24)</f>
        <v>41916.345138888893</v>
      </c>
      <c r="U3113" s="6">
        <f>YEAR(Kickstarter[[#This Row],[Date Created Conversion]])</f>
        <v>2014</v>
      </c>
      <c r="V3113" s="6" t="str">
        <f>TEXT(Kickstarter[[#This Row],[Date Created Conversion]], "mmm")</f>
        <v>Sep</v>
      </c>
      <c r="W3113" s="6">
        <f>DATEDIF(Kickstarter[[#This Row],[Date Created Conversion]],Kickstarter[[#This Row],[Date Ended Conversion]],"m")</f>
        <v>1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Kickstarter[[#This Row],[pledged]]/Kickstarter[[#This Row],[goal]]</f>
        <v>4.7363636363636365E-2</v>
      </c>
      <c r="P3114" s="13">
        <f>IF(Kickstarter[[#This Row],[backers_count]], Kickstarter[[#This Row],[pledged]]/Kickstarter[[#This Row],[backers_count]], 0)</f>
        <v>57.888888888888886</v>
      </c>
      <c r="Q3114" t="str">
        <f>LEFT(Kickstarter[[#This Row],[Category and Sub-Category]], SEARCH("/", Kickstarter[[#This Row],[Category and Sub-Category]])-1)</f>
        <v>theater</v>
      </c>
      <c r="R3114" t="str">
        <f>RIGHT(Kickstarter[[#This Row],[Category and Sub-Category]], LEN(Kickstarter[[#This Row],[Category and Sub-Category]])-SEARCH("/",Kickstarter[[#This Row],[Category and Sub-Category]]))</f>
        <v>spaces</v>
      </c>
      <c r="S3114" s="10">
        <f>(Kickstarter[[#This Row],[launched_at]]/86400) + 25569 + (-6/24)</f>
        <v>42614.871921296297</v>
      </c>
      <c r="T3114" s="10">
        <f>(Kickstarter[[#This Row],[deadline]]/86400) + 25569 + (-6/24)</f>
        <v>42674.871921296297</v>
      </c>
      <c r="U3114" s="6">
        <f>YEAR(Kickstarter[[#This Row],[Date Created Conversion]])</f>
        <v>2016</v>
      </c>
      <c r="V3114" s="6" t="str">
        <f>TEXT(Kickstarter[[#This Row],[Date Created Conversion]], "mmm")</f>
        <v>Sep</v>
      </c>
      <c r="W3114" s="6">
        <f>DATEDIF(Kickstarter[[#This Row],[Date Created Conversion]],Kickstarter[[#This Row],[Date Ended Conversion]],"m")</f>
        <v>1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Kickstarter[[#This Row],[pledged]]/Kickstarter[[#This Row],[goal]]</f>
        <v>4.2435339894712751E-2</v>
      </c>
      <c r="P3115" s="13">
        <f>IF(Kickstarter[[#This Row],[backers_count]], Kickstarter[[#This Row],[pledged]]/Kickstarter[[#This Row],[backers_count]], 0)</f>
        <v>125.27027027027027</v>
      </c>
      <c r="Q3115" t="str">
        <f>LEFT(Kickstarter[[#This Row],[Category and Sub-Category]], SEARCH("/", Kickstarter[[#This Row],[Category and Sub-Category]])-1)</f>
        <v>theater</v>
      </c>
      <c r="R3115" t="str">
        <f>RIGHT(Kickstarter[[#This Row],[Category and Sub-Category]], LEN(Kickstarter[[#This Row],[Category and Sub-Category]])-SEARCH("/",Kickstarter[[#This Row],[Category and Sub-Category]]))</f>
        <v>spaces</v>
      </c>
      <c r="S3115" s="10">
        <f>(Kickstarter[[#This Row],[launched_at]]/86400) + 25569 + (-6/24)</f>
        <v>42081.481273148151</v>
      </c>
      <c r="T3115" s="10">
        <f>(Kickstarter[[#This Row],[deadline]]/86400) + 25569 + (-6/24)</f>
        <v>42111.481273148151</v>
      </c>
      <c r="U3115" s="6">
        <f>YEAR(Kickstarter[[#This Row],[Date Created Conversion]])</f>
        <v>2015</v>
      </c>
      <c r="V3115" s="6" t="str">
        <f>TEXT(Kickstarter[[#This Row],[Date Created Conversion]], "mmm")</f>
        <v>Mar</v>
      </c>
      <c r="W3115" s="6">
        <f>DATEDIF(Kickstarter[[#This Row],[Date Created Conversion]],Kickstarter[[#This Row],[Date Ended Conversion]],"m")</f>
        <v>0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Kickstarter[[#This Row],[pledged]]/Kickstarter[[#This Row],[goal]]</f>
        <v>0</v>
      </c>
      <c r="P3116" s="13">
        <f>IF(Kickstarter[[#This Row],[backers_count]], Kickstarter[[#This Row],[pledged]]/Kickstarter[[#This Row],[backers_count]], 0)</f>
        <v>0</v>
      </c>
      <c r="Q3116" t="str">
        <f>LEFT(Kickstarter[[#This Row],[Category and Sub-Category]], SEARCH("/", Kickstarter[[#This Row],[Category and Sub-Category]])-1)</f>
        <v>theater</v>
      </c>
      <c r="R3116" t="str">
        <f>RIGHT(Kickstarter[[#This Row],[Category and Sub-Category]], LEN(Kickstarter[[#This Row],[Category and Sub-Category]])-SEARCH("/",Kickstarter[[#This Row],[Category and Sub-Category]]))</f>
        <v>spaces</v>
      </c>
      <c r="S3116" s="10">
        <f>(Kickstarter[[#This Row],[launched_at]]/86400) + 25569 + (-6/24)</f>
        <v>41843.382523148146</v>
      </c>
      <c r="T3116" s="10">
        <f>(Kickstarter[[#This Row],[deadline]]/86400) + 25569 + (-6/24)</f>
        <v>41903.382523148146</v>
      </c>
      <c r="U3116" s="6">
        <f>YEAR(Kickstarter[[#This Row],[Date Created Conversion]])</f>
        <v>2014</v>
      </c>
      <c r="V3116" s="6" t="str">
        <f>TEXT(Kickstarter[[#This Row],[Date Created Conversion]], "mmm")</f>
        <v>Jul</v>
      </c>
      <c r="W3116" s="6">
        <f>DATEDIF(Kickstarter[[#This Row],[Date Created Conversion]],Kickstarter[[#This Row],[Date Ended Conversion]],"m")</f>
        <v>1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Kickstarter[[#This Row],[pledged]]/Kickstarter[[#This Row],[goal]]</f>
        <v>0.03</v>
      </c>
      <c r="P3117" s="13">
        <f>IF(Kickstarter[[#This Row],[backers_count]], Kickstarter[[#This Row],[pledged]]/Kickstarter[[#This Row],[backers_count]], 0)</f>
        <v>300</v>
      </c>
      <c r="Q3117" t="str">
        <f>LEFT(Kickstarter[[#This Row],[Category and Sub-Category]], SEARCH("/", Kickstarter[[#This Row],[Category and Sub-Category]])-1)</f>
        <v>theater</v>
      </c>
      <c r="R3117" t="str">
        <f>RIGHT(Kickstarter[[#This Row],[Category and Sub-Category]], LEN(Kickstarter[[#This Row],[Category and Sub-Category]])-SEARCH("/",Kickstarter[[#This Row],[Category and Sub-Category]]))</f>
        <v>spaces</v>
      </c>
      <c r="S3117" s="10">
        <f>(Kickstarter[[#This Row],[launched_at]]/86400) + 25569 + (-6/24)</f>
        <v>42496.197071759263</v>
      </c>
      <c r="T3117" s="10">
        <f>(Kickstarter[[#This Row],[deadline]]/86400) + 25569 + (-6/24)</f>
        <v>42526.197071759263</v>
      </c>
      <c r="U3117" s="6">
        <f>YEAR(Kickstarter[[#This Row],[Date Created Conversion]])</f>
        <v>2016</v>
      </c>
      <c r="V3117" s="6" t="str">
        <f>TEXT(Kickstarter[[#This Row],[Date Created Conversion]], "mmm")</f>
        <v>May</v>
      </c>
      <c r="W3117" s="6">
        <f>DATEDIF(Kickstarter[[#This Row],[Date Created Conversion]],Kickstarter[[#This Row],[Date Ended Conversion]],"m")</f>
        <v>0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Kickstarter[[#This Row],[pledged]]/Kickstarter[[#This Row],[goal]]</f>
        <v>0.57333333333333336</v>
      </c>
      <c r="P3118" s="13">
        <f>IF(Kickstarter[[#This Row],[backers_count]], Kickstarter[[#This Row],[pledged]]/Kickstarter[[#This Row],[backers_count]], 0)</f>
        <v>43</v>
      </c>
      <c r="Q3118" t="str">
        <f>LEFT(Kickstarter[[#This Row],[Category and Sub-Category]], SEARCH("/", Kickstarter[[#This Row],[Category and Sub-Category]])-1)</f>
        <v>theater</v>
      </c>
      <c r="R3118" t="str">
        <f>RIGHT(Kickstarter[[#This Row],[Category and Sub-Category]], LEN(Kickstarter[[#This Row],[Category and Sub-Category]])-SEARCH("/",Kickstarter[[#This Row],[Category and Sub-Category]]))</f>
        <v>spaces</v>
      </c>
      <c r="S3118" s="10">
        <f>(Kickstarter[[#This Row],[launched_at]]/86400) + 25569 + (-6/24)</f>
        <v>42081.265335648146</v>
      </c>
      <c r="T3118" s="10">
        <f>(Kickstarter[[#This Row],[deadline]]/86400) + 25569 + (-6/24)</f>
        <v>42095.265335648146</v>
      </c>
      <c r="U3118" s="6">
        <f>YEAR(Kickstarter[[#This Row],[Date Created Conversion]])</f>
        <v>2015</v>
      </c>
      <c r="V3118" s="6" t="str">
        <f>TEXT(Kickstarter[[#This Row],[Date Created Conversion]], "mmm")</f>
        <v>Mar</v>
      </c>
      <c r="W3118" s="6">
        <f>DATEDIF(Kickstarter[[#This Row],[Date Created Conversion]],Kickstarter[[#This Row],[Date Ended Conversion]],"m")</f>
        <v>0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Kickstarter[[#This Row],[pledged]]/Kickstarter[[#This Row],[goal]]</f>
        <v>1E-3</v>
      </c>
      <c r="P3119" s="13">
        <f>IF(Kickstarter[[#This Row],[backers_count]], Kickstarter[[#This Row],[pledged]]/Kickstarter[[#This Row],[backers_count]], 0)</f>
        <v>1</v>
      </c>
      <c r="Q3119" t="str">
        <f>LEFT(Kickstarter[[#This Row],[Category and Sub-Category]], SEARCH("/", Kickstarter[[#This Row],[Category and Sub-Category]])-1)</f>
        <v>theater</v>
      </c>
      <c r="R3119" t="str">
        <f>RIGHT(Kickstarter[[#This Row],[Category and Sub-Category]], LEN(Kickstarter[[#This Row],[Category and Sub-Category]])-SEARCH("/",Kickstarter[[#This Row],[Category and Sub-Category]]))</f>
        <v>spaces</v>
      </c>
      <c r="S3119" s="10">
        <f>(Kickstarter[[#This Row],[launched_at]]/86400) + 25569 + (-6/24)</f>
        <v>42509.124537037038</v>
      </c>
      <c r="T3119" s="10">
        <f>(Kickstarter[[#This Row],[deadline]]/86400) + 25569 + (-6/24)</f>
        <v>42517.3</v>
      </c>
      <c r="U3119" s="6">
        <f>YEAR(Kickstarter[[#This Row],[Date Created Conversion]])</f>
        <v>2016</v>
      </c>
      <c r="V3119" s="6" t="str">
        <f>TEXT(Kickstarter[[#This Row],[Date Created Conversion]], "mmm")</f>
        <v>May</v>
      </c>
      <c r="W3119" s="6">
        <f>DATEDIF(Kickstarter[[#This Row],[Date Created Conversion]],Kickstarter[[#This Row],[Date Ended Conversion]],"m")</f>
        <v>0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Kickstarter[[#This Row],[pledged]]/Kickstarter[[#This Row],[goal]]</f>
        <v>3.0999999999999999E-3</v>
      </c>
      <c r="P3120" s="13">
        <f>IF(Kickstarter[[#This Row],[backers_count]], Kickstarter[[#This Row],[pledged]]/Kickstarter[[#This Row],[backers_count]], 0)</f>
        <v>775</v>
      </c>
      <c r="Q3120" t="str">
        <f>LEFT(Kickstarter[[#This Row],[Category and Sub-Category]], SEARCH("/", Kickstarter[[#This Row],[Category and Sub-Category]])-1)</f>
        <v>theater</v>
      </c>
      <c r="R3120" t="str">
        <f>RIGHT(Kickstarter[[#This Row],[Category and Sub-Category]], LEN(Kickstarter[[#This Row],[Category and Sub-Category]])-SEARCH("/",Kickstarter[[#This Row],[Category and Sub-Category]]))</f>
        <v>spaces</v>
      </c>
      <c r="S3120" s="10">
        <f>(Kickstarter[[#This Row],[launched_at]]/86400) + 25569 + (-6/24)</f>
        <v>42534.399571759262</v>
      </c>
      <c r="T3120" s="10">
        <f>(Kickstarter[[#This Row],[deadline]]/86400) + 25569 + (-6/24)</f>
        <v>42553.399571759262</v>
      </c>
      <c r="U3120" s="6">
        <f>YEAR(Kickstarter[[#This Row],[Date Created Conversion]])</f>
        <v>2016</v>
      </c>
      <c r="V3120" s="6" t="str">
        <f>TEXT(Kickstarter[[#This Row],[Date Created Conversion]], "mmm")</f>
        <v>Jun</v>
      </c>
      <c r="W3120" s="6">
        <f>DATEDIF(Kickstarter[[#This Row],[Date Created Conversion]],Kickstarter[[#This Row],[Date Ended Conversion]],"m")</f>
        <v>0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Kickstarter[[#This Row],[pledged]]/Kickstarter[[#This Row],[goal]]</f>
        <v>5.0000000000000001E-4</v>
      </c>
      <c r="P3121" s="13">
        <f>IF(Kickstarter[[#This Row],[backers_count]], Kickstarter[[#This Row],[pledged]]/Kickstarter[[#This Row],[backers_count]], 0)</f>
        <v>5</v>
      </c>
      <c r="Q3121" t="str">
        <f>LEFT(Kickstarter[[#This Row],[Category and Sub-Category]], SEARCH("/", Kickstarter[[#This Row],[Category and Sub-Category]])-1)</f>
        <v>theater</v>
      </c>
      <c r="R3121" t="str">
        <f>RIGHT(Kickstarter[[#This Row],[Category and Sub-Category]], LEN(Kickstarter[[#This Row],[Category and Sub-Category]])-SEARCH("/",Kickstarter[[#This Row],[Category and Sub-Category]]))</f>
        <v>spaces</v>
      </c>
      <c r="S3121" s="10">
        <f>(Kickstarter[[#This Row],[launched_at]]/86400) + 25569 + (-6/24)</f>
        <v>42059.79550925926</v>
      </c>
      <c r="T3121" s="10">
        <f>(Kickstarter[[#This Row],[deadline]]/86400) + 25569 + (-6/24)</f>
        <v>42089.753842592589</v>
      </c>
      <c r="U3121" s="6">
        <f>YEAR(Kickstarter[[#This Row],[Date Created Conversion]])</f>
        <v>2015</v>
      </c>
      <c r="V3121" s="6" t="str">
        <f>TEXT(Kickstarter[[#This Row],[Date Created Conversion]], "mmm")</f>
        <v>Feb</v>
      </c>
      <c r="W3121" s="6">
        <f>DATEDIF(Kickstarter[[#This Row],[Date Created Conversion]],Kickstarter[[#This Row],[Date Ended Conversion]],"m")</f>
        <v>1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Kickstarter[[#This Row],[pledged]]/Kickstarter[[#This Row],[goal]]</f>
        <v>9.8461538461538464E-5</v>
      </c>
      <c r="P3122" s="13">
        <f>IF(Kickstarter[[#This Row],[backers_count]], Kickstarter[[#This Row],[pledged]]/Kickstarter[[#This Row],[backers_count]], 0)</f>
        <v>12.8</v>
      </c>
      <c r="Q3122" t="str">
        <f>LEFT(Kickstarter[[#This Row],[Category and Sub-Category]], SEARCH("/", Kickstarter[[#This Row],[Category and Sub-Category]])-1)</f>
        <v>theater</v>
      </c>
      <c r="R3122" t="str">
        <f>RIGHT(Kickstarter[[#This Row],[Category and Sub-Category]], LEN(Kickstarter[[#This Row],[Category and Sub-Category]])-SEARCH("/",Kickstarter[[#This Row],[Category and Sub-Category]]))</f>
        <v>spaces</v>
      </c>
      <c r="S3122" s="10">
        <f>(Kickstarter[[#This Row],[launched_at]]/86400) + 25569 + (-6/24)</f>
        <v>42435.692083333328</v>
      </c>
      <c r="T3122" s="10">
        <f>(Kickstarter[[#This Row],[deadline]]/86400) + 25569 + (-6/24)</f>
        <v>42495.650416666671</v>
      </c>
      <c r="U3122" s="6">
        <f>YEAR(Kickstarter[[#This Row],[Date Created Conversion]])</f>
        <v>2016</v>
      </c>
      <c r="V3122" s="6" t="str">
        <f>TEXT(Kickstarter[[#This Row],[Date Created Conversion]], "mmm")</f>
        <v>Mar</v>
      </c>
      <c r="W3122" s="6">
        <f>DATEDIF(Kickstarter[[#This Row],[Date Created Conversion]],Kickstarter[[#This Row],[Date Ended Conversion]],"m")</f>
        <v>1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Kickstarter[[#This Row],[pledged]]/Kickstarter[[#This Row],[goal]]</f>
        <v>6.6666666666666671E-3</v>
      </c>
      <c r="P3123" s="13">
        <f>IF(Kickstarter[[#This Row],[backers_count]], Kickstarter[[#This Row],[pledged]]/Kickstarter[[#This Row],[backers_count]], 0)</f>
        <v>10</v>
      </c>
      <c r="Q3123" t="str">
        <f>LEFT(Kickstarter[[#This Row],[Category and Sub-Category]], SEARCH("/", Kickstarter[[#This Row],[Category and Sub-Category]])-1)</f>
        <v>theater</v>
      </c>
      <c r="R3123" t="str">
        <f>RIGHT(Kickstarter[[#This Row],[Category and Sub-Category]], LEN(Kickstarter[[#This Row],[Category and Sub-Category]])-SEARCH("/",Kickstarter[[#This Row],[Category and Sub-Category]]))</f>
        <v>spaces</v>
      </c>
      <c r="S3123" s="10">
        <f>(Kickstarter[[#This Row],[launched_at]]/86400) + 25569 + (-6/24)</f>
        <v>41848.429803240739</v>
      </c>
      <c r="T3123" s="10">
        <f>(Kickstarter[[#This Row],[deadline]]/86400) + 25569 + (-6/24)</f>
        <v>41908.429803240739</v>
      </c>
      <c r="U3123" s="6">
        <f>YEAR(Kickstarter[[#This Row],[Date Created Conversion]])</f>
        <v>2014</v>
      </c>
      <c r="V3123" s="6" t="str">
        <f>TEXT(Kickstarter[[#This Row],[Date Created Conversion]], "mmm")</f>
        <v>Jul</v>
      </c>
      <c r="W3123" s="6">
        <f>DATEDIF(Kickstarter[[#This Row],[Date Created Conversion]],Kickstarter[[#This Row],[Date Ended Conversion]],"m")</f>
        <v>1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Kickstarter[[#This Row],[pledged]]/Kickstarter[[#This Row],[goal]]</f>
        <v>0.58291457286432158</v>
      </c>
      <c r="P3124" s="13">
        <f>IF(Kickstarter[[#This Row],[backers_count]], Kickstarter[[#This Row],[pledged]]/Kickstarter[[#This Row],[backers_count]], 0)</f>
        <v>58</v>
      </c>
      <c r="Q3124" t="str">
        <f>LEFT(Kickstarter[[#This Row],[Category and Sub-Category]], SEARCH("/", Kickstarter[[#This Row],[Category and Sub-Category]])-1)</f>
        <v>theater</v>
      </c>
      <c r="R3124" t="str">
        <f>RIGHT(Kickstarter[[#This Row],[Category and Sub-Category]], LEN(Kickstarter[[#This Row],[Category and Sub-Category]])-SEARCH("/",Kickstarter[[#This Row],[Category and Sub-Category]]))</f>
        <v>spaces</v>
      </c>
      <c r="S3124" s="10">
        <f>(Kickstarter[[#This Row],[launched_at]]/86400) + 25569 + (-6/24)</f>
        <v>42678.682083333333</v>
      </c>
      <c r="T3124" s="10">
        <f>(Kickstarter[[#This Row],[deadline]]/86400) + 25569 + (-6/24)</f>
        <v>42683.723750000005</v>
      </c>
      <c r="U3124" s="6">
        <f>YEAR(Kickstarter[[#This Row],[Date Created Conversion]])</f>
        <v>2016</v>
      </c>
      <c r="V3124" s="6" t="str">
        <f>TEXT(Kickstarter[[#This Row],[Date Created Conversion]], "mmm")</f>
        <v>Nov</v>
      </c>
      <c r="W3124" s="6">
        <f>DATEDIF(Kickstarter[[#This Row],[Date Created Conversion]],Kickstarter[[#This Row],[Date Ended Conversion]],"m")</f>
        <v>0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Kickstarter[[#This Row],[pledged]]/Kickstarter[[#This Row],[goal]]</f>
        <v>0.68153600000000003</v>
      </c>
      <c r="P3125" s="13">
        <f>IF(Kickstarter[[#This Row],[backers_count]], Kickstarter[[#This Row],[pledged]]/Kickstarter[[#This Row],[backers_count]], 0)</f>
        <v>244.80459770114942</v>
      </c>
      <c r="Q3125" t="str">
        <f>LEFT(Kickstarter[[#This Row],[Category and Sub-Category]], SEARCH("/", Kickstarter[[#This Row],[Category and Sub-Category]])-1)</f>
        <v>theater</v>
      </c>
      <c r="R3125" t="str">
        <f>RIGHT(Kickstarter[[#This Row],[Category and Sub-Category]], LEN(Kickstarter[[#This Row],[Category and Sub-Category]])-SEARCH("/",Kickstarter[[#This Row],[Category and Sub-Category]]))</f>
        <v>spaces</v>
      </c>
      <c r="S3125" s="10">
        <f>(Kickstarter[[#This Row],[launched_at]]/86400) + 25569 + (-6/24)</f>
        <v>42530.743032407408</v>
      </c>
      <c r="T3125" s="10">
        <f>(Kickstarter[[#This Row],[deadline]]/86400) + 25569 + (-6/24)</f>
        <v>42560.743032407408</v>
      </c>
      <c r="U3125" s="6">
        <f>YEAR(Kickstarter[[#This Row],[Date Created Conversion]])</f>
        <v>2016</v>
      </c>
      <c r="V3125" s="6" t="str">
        <f>TEXT(Kickstarter[[#This Row],[Date Created Conversion]], "mmm")</f>
        <v>Jun</v>
      </c>
      <c r="W3125" s="6">
        <f>DATEDIF(Kickstarter[[#This Row],[Date Created Conversion]],Kickstarter[[#This Row],[Date Ended Conversion]],"m")</f>
        <v>1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Kickstarter[[#This Row],[pledged]]/Kickstarter[[#This Row],[goal]]</f>
        <v>3.2499999999999997E-5</v>
      </c>
      <c r="P3126" s="13">
        <f>IF(Kickstarter[[#This Row],[backers_count]], Kickstarter[[#This Row],[pledged]]/Kickstarter[[#This Row],[backers_count]], 0)</f>
        <v>6.5</v>
      </c>
      <c r="Q3126" t="str">
        <f>LEFT(Kickstarter[[#This Row],[Category and Sub-Category]], SEARCH("/", Kickstarter[[#This Row],[Category and Sub-Category]])-1)</f>
        <v>theater</v>
      </c>
      <c r="R3126" t="str">
        <f>RIGHT(Kickstarter[[#This Row],[Category and Sub-Category]], LEN(Kickstarter[[#This Row],[Category and Sub-Category]])-SEARCH("/",Kickstarter[[#This Row],[Category and Sub-Category]]))</f>
        <v>spaces</v>
      </c>
      <c r="S3126" s="10">
        <f>(Kickstarter[[#This Row],[launched_at]]/86400) + 25569 + (-6/24)</f>
        <v>41977.530104166668</v>
      </c>
      <c r="T3126" s="10">
        <f>(Kickstarter[[#This Row],[deadline]]/86400) + 25569 + (-6/24)</f>
        <v>42037.530104166668</v>
      </c>
      <c r="U3126" s="6">
        <f>YEAR(Kickstarter[[#This Row],[Date Created Conversion]])</f>
        <v>2014</v>
      </c>
      <c r="V3126" s="6" t="str">
        <f>TEXT(Kickstarter[[#This Row],[Date Created Conversion]], "mmm")</f>
        <v>Dec</v>
      </c>
      <c r="W3126" s="6">
        <f>DATEDIF(Kickstarter[[#This Row],[Date Created Conversion]],Kickstarter[[#This Row],[Date Ended Conversion]],"m")</f>
        <v>1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Kickstarter[[#This Row],[pledged]]/Kickstarter[[#This Row],[goal]]</f>
        <v>0</v>
      </c>
      <c r="P3127" s="13">
        <f>IF(Kickstarter[[#This Row],[backers_count]], Kickstarter[[#This Row],[pledged]]/Kickstarter[[#This Row],[backers_count]], 0)</f>
        <v>0</v>
      </c>
      <c r="Q3127" t="str">
        <f>LEFT(Kickstarter[[#This Row],[Category and Sub-Category]], SEARCH("/", Kickstarter[[#This Row],[Category and Sub-Category]])-1)</f>
        <v>theater</v>
      </c>
      <c r="R3127" t="str">
        <f>RIGHT(Kickstarter[[#This Row],[Category and Sub-Category]], LEN(Kickstarter[[#This Row],[Category and Sub-Category]])-SEARCH("/",Kickstarter[[#This Row],[Category and Sub-Category]]))</f>
        <v>spaces</v>
      </c>
      <c r="S3127" s="10">
        <f>(Kickstarter[[#This Row],[launched_at]]/86400) + 25569 + (-6/24)</f>
        <v>42345.95685185185</v>
      </c>
      <c r="T3127" s="10">
        <f>(Kickstarter[[#This Row],[deadline]]/86400) + 25569 + (-6/24)</f>
        <v>42375.95685185185</v>
      </c>
      <c r="U3127" s="6">
        <f>YEAR(Kickstarter[[#This Row],[Date Created Conversion]])</f>
        <v>2015</v>
      </c>
      <c r="V3127" s="6" t="str">
        <f>TEXT(Kickstarter[[#This Row],[Date Created Conversion]], "mmm")</f>
        <v>Dec</v>
      </c>
      <c r="W3127" s="6">
        <f>DATEDIF(Kickstarter[[#This Row],[Date Created Conversion]],Kickstarter[[#This Row],[Date Ended Conversion]],"m")</f>
        <v>0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Kickstarter[[#This Row],[pledged]]/Kickstarter[[#This Row],[goal]]</f>
        <v>4.1599999999999998E-2</v>
      </c>
      <c r="P3128" s="13">
        <f>IF(Kickstarter[[#This Row],[backers_count]], Kickstarter[[#This Row],[pledged]]/Kickstarter[[#This Row],[backers_count]], 0)</f>
        <v>61.176470588235297</v>
      </c>
      <c r="Q3128" t="str">
        <f>LEFT(Kickstarter[[#This Row],[Category and Sub-Category]], SEARCH("/", Kickstarter[[#This Row],[Category and Sub-Category]])-1)</f>
        <v>theater</v>
      </c>
      <c r="R3128" t="str">
        <f>RIGHT(Kickstarter[[#This Row],[Category and Sub-Category]], LEN(Kickstarter[[#This Row],[Category and Sub-Category]])-SEARCH("/",Kickstarter[[#This Row],[Category and Sub-Category]]))</f>
        <v>spaces</v>
      </c>
      <c r="S3128" s="10">
        <f>(Kickstarter[[#This Row],[launched_at]]/86400) + 25569 + (-6/24)</f>
        <v>42426.768078703702</v>
      </c>
      <c r="T3128" s="10">
        <f>(Kickstarter[[#This Row],[deadline]]/86400) + 25569 + (-6/24)</f>
        <v>42456.726412037038</v>
      </c>
      <c r="U3128" s="6">
        <f>YEAR(Kickstarter[[#This Row],[Date Created Conversion]])</f>
        <v>2016</v>
      </c>
      <c r="V3128" s="6" t="str">
        <f>TEXT(Kickstarter[[#This Row],[Date Created Conversion]], "mmm")</f>
        <v>Feb</v>
      </c>
      <c r="W3128" s="6">
        <f>DATEDIF(Kickstarter[[#This Row],[Date Created Conversion]],Kickstarter[[#This Row],[Date Ended Conversion]],"m")</f>
        <v>1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Kickstarter[[#This Row],[pledged]]/Kickstarter[[#This Row],[goal]]</f>
        <v>0</v>
      </c>
      <c r="P3129" s="13">
        <f>IF(Kickstarter[[#This Row],[backers_count]], Kickstarter[[#This Row],[pledged]]/Kickstarter[[#This Row],[backers_count]], 0)</f>
        <v>0</v>
      </c>
      <c r="Q3129" t="str">
        <f>LEFT(Kickstarter[[#This Row],[Category and Sub-Category]], SEARCH("/", Kickstarter[[#This Row],[Category and Sub-Category]])-1)</f>
        <v>theater</v>
      </c>
      <c r="R3129" t="str">
        <f>RIGHT(Kickstarter[[#This Row],[Category and Sub-Category]], LEN(Kickstarter[[#This Row],[Category and Sub-Category]])-SEARCH("/",Kickstarter[[#This Row],[Category and Sub-Category]]))</f>
        <v>spaces</v>
      </c>
      <c r="S3129" s="10">
        <f>(Kickstarter[[#This Row],[launched_at]]/86400) + 25569 + (-6/24)</f>
        <v>42034.606817129628</v>
      </c>
      <c r="T3129" s="10">
        <f>(Kickstarter[[#This Row],[deadline]]/86400) + 25569 + (-6/24)</f>
        <v>42064.606817129628</v>
      </c>
      <c r="U3129" s="6">
        <f>YEAR(Kickstarter[[#This Row],[Date Created Conversion]])</f>
        <v>2015</v>
      </c>
      <c r="V3129" s="6" t="str">
        <f>TEXT(Kickstarter[[#This Row],[Date Created Conversion]], "mmm")</f>
        <v>Jan</v>
      </c>
      <c r="W3129" s="6">
        <f>DATEDIF(Kickstarter[[#This Row],[Date Created Conversion]],Kickstarter[[#This Row],[Date Ended Conversion]],"m")</f>
        <v>1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Kickstarter[[#This Row],[pledged]]/Kickstarter[[#This Row],[goal]]</f>
        <v>1.0860666666666667</v>
      </c>
      <c r="P3130" s="13">
        <f>IF(Kickstarter[[#This Row],[backers_count]], Kickstarter[[#This Row],[pledged]]/Kickstarter[[#This Row],[backers_count]], 0)</f>
        <v>139.23931623931625</v>
      </c>
      <c r="Q3130" t="str">
        <f>LEFT(Kickstarter[[#This Row],[Category and Sub-Category]], SEARCH("/", Kickstarter[[#This Row],[Category and Sub-Category]])-1)</f>
        <v>theater</v>
      </c>
      <c r="R3130" t="str">
        <f>RIGHT(Kickstarter[[#This Row],[Category and Sub-Category]], LEN(Kickstarter[[#This Row],[Category and Sub-Category]])-SEARCH("/",Kickstarter[[#This Row],[Category and Sub-Category]]))</f>
        <v>plays</v>
      </c>
      <c r="S3130" s="10">
        <f>(Kickstarter[[#This Row],[launched_at]]/86400) + 25569 + (-6/24)</f>
        <v>42780.575706018513</v>
      </c>
      <c r="T3130" s="10">
        <f>(Kickstarter[[#This Row],[deadline]]/86400) + 25569 + (-6/24)</f>
        <v>42810.534039351856</v>
      </c>
      <c r="U3130" s="6">
        <f>YEAR(Kickstarter[[#This Row],[Date Created Conversion]])</f>
        <v>2017</v>
      </c>
      <c r="V3130" s="6" t="str">
        <f>TEXT(Kickstarter[[#This Row],[Date Created Conversion]], "mmm")</f>
        <v>Feb</v>
      </c>
      <c r="W3130" s="6">
        <f>DATEDIF(Kickstarter[[#This Row],[Date Created Conversion]],Kickstarter[[#This Row],[Date Ended Conversion]],"m")</f>
        <v>1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Kickstarter[[#This Row],[pledged]]/Kickstarter[[#This Row],[goal]]</f>
        <v>8.0000000000000002E-3</v>
      </c>
      <c r="P3131" s="13">
        <f>IF(Kickstarter[[#This Row],[backers_count]], Kickstarter[[#This Row],[pledged]]/Kickstarter[[#This Row],[backers_count]], 0)</f>
        <v>10</v>
      </c>
      <c r="Q3131" t="str">
        <f>LEFT(Kickstarter[[#This Row],[Category and Sub-Category]], SEARCH("/", Kickstarter[[#This Row],[Category and Sub-Category]])-1)</f>
        <v>theater</v>
      </c>
      <c r="R3131" t="str">
        <f>RIGHT(Kickstarter[[#This Row],[Category and Sub-Category]], LEN(Kickstarter[[#This Row],[Category and Sub-Category]])-SEARCH("/",Kickstarter[[#This Row],[Category and Sub-Category]]))</f>
        <v>plays</v>
      </c>
      <c r="S3131" s="10">
        <f>(Kickstarter[[#This Row],[launched_at]]/86400) + 25569 + (-6/24)</f>
        <v>42803.592812499999</v>
      </c>
      <c r="T3131" s="10">
        <f>(Kickstarter[[#This Row],[deadline]]/86400) + 25569 + (-6/24)</f>
        <v>42843.551145833335</v>
      </c>
      <c r="U3131" s="6">
        <f>YEAR(Kickstarter[[#This Row],[Date Created Conversion]])</f>
        <v>2017</v>
      </c>
      <c r="V3131" s="6" t="str">
        <f>TEXT(Kickstarter[[#This Row],[Date Created Conversion]], "mmm")</f>
        <v>Mar</v>
      </c>
      <c r="W3131" s="6">
        <f>DATEDIF(Kickstarter[[#This Row],[Date Created Conversion]],Kickstarter[[#This Row],[Date Ended Conversion]],"m")</f>
        <v>1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Kickstarter[[#This Row],[pledged]]/Kickstarter[[#This Row],[goal]]</f>
        <v>3.7499999999999999E-2</v>
      </c>
      <c r="P3132" s="13">
        <f>IF(Kickstarter[[#This Row],[backers_count]], Kickstarter[[#This Row],[pledged]]/Kickstarter[[#This Row],[backers_count]], 0)</f>
        <v>93.75</v>
      </c>
      <c r="Q3132" t="str">
        <f>LEFT(Kickstarter[[#This Row],[Category and Sub-Category]], SEARCH("/", Kickstarter[[#This Row],[Category and Sub-Category]])-1)</f>
        <v>theater</v>
      </c>
      <c r="R3132" t="str">
        <f>RIGHT(Kickstarter[[#This Row],[Category and Sub-Category]], LEN(Kickstarter[[#This Row],[Category and Sub-Category]])-SEARCH("/",Kickstarter[[#This Row],[Category and Sub-Category]]))</f>
        <v>plays</v>
      </c>
      <c r="S3132" s="10">
        <f>(Kickstarter[[#This Row],[launched_at]]/86400) + 25569 + (-6/24)</f>
        <v>42808.390231481477</v>
      </c>
      <c r="T3132" s="10">
        <f>(Kickstarter[[#This Row],[deadline]]/86400) + 25569 + (-6/24)</f>
        <v>42838.957638888889</v>
      </c>
      <c r="U3132" s="6">
        <f>YEAR(Kickstarter[[#This Row],[Date Created Conversion]])</f>
        <v>2017</v>
      </c>
      <c r="V3132" s="6" t="str">
        <f>TEXT(Kickstarter[[#This Row],[Date Created Conversion]], "mmm")</f>
        <v>Mar</v>
      </c>
      <c r="W3132" s="6">
        <f>DATEDIF(Kickstarter[[#This Row],[Date Created Conversion]],Kickstarter[[#This Row],[Date Ended Conversion]],"m")</f>
        <v>0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Kickstarter[[#This Row],[pledged]]/Kickstarter[[#This Row],[goal]]</f>
        <v>0.15731707317073171</v>
      </c>
      <c r="P3133" s="13">
        <f>IF(Kickstarter[[#This Row],[backers_count]], Kickstarter[[#This Row],[pledged]]/Kickstarter[[#This Row],[backers_count]], 0)</f>
        <v>53.75</v>
      </c>
      <c r="Q3133" t="str">
        <f>LEFT(Kickstarter[[#This Row],[Category and Sub-Category]], SEARCH("/", Kickstarter[[#This Row],[Category and Sub-Category]])-1)</f>
        <v>theater</v>
      </c>
      <c r="R3133" t="str">
        <f>RIGHT(Kickstarter[[#This Row],[Category and Sub-Category]], LEN(Kickstarter[[#This Row],[Category and Sub-Category]])-SEARCH("/",Kickstarter[[#This Row],[Category and Sub-Category]]))</f>
        <v>plays</v>
      </c>
      <c r="S3133" s="10">
        <f>(Kickstarter[[#This Row],[launched_at]]/86400) + 25569 + (-6/24)</f>
        <v>42803.329224537039</v>
      </c>
      <c r="T3133" s="10">
        <f>(Kickstarter[[#This Row],[deadline]]/86400) + 25569 + (-6/24)</f>
        <v>42833.287557870368</v>
      </c>
      <c r="U3133" s="6">
        <f>YEAR(Kickstarter[[#This Row],[Date Created Conversion]])</f>
        <v>2017</v>
      </c>
      <c r="V3133" s="6" t="str">
        <f>TEXT(Kickstarter[[#This Row],[Date Created Conversion]], "mmm")</f>
        <v>Mar</v>
      </c>
      <c r="W3133" s="6">
        <f>DATEDIF(Kickstarter[[#This Row],[Date Created Conversion]],Kickstarter[[#This Row],[Date Ended Conversion]],"m")</f>
        <v>0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Kickstarter[[#This Row],[pledged]]/Kickstarter[[#This Row],[goal]]</f>
        <v>3.3333333333333332E-4</v>
      </c>
      <c r="P3134" s="13">
        <f>IF(Kickstarter[[#This Row],[backers_count]], Kickstarter[[#This Row],[pledged]]/Kickstarter[[#This Row],[backers_count]], 0)</f>
        <v>10</v>
      </c>
      <c r="Q3134" t="str">
        <f>LEFT(Kickstarter[[#This Row],[Category and Sub-Category]], SEARCH("/", Kickstarter[[#This Row],[Category and Sub-Category]])-1)</f>
        <v>theater</v>
      </c>
      <c r="R3134" t="str">
        <f>RIGHT(Kickstarter[[#This Row],[Category and Sub-Category]], LEN(Kickstarter[[#This Row],[Category and Sub-Category]])-SEARCH("/",Kickstarter[[#This Row],[Category and Sub-Category]]))</f>
        <v>plays</v>
      </c>
      <c r="S3134" s="10">
        <f>(Kickstarter[[#This Row],[launched_at]]/86400) + 25569 + (-6/24)</f>
        <v>42786.100231481483</v>
      </c>
      <c r="T3134" s="10">
        <f>(Kickstarter[[#This Row],[deadline]]/86400) + 25569 + (-6/24)</f>
        <v>42846.058564814812</v>
      </c>
      <c r="U3134" s="6">
        <f>YEAR(Kickstarter[[#This Row],[Date Created Conversion]])</f>
        <v>2017</v>
      </c>
      <c r="V3134" s="6" t="str">
        <f>TEXT(Kickstarter[[#This Row],[Date Created Conversion]], "mmm")</f>
        <v>Feb</v>
      </c>
      <c r="W3134" s="6">
        <f>DATEDIF(Kickstarter[[#This Row],[Date Created Conversion]],Kickstarter[[#This Row],[Date Ended Conversion]],"m")</f>
        <v>2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Kickstarter[[#This Row],[pledged]]/Kickstarter[[#This Row],[goal]]</f>
        <v>1.08</v>
      </c>
      <c r="P3135" s="13">
        <f>IF(Kickstarter[[#This Row],[backers_count]], Kickstarter[[#This Row],[pledged]]/Kickstarter[[#This Row],[backers_count]], 0)</f>
        <v>33.75</v>
      </c>
      <c r="Q3135" t="str">
        <f>LEFT(Kickstarter[[#This Row],[Category and Sub-Category]], SEARCH("/", Kickstarter[[#This Row],[Category and Sub-Category]])-1)</f>
        <v>theater</v>
      </c>
      <c r="R3135" t="str">
        <f>RIGHT(Kickstarter[[#This Row],[Category and Sub-Category]], LEN(Kickstarter[[#This Row],[Category and Sub-Category]])-SEARCH("/",Kickstarter[[#This Row],[Category and Sub-Category]]))</f>
        <v>plays</v>
      </c>
      <c r="S3135" s="10">
        <f>(Kickstarter[[#This Row],[launched_at]]/86400) + 25569 + (-6/24)</f>
        <v>42788.315208333333</v>
      </c>
      <c r="T3135" s="10">
        <f>(Kickstarter[[#This Row],[deadline]]/86400) + 25569 + (-6/24)</f>
        <v>42818.273541666669</v>
      </c>
      <c r="U3135" s="6">
        <f>YEAR(Kickstarter[[#This Row],[Date Created Conversion]])</f>
        <v>2017</v>
      </c>
      <c r="V3135" s="6" t="str">
        <f>TEXT(Kickstarter[[#This Row],[Date Created Conversion]], "mmm")</f>
        <v>Feb</v>
      </c>
      <c r="W3135" s="6">
        <f>DATEDIF(Kickstarter[[#This Row],[Date Created Conversion]],Kickstarter[[#This Row],[Date Ended Conversion]],"m")</f>
        <v>1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Kickstarter[[#This Row],[pledged]]/Kickstarter[[#This Row],[goal]]</f>
        <v>0.22500000000000001</v>
      </c>
      <c r="P3136" s="13">
        <f>IF(Kickstarter[[#This Row],[backers_count]], Kickstarter[[#This Row],[pledged]]/Kickstarter[[#This Row],[backers_count]], 0)</f>
        <v>18.75</v>
      </c>
      <c r="Q3136" t="str">
        <f>LEFT(Kickstarter[[#This Row],[Category and Sub-Category]], SEARCH("/", Kickstarter[[#This Row],[Category and Sub-Category]])-1)</f>
        <v>theater</v>
      </c>
      <c r="R3136" t="str">
        <f>RIGHT(Kickstarter[[#This Row],[Category and Sub-Category]], LEN(Kickstarter[[#This Row],[Category and Sub-Category]])-SEARCH("/",Kickstarter[[#This Row],[Category and Sub-Category]]))</f>
        <v>plays</v>
      </c>
      <c r="S3136" s="10">
        <f>(Kickstarter[[#This Row],[launched_at]]/86400) + 25569 + (-6/24)</f>
        <v>42800.470127314809</v>
      </c>
      <c r="T3136" s="10">
        <f>(Kickstarter[[#This Row],[deadline]]/86400) + 25569 + (-6/24)</f>
        <v>42821.428460648152</v>
      </c>
      <c r="U3136" s="6">
        <f>YEAR(Kickstarter[[#This Row],[Date Created Conversion]])</f>
        <v>2017</v>
      </c>
      <c r="V3136" s="6" t="str">
        <f>TEXT(Kickstarter[[#This Row],[Date Created Conversion]], "mmm")</f>
        <v>Mar</v>
      </c>
      <c r="W3136" s="6">
        <f>DATEDIF(Kickstarter[[#This Row],[Date Created Conversion]],Kickstarter[[#This Row],[Date Ended Conversion]],"m")</f>
        <v>0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Kickstarter[[#This Row],[pledged]]/Kickstarter[[#This Row],[goal]]</f>
        <v>0.20849420849420849</v>
      </c>
      <c r="P3137" s="13">
        <f>IF(Kickstarter[[#This Row],[backers_count]], Kickstarter[[#This Row],[pledged]]/Kickstarter[[#This Row],[backers_count]], 0)</f>
        <v>23.142857142857142</v>
      </c>
      <c r="Q3137" t="str">
        <f>LEFT(Kickstarter[[#This Row],[Category and Sub-Category]], SEARCH("/", Kickstarter[[#This Row],[Category and Sub-Category]])-1)</f>
        <v>theater</v>
      </c>
      <c r="R3137" t="str">
        <f>RIGHT(Kickstarter[[#This Row],[Category and Sub-Category]], LEN(Kickstarter[[#This Row],[Category and Sub-Category]])-SEARCH("/",Kickstarter[[#This Row],[Category and Sub-Category]]))</f>
        <v>plays</v>
      </c>
      <c r="S3137" s="10">
        <f>(Kickstarter[[#This Row],[launched_at]]/86400) + 25569 + (-6/24)</f>
        <v>42806.901863425926</v>
      </c>
      <c r="T3137" s="10">
        <f>(Kickstarter[[#This Row],[deadline]]/86400) + 25569 + (-6/24)</f>
        <v>42828.901863425926</v>
      </c>
      <c r="U3137" s="6">
        <f>YEAR(Kickstarter[[#This Row],[Date Created Conversion]])</f>
        <v>2017</v>
      </c>
      <c r="V3137" s="6" t="str">
        <f>TEXT(Kickstarter[[#This Row],[Date Created Conversion]], "mmm")</f>
        <v>Mar</v>
      </c>
      <c r="W3137" s="6">
        <f>DATEDIF(Kickstarter[[#This Row],[Date Created Conversion]],Kickstarter[[#This Row],[Date Ended Conversion]],"m")</f>
        <v>0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Kickstarter[[#This Row],[pledged]]/Kickstarter[[#This Row],[goal]]</f>
        <v>1.278</v>
      </c>
      <c r="P3138" s="13">
        <f>IF(Kickstarter[[#This Row],[backers_count]], Kickstarter[[#This Row],[pledged]]/Kickstarter[[#This Row],[backers_count]], 0)</f>
        <v>29.045454545454547</v>
      </c>
      <c r="Q3138" t="str">
        <f>LEFT(Kickstarter[[#This Row],[Category and Sub-Category]], SEARCH("/", Kickstarter[[#This Row],[Category and Sub-Category]])-1)</f>
        <v>theater</v>
      </c>
      <c r="R3138" t="str">
        <f>RIGHT(Kickstarter[[#This Row],[Category and Sub-Category]], LEN(Kickstarter[[#This Row],[Category and Sub-Category]])-SEARCH("/",Kickstarter[[#This Row],[Category and Sub-Category]]))</f>
        <v>plays</v>
      </c>
      <c r="S3138" s="10">
        <f>(Kickstarter[[#This Row],[launched_at]]/86400) + 25569 + (-6/24)</f>
        <v>42789.212430555555</v>
      </c>
      <c r="T3138" s="10">
        <f>(Kickstarter[[#This Row],[deadline]]/86400) + 25569 + (-6/24)</f>
        <v>42825.707638888889</v>
      </c>
      <c r="U3138" s="6">
        <f>YEAR(Kickstarter[[#This Row],[Date Created Conversion]])</f>
        <v>2017</v>
      </c>
      <c r="V3138" s="6" t="str">
        <f>TEXT(Kickstarter[[#This Row],[Date Created Conversion]], "mmm")</f>
        <v>Feb</v>
      </c>
      <c r="W3138" s="6">
        <f>DATEDIF(Kickstarter[[#This Row],[Date Created Conversion]],Kickstarter[[#This Row],[Date Ended Conversion]],"m")</f>
        <v>1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Kickstarter[[#This Row],[pledged]]/Kickstarter[[#This Row],[goal]]</f>
        <v>3.3333333333333333E-2</v>
      </c>
      <c r="P3139" s="13">
        <f>IF(Kickstarter[[#This Row],[backers_count]], Kickstarter[[#This Row],[pledged]]/Kickstarter[[#This Row],[backers_count]], 0)</f>
        <v>50</v>
      </c>
      <c r="Q3139" t="str">
        <f>LEFT(Kickstarter[[#This Row],[Category and Sub-Category]], SEARCH("/", Kickstarter[[#This Row],[Category and Sub-Category]])-1)</f>
        <v>theater</v>
      </c>
      <c r="R3139" t="str">
        <f>RIGHT(Kickstarter[[#This Row],[Category and Sub-Category]], LEN(Kickstarter[[#This Row],[Category and Sub-Category]])-SEARCH("/",Kickstarter[[#This Row],[Category and Sub-Category]]))</f>
        <v>plays</v>
      </c>
      <c r="S3139" s="10">
        <f>(Kickstarter[[#This Row],[launched_at]]/86400) + 25569 + (-6/24)</f>
        <v>42807.635057870371</v>
      </c>
      <c r="T3139" s="10">
        <f>(Kickstarter[[#This Row],[deadline]]/86400) + 25569 + (-6/24)</f>
        <v>42858.55</v>
      </c>
      <c r="U3139" s="6">
        <f>YEAR(Kickstarter[[#This Row],[Date Created Conversion]])</f>
        <v>2017</v>
      </c>
      <c r="V3139" s="6" t="str">
        <f>TEXT(Kickstarter[[#This Row],[Date Created Conversion]], "mmm")</f>
        <v>Mar</v>
      </c>
      <c r="W3139" s="6">
        <f>DATEDIF(Kickstarter[[#This Row],[Date Created Conversion]],Kickstarter[[#This Row],[Date Ended Conversion]],"m")</f>
        <v>1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Kickstarter[[#This Row],[pledged]]/Kickstarter[[#This Row],[goal]]</f>
        <v>0</v>
      </c>
      <c r="P3140" s="13">
        <f>IF(Kickstarter[[#This Row],[backers_count]], Kickstarter[[#This Row],[pledged]]/Kickstarter[[#This Row],[backers_count]], 0)</f>
        <v>0</v>
      </c>
      <c r="Q3140" t="str">
        <f>LEFT(Kickstarter[[#This Row],[Category and Sub-Category]], SEARCH("/", Kickstarter[[#This Row],[Category and Sub-Category]])-1)</f>
        <v>theater</v>
      </c>
      <c r="R3140" t="str">
        <f>RIGHT(Kickstarter[[#This Row],[Category and Sub-Category]], LEN(Kickstarter[[#This Row],[Category and Sub-Category]])-SEARCH("/",Kickstarter[[#This Row],[Category and Sub-Category]]))</f>
        <v>plays</v>
      </c>
      <c r="S3140" s="10">
        <f>(Kickstarter[[#This Row],[launched_at]]/86400) + 25569 + (-6/24)</f>
        <v>42809.395914351851</v>
      </c>
      <c r="T3140" s="10">
        <f>(Kickstarter[[#This Row],[deadline]]/86400) + 25569 + (-6/24)</f>
        <v>42828.395914351851</v>
      </c>
      <c r="U3140" s="6">
        <f>YEAR(Kickstarter[[#This Row],[Date Created Conversion]])</f>
        <v>2017</v>
      </c>
      <c r="V3140" s="6" t="str">
        <f>TEXT(Kickstarter[[#This Row],[Date Created Conversion]], "mmm")</f>
        <v>Mar</v>
      </c>
      <c r="W3140" s="6">
        <f>DATEDIF(Kickstarter[[#This Row],[Date Created Conversion]],Kickstarter[[#This Row],[Date Ended Conversion]],"m")</f>
        <v>0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Kickstarter[[#This Row],[pledged]]/Kickstarter[[#This Row],[goal]]</f>
        <v>5.3999999999999999E-2</v>
      </c>
      <c r="P3141" s="13">
        <f>IF(Kickstarter[[#This Row],[backers_count]], Kickstarter[[#This Row],[pledged]]/Kickstarter[[#This Row],[backers_count]], 0)</f>
        <v>450</v>
      </c>
      <c r="Q3141" t="str">
        <f>LEFT(Kickstarter[[#This Row],[Category and Sub-Category]], SEARCH("/", Kickstarter[[#This Row],[Category and Sub-Category]])-1)</f>
        <v>theater</v>
      </c>
      <c r="R3141" t="str">
        <f>RIGHT(Kickstarter[[#This Row],[Category and Sub-Category]], LEN(Kickstarter[[#This Row],[Category and Sub-Category]])-SEARCH("/",Kickstarter[[#This Row],[Category and Sub-Category]]))</f>
        <v>plays</v>
      </c>
      <c r="S3141" s="10">
        <f>(Kickstarter[[#This Row],[launched_at]]/86400) + 25569 + (-6/24)</f>
        <v>42785.020370370374</v>
      </c>
      <c r="T3141" s="10">
        <f>(Kickstarter[[#This Row],[deadline]]/86400) + 25569 + (-6/24)</f>
        <v>42818.939583333333</v>
      </c>
      <c r="U3141" s="6">
        <f>YEAR(Kickstarter[[#This Row],[Date Created Conversion]])</f>
        <v>2017</v>
      </c>
      <c r="V3141" s="6" t="str">
        <f>TEXT(Kickstarter[[#This Row],[Date Created Conversion]], "mmm")</f>
        <v>Feb</v>
      </c>
      <c r="W3141" s="6">
        <f>DATEDIF(Kickstarter[[#This Row],[Date Created Conversion]],Kickstarter[[#This Row],[Date Ended Conversion]],"m")</f>
        <v>1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Kickstarter[[#This Row],[pledged]]/Kickstarter[[#This Row],[goal]]</f>
        <v>9.5999999999999992E-3</v>
      </c>
      <c r="P3142" s="13">
        <f>IF(Kickstarter[[#This Row],[backers_count]], Kickstarter[[#This Row],[pledged]]/Kickstarter[[#This Row],[backers_count]], 0)</f>
        <v>24</v>
      </c>
      <c r="Q3142" t="str">
        <f>LEFT(Kickstarter[[#This Row],[Category and Sub-Category]], SEARCH("/", Kickstarter[[#This Row],[Category and Sub-Category]])-1)</f>
        <v>theater</v>
      </c>
      <c r="R3142" t="str">
        <f>RIGHT(Kickstarter[[#This Row],[Category and Sub-Category]], LEN(Kickstarter[[#This Row],[Category and Sub-Category]])-SEARCH("/",Kickstarter[[#This Row],[Category and Sub-Category]]))</f>
        <v>plays</v>
      </c>
      <c r="S3142" s="10">
        <f>(Kickstarter[[#This Row],[launched_at]]/86400) + 25569 + (-6/24)</f>
        <v>42802.468784722223</v>
      </c>
      <c r="T3142" s="10">
        <f>(Kickstarter[[#This Row],[deadline]]/86400) + 25569 + (-6/24)</f>
        <v>42832.427118055552</v>
      </c>
      <c r="U3142" s="6">
        <f>YEAR(Kickstarter[[#This Row],[Date Created Conversion]])</f>
        <v>2017</v>
      </c>
      <c r="V3142" s="6" t="str">
        <f>TEXT(Kickstarter[[#This Row],[Date Created Conversion]], "mmm")</f>
        <v>Mar</v>
      </c>
      <c r="W3142" s="6">
        <f>DATEDIF(Kickstarter[[#This Row],[Date Created Conversion]],Kickstarter[[#This Row],[Date Ended Conversion]],"m")</f>
        <v>0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Kickstarter[[#This Row],[pledged]]/Kickstarter[[#This Row],[goal]]</f>
        <v>0.51600000000000001</v>
      </c>
      <c r="P3143" s="13">
        <f>IF(Kickstarter[[#This Row],[backers_count]], Kickstarter[[#This Row],[pledged]]/Kickstarter[[#This Row],[backers_count]], 0)</f>
        <v>32.25</v>
      </c>
      <c r="Q3143" t="str">
        <f>LEFT(Kickstarter[[#This Row],[Category and Sub-Category]], SEARCH("/", Kickstarter[[#This Row],[Category and Sub-Category]])-1)</f>
        <v>theater</v>
      </c>
      <c r="R3143" t="str">
        <f>RIGHT(Kickstarter[[#This Row],[Category and Sub-Category]], LEN(Kickstarter[[#This Row],[Category and Sub-Category]])-SEARCH("/",Kickstarter[[#This Row],[Category and Sub-Category]]))</f>
        <v>plays</v>
      </c>
      <c r="S3143" s="10">
        <f>(Kickstarter[[#This Row],[launched_at]]/86400) + 25569 + (-6/24)</f>
        <v>42800.503333333334</v>
      </c>
      <c r="T3143" s="10">
        <f>(Kickstarter[[#This Row],[deadline]]/86400) + 25569 + (-6/24)</f>
        <v>42841.583333333328</v>
      </c>
      <c r="U3143" s="6">
        <f>YEAR(Kickstarter[[#This Row],[Date Created Conversion]])</f>
        <v>2017</v>
      </c>
      <c r="V3143" s="6" t="str">
        <f>TEXT(Kickstarter[[#This Row],[Date Created Conversion]], "mmm")</f>
        <v>Mar</v>
      </c>
      <c r="W3143" s="6">
        <f>DATEDIF(Kickstarter[[#This Row],[Date Created Conversion]],Kickstarter[[#This Row],[Date Ended Conversion]],"m")</f>
        <v>1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Kickstarter[[#This Row],[pledged]]/Kickstarter[[#This Row],[goal]]</f>
        <v>1.6363636363636365E-2</v>
      </c>
      <c r="P3144" s="13">
        <f>IF(Kickstarter[[#This Row],[backers_count]], Kickstarter[[#This Row],[pledged]]/Kickstarter[[#This Row],[backers_count]], 0)</f>
        <v>15</v>
      </c>
      <c r="Q3144" t="str">
        <f>LEFT(Kickstarter[[#This Row],[Category and Sub-Category]], SEARCH("/", Kickstarter[[#This Row],[Category and Sub-Category]])-1)</f>
        <v>theater</v>
      </c>
      <c r="R3144" t="str">
        <f>RIGHT(Kickstarter[[#This Row],[Category and Sub-Category]], LEN(Kickstarter[[#This Row],[Category and Sub-Category]])-SEARCH("/",Kickstarter[[#This Row],[Category and Sub-Category]]))</f>
        <v>plays</v>
      </c>
      <c r="S3144" s="10">
        <f>(Kickstarter[[#This Row],[launched_at]]/86400) + 25569 + (-6/24)</f>
        <v>42783.263182870374</v>
      </c>
      <c r="T3144" s="10">
        <f>(Kickstarter[[#This Row],[deadline]]/86400) + 25569 + (-6/24)</f>
        <v>42813.221516203703</v>
      </c>
      <c r="U3144" s="6">
        <f>YEAR(Kickstarter[[#This Row],[Date Created Conversion]])</f>
        <v>2017</v>
      </c>
      <c r="V3144" s="6" t="str">
        <f>TEXT(Kickstarter[[#This Row],[Date Created Conversion]], "mmm")</f>
        <v>Feb</v>
      </c>
      <c r="W3144" s="6">
        <f>DATEDIF(Kickstarter[[#This Row],[Date Created Conversion]],Kickstarter[[#This Row],[Date Ended Conversion]],"m")</f>
        <v>1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Kickstarter[[#This Row],[pledged]]/Kickstarter[[#This Row],[goal]]</f>
        <v>0</v>
      </c>
      <c r="P3145" s="13">
        <f>IF(Kickstarter[[#This Row],[backers_count]], Kickstarter[[#This Row],[pledged]]/Kickstarter[[#This Row],[backers_count]], 0)</f>
        <v>0</v>
      </c>
      <c r="Q3145" t="str">
        <f>LEFT(Kickstarter[[#This Row],[Category and Sub-Category]], SEARCH("/", Kickstarter[[#This Row],[Category and Sub-Category]])-1)</f>
        <v>theater</v>
      </c>
      <c r="R3145" t="str">
        <f>RIGHT(Kickstarter[[#This Row],[Category and Sub-Category]], LEN(Kickstarter[[#This Row],[Category and Sub-Category]])-SEARCH("/",Kickstarter[[#This Row],[Category and Sub-Category]]))</f>
        <v>plays</v>
      </c>
      <c r="S3145" s="10">
        <f>(Kickstarter[[#This Row],[launched_at]]/86400) + 25569 + (-6/24)</f>
        <v>42808.108287037037</v>
      </c>
      <c r="T3145" s="10">
        <f>(Kickstarter[[#This Row],[deadline]]/86400) + 25569 + (-6/24)</f>
        <v>42834.108287037037</v>
      </c>
      <c r="U3145" s="6">
        <f>YEAR(Kickstarter[[#This Row],[Date Created Conversion]])</f>
        <v>2017</v>
      </c>
      <c r="V3145" s="6" t="str">
        <f>TEXT(Kickstarter[[#This Row],[Date Created Conversion]], "mmm")</f>
        <v>Mar</v>
      </c>
      <c r="W3145" s="6">
        <f>DATEDIF(Kickstarter[[#This Row],[Date Created Conversion]],Kickstarter[[#This Row],[Date Ended Conversion]],"m")</f>
        <v>0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Kickstarter[[#This Row],[pledged]]/Kickstarter[[#This Row],[goal]]</f>
        <v>0.754</v>
      </c>
      <c r="P3146" s="13">
        <f>IF(Kickstarter[[#This Row],[backers_count]], Kickstarter[[#This Row],[pledged]]/Kickstarter[[#This Row],[backers_count]], 0)</f>
        <v>251.33333333333334</v>
      </c>
      <c r="Q3146" t="str">
        <f>LEFT(Kickstarter[[#This Row],[Category and Sub-Category]], SEARCH("/", Kickstarter[[#This Row],[Category and Sub-Category]])-1)</f>
        <v>theater</v>
      </c>
      <c r="R3146" t="str">
        <f>RIGHT(Kickstarter[[#This Row],[Category and Sub-Category]], LEN(Kickstarter[[#This Row],[Category and Sub-Category]])-SEARCH("/",Kickstarter[[#This Row],[Category and Sub-Category]]))</f>
        <v>plays</v>
      </c>
      <c r="S3146" s="10">
        <f>(Kickstarter[[#This Row],[launched_at]]/86400) + 25569 + (-6/24)</f>
        <v>42796.288275462968</v>
      </c>
      <c r="T3146" s="10">
        <f>(Kickstarter[[#This Row],[deadline]]/86400) + 25569 + (-6/24)</f>
        <v>42813</v>
      </c>
      <c r="U3146" s="6">
        <f>YEAR(Kickstarter[[#This Row],[Date Created Conversion]])</f>
        <v>2017</v>
      </c>
      <c r="V3146" s="6" t="str">
        <f>TEXT(Kickstarter[[#This Row],[Date Created Conversion]], "mmm")</f>
        <v>Mar</v>
      </c>
      <c r="W3146" s="6">
        <f>DATEDIF(Kickstarter[[#This Row],[Date Created Conversion]],Kickstarter[[#This Row],[Date Ended Conversion]],"m")</f>
        <v>0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Kickstarter[[#This Row],[pledged]]/Kickstarter[[#This Row],[goal]]</f>
        <v>0</v>
      </c>
      <c r="P3147" s="13">
        <f>IF(Kickstarter[[#This Row],[backers_count]], Kickstarter[[#This Row],[pledged]]/Kickstarter[[#This Row],[backers_count]], 0)</f>
        <v>0</v>
      </c>
      <c r="Q3147" t="str">
        <f>LEFT(Kickstarter[[#This Row],[Category and Sub-Category]], SEARCH("/", Kickstarter[[#This Row],[Category and Sub-Category]])-1)</f>
        <v>theater</v>
      </c>
      <c r="R3147" t="str">
        <f>RIGHT(Kickstarter[[#This Row],[Category and Sub-Category]], LEN(Kickstarter[[#This Row],[Category and Sub-Category]])-SEARCH("/",Kickstarter[[#This Row],[Category and Sub-Category]]))</f>
        <v>plays</v>
      </c>
      <c r="S3147" s="10">
        <f>(Kickstarter[[#This Row],[launched_at]]/86400) + 25569 + (-6/24)</f>
        <v>42761.790902777779</v>
      </c>
      <c r="T3147" s="10">
        <f>(Kickstarter[[#This Row],[deadline]]/86400) + 25569 + (-6/24)</f>
        <v>42821.749236111107</v>
      </c>
      <c r="U3147" s="6">
        <f>YEAR(Kickstarter[[#This Row],[Date Created Conversion]])</f>
        <v>2017</v>
      </c>
      <c r="V3147" s="6" t="str">
        <f>TEXT(Kickstarter[[#This Row],[Date Created Conversion]], "mmm")</f>
        <v>Jan</v>
      </c>
      <c r="W3147" s="6">
        <f>DATEDIF(Kickstarter[[#This Row],[Date Created Conversion]],Kickstarter[[#This Row],[Date Ended Conversion]],"m")</f>
        <v>2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Kickstarter[[#This Row],[pledged]]/Kickstarter[[#This Row],[goal]]</f>
        <v>0.105</v>
      </c>
      <c r="P3148" s="13">
        <f>IF(Kickstarter[[#This Row],[backers_count]], Kickstarter[[#This Row],[pledged]]/Kickstarter[[#This Row],[backers_count]], 0)</f>
        <v>437.5</v>
      </c>
      <c r="Q3148" t="str">
        <f>LEFT(Kickstarter[[#This Row],[Category and Sub-Category]], SEARCH("/", Kickstarter[[#This Row],[Category and Sub-Category]])-1)</f>
        <v>theater</v>
      </c>
      <c r="R3148" t="str">
        <f>RIGHT(Kickstarter[[#This Row],[Category and Sub-Category]], LEN(Kickstarter[[#This Row],[Category and Sub-Category]])-SEARCH("/",Kickstarter[[#This Row],[Category and Sub-Category]]))</f>
        <v>plays</v>
      </c>
      <c r="S3148" s="10">
        <f>(Kickstarter[[#This Row],[launched_at]]/86400) + 25569 + (-6/24)</f>
        <v>42796.432476851856</v>
      </c>
      <c r="T3148" s="10">
        <f>(Kickstarter[[#This Row],[deadline]]/86400) + 25569 + (-6/24)</f>
        <v>42841.390810185185</v>
      </c>
      <c r="U3148" s="6">
        <f>YEAR(Kickstarter[[#This Row],[Date Created Conversion]])</f>
        <v>2017</v>
      </c>
      <c r="V3148" s="6" t="str">
        <f>TEXT(Kickstarter[[#This Row],[Date Created Conversion]], "mmm")</f>
        <v>Mar</v>
      </c>
      <c r="W3148" s="6">
        <f>DATEDIF(Kickstarter[[#This Row],[Date Created Conversion]],Kickstarter[[#This Row],[Date Ended Conversion]],"m")</f>
        <v>1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Kickstarter[[#This Row],[pledged]]/Kickstarter[[#This Row],[goal]]</f>
        <v>1.1752499999999999</v>
      </c>
      <c r="P3149" s="13">
        <f>IF(Kickstarter[[#This Row],[backers_count]], Kickstarter[[#This Row],[pledged]]/Kickstarter[[#This Row],[backers_count]], 0)</f>
        <v>110.35211267605634</v>
      </c>
      <c r="Q3149" t="str">
        <f>LEFT(Kickstarter[[#This Row],[Category and Sub-Category]], SEARCH("/", Kickstarter[[#This Row],[Category and Sub-Category]])-1)</f>
        <v>theater</v>
      </c>
      <c r="R3149" t="str">
        <f>RIGHT(Kickstarter[[#This Row],[Category and Sub-Category]], LEN(Kickstarter[[#This Row],[Category and Sub-Category]])-SEARCH("/",Kickstarter[[#This Row],[Category and Sub-Category]]))</f>
        <v>plays</v>
      </c>
      <c r="S3149" s="10">
        <f>(Kickstarter[[#This Row],[launched_at]]/86400) + 25569 + (-6/24)</f>
        <v>41909.71938657407</v>
      </c>
      <c r="T3149" s="10">
        <f>(Kickstarter[[#This Row],[deadline]]/86400) + 25569 + (-6/24)</f>
        <v>41949.761053240742</v>
      </c>
      <c r="U3149" s="6">
        <f>YEAR(Kickstarter[[#This Row],[Date Created Conversion]])</f>
        <v>2014</v>
      </c>
      <c r="V3149" s="6" t="str">
        <f>TEXT(Kickstarter[[#This Row],[Date Created Conversion]], "mmm")</f>
        <v>Sep</v>
      </c>
      <c r="W3149" s="6">
        <f>DATEDIF(Kickstarter[[#This Row],[Date Created Conversion]],Kickstarter[[#This Row],[Date Ended Conversion]],"m")</f>
        <v>1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Kickstarter[[#This Row],[pledged]]/Kickstarter[[#This Row],[goal]]</f>
        <v>1.3116666666666668</v>
      </c>
      <c r="P3150" s="13">
        <f>IF(Kickstarter[[#This Row],[backers_count]], Kickstarter[[#This Row],[pledged]]/Kickstarter[[#This Row],[backers_count]], 0)</f>
        <v>41.421052631578945</v>
      </c>
      <c r="Q3150" t="str">
        <f>LEFT(Kickstarter[[#This Row],[Category and Sub-Category]], SEARCH("/", Kickstarter[[#This Row],[Category and Sub-Category]])-1)</f>
        <v>theater</v>
      </c>
      <c r="R3150" t="str">
        <f>RIGHT(Kickstarter[[#This Row],[Category and Sub-Category]], LEN(Kickstarter[[#This Row],[Category and Sub-Category]])-SEARCH("/",Kickstarter[[#This Row],[Category and Sub-Category]]))</f>
        <v>plays</v>
      </c>
      <c r="S3150" s="10">
        <f>(Kickstarter[[#This Row],[launched_at]]/86400) + 25569 + (-6/24)</f>
        <v>41891.415324074071</v>
      </c>
      <c r="T3150" s="10">
        <f>(Kickstarter[[#This Row],[deadline]]/86400) + 25569 + (-6/24)</f>
        <v>41912.916666666664</v>
      </c>
      <c r="U3150" s="6">
        <f>YEAR(Kickstarter[[#This Row],[Date Created Conversion]])</f>
        <v>2014</v>
      </c>
      <c r="V3150" s="6" t="str">
        <f>TEXT(Kickstarter[[#This Row],[Date Created Conversion]], "mmm")</f>
        <v>Sep</v>
      </c>
      <c r="W3150" s="6">
        <f>DATEDIF(Kickstarter[[#This Row],[Date Created Conversion]],Kickstarter[[#This Row],[Date Ended Conversion]],"m")</f>
        <v>0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Kickstarter[[#This Row],[pledged]]/Kickstarter[[#This Row],[goal]]</f>
        <v>1.04</v>
      </c>
      <c r="P3151" s="13">
        <f>IF(Kickstarter[[#This Row],[backers_count]], Kickstarter[[#This Row],[pledged]]/Kickstarter[[#This Row],[backers_count]], 0)</f>
        <v>52</v>
      </c>
      <c r="Q3151" t="str">
        <f>LEFT(Kickstarter[[#This Row],[Category and Sub-Category]], SEARCH("/", Kickstarter[[#This Row],[Category and Sub-Category]])-1)</f>
        <v>theater</v>
      </c>
      <c r="R3151" t="str">
        <f>RIGHT(Kickstarter[[#This Row],[Category and Sub-Category]], LEN(Kickstarter[[#This Row],[Category and Sub-Category]])-SEARCH("/",Kickstarter[[#This Row],[Category and Sub-Category]]))</f>
        <v>plays</v>
      </c>
      <c r="S3151" s="10">
        <f>(Kickstarter[[#This Row],[launched_at]]/86400) + 25569 + (-6/24)</f>
        <v>41225.767361111109</v>
      </c>
      <c r="T3151" s="10">
        <f>(Kickstarter[[#This Row],[deadline]]/86400) + 25569 + (-6/24)</f>
        <v>41249.833333333336</v>
      </c>
      <c r="U3151" s="6">
        <f>YEAR(Kickstarter[[#This Row],[Date Created Conversion]])</f>
        <v>2012</v>
      </c>
      <c r="V3151" s="6" t="str">
        <f>TEXT(Kickstarter[[#This Row],[Date Created Conversion]], "mmm")</f>
        <v>Nov</v>
      </c>
      <c r="W3151" s="6">
        <f>DATEDIF(Kickstarter[[#This Row],[Date Created Conversion]],Kickstarter[[#This Row],[Date Ended Conversion]],"m")</f>
        <v>0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Kickstarter[[#This Row],[pledged]]/Kickstarter[[#This Row],[goal]]</f>
        <v>1.01</v>
      </c>
      <c r="P3152" s="13">
        <f>IF(Kickstarter[[#This Row],[backers_count]], Kickstarter[[#This Row],[pledged]]/Kickstarter[[#This Row],[backers_count]], 0)</f>
        <v>33.990384615384613</v>
      </c>
      <c r="Q3152" t="str">
        <f>LEFT(Kickstarter[[#This Row],[Category and Sub-Category]], SEARCH("/", Kickstarter[[#This Row],[Category and Sub-Category]])-1)</f>
        <v>theater</v>
      </c>
      <c r="R3152" t="str">
        <f>RIGHT(Kickstarter[[#This Row],[Category and Sub-Category]], LEN(Kickstarter[[#This Row],[Category and Sub-Category]])-SEARCH("/",Kickstarter[[#This Row],[Category and Sub-Category]]))</f>
        <v>plays</v>
      </c>
      <c r="S3152" s="10">
        <f>(Kickstarter[[#This Row],[launched_at]]/86400) + 25569 + (-6/24)</f>
        <v>40478.013923611114</v>
      </c>
      <c r="T3152" s="10">
        <f>(Kickstarter[[#This Row],[deadline]]/86400) + 25569 + (-6/24)</f>
        <v>40567.916666666664</v>
      </c>
      <c r="U3152" s="6">
        <f>YEAR(Kickstarter[[#This Row],[Date Created Conversion]])</f>
        <v>2010</v>
      </c>
      <c r="V3152" s="6" t="str">
        <f>TEXT(Kickstarter[[#This Row],[Date Created Conversion]], "mmm")</f>
        <v>Oct</v>
      </c>
      <c r="W3152" s="6">
        <f>DATEDIF(Kickstarter[[#This Row],[Date Created Conversion]],Kickstarter[[#This Row],[Date Ended Conversion]],"m")</f>
        <v>2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Kickstarter[[#This Row],[pledged]]/Kickstarter[[#This Row],[goal]]</f>
        <v>1.004</v>
      </c>
      <c r="P3153" s="13">
        <f>IF(Kickstarter[[#This Row],[backers_count]], Kickstarter[[#This Row],[pledged]]/Kickstarter[[#This Row],[backers_count]], 0)</f>
        <v>103.35294117647059</v>
      </c>
      <c r="Q3153" t="str">
        <f>LEFT(Kickstarter[[#This Row],[Category and Sub-Category]], SEARCH("/", Kickstarter[[#This Row],[Category and Sub-Category]])-1)</f>
        <v>theater</v>
      </c>
      <c r="R3153" t="str">
        <f>RIGHT(Kickstarter[[#This Row],[Category and Sub-Category]], LEN(Kickstarter[[#This Row],[Category and Sub-Category]])-SEARCH("/",Kickstarter[[#This Row],[Category and Sub-Category]]))</f>
        <v>plays</v>
      </c>
      <c r="S3153" s="10">
        <f>(Kickstarter[[#This Row],[launched_at]]/86400) + 25569 + (-6/24)</f>
        <v>41862.58997685185</v>
      </c>
      <c r="T3153" s="10">
        <f>(Kickstarter[[#This Row],[deadline]]/86400) + 25569 + (-6/24)</f>
        <v>41892.58997685185</v>
      </c>
      <c r="U3153" s="6">
        <f>YEAR(Kickstarter[[#This Row],[Date Created Conversion]])</f>
        <v>2014</v>
      </c>
      <c r="V3153" s="6" t="str">
        <f>TEXT(Kickstarter[[#This Row],[Date Created Conversion]], "mmm")</f>
        <v>Aug</v>
      </c>
      <c r="W3153" s="6">
        <f>DATEDIF(Kickstarter[[#This Row],[Date Created Conversion]],Kickstarter[[#This Row],[Date Ended Conversion]],"m")</f>
        <v>0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Kickstarter[[#This Row],[pledged]]/Kickstarter[[#This Row],[goal]]</f>
        <v>1.0595454545454546</v>
      </c>
      <c r="P3154" s="13">
        <f>IF(Kickstarter[[#This Row],[backers_count]], Kickstarter[[#This Row],[pledged]]/Kickstarter[[#This Row],[backers_count]], 0)</f>
        <v>34.791044776119406</v>
      </c>
      <c r="Q3154" t="str">
        <f>LEFT(Kickstarter[[#This Row],[Category and Sub-Category]], SEARCH("/", Kickstarter[[#This Row],[Category and Sub-Category]])-1)</f>
        <v>theater</v>
      </c>
      <c r="R3154" t="str">
        <f>RIGHT(Kickstarter[[#This Row],[Category and Sub-Category]], LEN(Kickstarter[[#This Row],[Category and Sub-Category]])-SEARCH("/",Kickstarter[[#This Row],[Category and Sub-Category]]))</f>
        <v>plays</v>
      </c>
      <c r="S3154" s="10">
        <f>(Kickstarter[[#This Row],[launched_at]]/86400) + 25569 + (-6/24)</f>
        <v>41550.617673611108</v>
      </c>
      <c r="T3154" s="10">
        <f>(Kickstarter[[#This Row],[deadline]]/86400) + 25569 + (-6/24)</f>
        <v>41580.617673611108</v>
      </c>
      <c r="U3154" s="6">
        <f>YEAR(Kickstarter[[#This Row],[Date Created Conversion]])</f>
        <v>2013</v>
      </c>
      <c r="V3154" s="6" t="str">
        <f>TEXT(Kickstarter[[#This Row],[Date Created Conversion]], "mmm")</f>
        <v>Oct</v>
      </c>
      <c r="W3154" s="6">
        <f>DATEDIF(Kickstarter[[#This Row],[Date Created Conversion]],Kickstarter[[#This Row],[Date Ended Conversion]],"m")</f>
        <v>0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Kickstarter[[#This Row],[pledged]]/Kickstarter[[#This Row],[goal]]</f>
        <v>3.3558333333333334</v>
      </c>
      <c r="P3155" s="13">
        <f>IF(Kickstarter[[#This Row],[backers_count]], Kickstarter[[#This Row],[pledged]]/Kickstarter[[#This Row],[backers_count]], 0)</f>
        <v>41.773858921161825</v>
      </c>
      <c r="Q3155" t="str">
        <f>LEFT(Kickstarter[[#This Row],[Category and Sub-Category]], SEARCH("/", Kickstarter[[#This Row],[Category and Sub-Category]])-1)</f>
        <v>theater</v>
      </c>
      <c r="R3155" t="str">
        <f>RIGHT(Kickstarter[[#This Row],[Category and Sub-Category]], LEN(Kickstarter[[#This Row],[Category and Sub-Category]])-SEARCH("/",Kickstarter[[#This Row],[Category and Sub-Category]]))</f>
        <v>plays</v>
      </c>
      <c r="S3155" s="10">
        <f>(Kickstarter[[#This Row],[launched_at]]/86400) + 25569 + (-6/24)</f>
        <v>40632.904363425929</v>
      </c>
      <c r="T3155" s="10">
        <f>(Kickstarter[[#This Row],[deadline]]/86400) + 25569 + (-6/24)</f>
        <v>40663.957638888889</v>
      </c>
      <c r="U3155" s="6">
        <f>YEAR(Kickstarter[[#This Row],[Date Created Conversion]])</f>
        <v>2011</v>
      </c>
      <c r="V3155" s="6" t="str">
        <f>TEXT(Kickstarter[[#This Row],[Date Created Conversion]], "mmm")</f>
        <v>Mar</v>
      </c>
      <c r="W3155" s="6">
        <f>DATEDIF(Kickstarter[[#This Row],[Date Created Conversion]],Kickstarter[[#This Row],[Date Ended Conversion]],"m")</f>
        <v>1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Kickstarter[[#This Row],[pledged]]/Kickstarter[[#This Row],[goal]]</f>
        <v>1.1292857142857142</v>
      </c>
      <c r="P3156" s="13">
        <f>IF(Kickstarter[[#This Row],[backers_count]], Kickstarter[[#This Row],[pledged]]/Kickstarter[[#This Row],[backers_count]], 0)</f>
        <v>64.268292682926827</v>
      </c>
      <c r="Q3156" t="str">
        <f>LEFT(Kickstarter[[#This Row],[Category and Sub-Category]], SEARCH("/", Kickstarter[[#This Row],[Category and Sub-Category]])-1)</f>
        <v>theater</v>
      </c>
      <c r="R3156" t="str">
        <f>RIGHT(Kickstarter[[#This Row],[Category and Sub-Category]], LEN(Kickstarter[[#This Row],[Category and Sub-Category]])-SEARCH("/",Kickstarter[[#This Row],[Category and Sub-Category]]))</f>
        <v>plays</v>
      </c>
      <c r="S3156" s="10">
        <f>(Kickstarter[[#This Row],[launched_at]]/86400) + 25569 + (-6/24)</f>
        <v>40970.625671296293</v>
      </c>
      <c r="T3156" s="10">
        <f>(Kickstarter[[#This Row],[deadline]]/86400) + 25569 + (-6/24)</f>
        <v>41000.584004629629</v>
      </c>
      <c r="U3156" s="6">
        <f>YEAR(Kickstarter[[#This Row],[Date Created Conversion]])</f>
        <v>2012</v>
      </c>
      <c r="V3156" s="6" t="str">
        <f>TEXT(Kickstarter[[#This Row],[Date Created Conversion]], "mmm")</f>
        <v>Mar</v>
      </c>
      <c r="W3156" s="6">
        <f>DATEDIF(Kickstarter[[#This Row],[Date Created Conversion]],Kickstarter[[#This Row],[Date Ended Conversion]],"m")</f>
        <v>0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Kickstarter[[#This Row],[pledged]]/Kickstarter[[#This Row],[goal]]</f>
        <v>1.885046</v>
      </c>
      <c r="P3157" s="13">
        <f>IF(Kickstarter[[#This Row],[backers_count]], Kickstarter[[#This Row],[pledged]]/Kickstarter[[#This Row],[backers_count]], 0)</f>
        <v>31.209370860927152</v>
      </c>
      <c r="Q3157" t="str">
        <f>LEFT(Kickstarter[[#This Row],[Category and Sub-Category]], SEARCH("/", Kickstarter[[#This Row],[Category and Sub-Category]])-1)</f>
        <v>theater</v>
      </c>
      <c r="R3157" t="str">
        <f>RIGHT(Kickstarter[[#This Row],[Category and Sub-Category]], LEN(Kickstarter[[#This Row],[Category and Sub-Category]])-SEARCH("/",Kickstarter[[#This Row],[Category and Sub-Category]]))</f>
        <v>plays</v>
      </c>
      <c r="S3157" s="10">
        <f>(Kickstarter[[#This Row],[launched_at]]/86400) + 25569 + (-6/24)</f>
        <v>41233.249131944445</v>
      </c>
      <c r="T3157" s="10">
        <f>(Kickstarter[[#This Row],[deadline]]/86400) + 25569 + (-6/24)</f>
        <v>41263.249131944445</v>
      </c>
      <c r="U3157" s="6">
        <f>YEAR(Kickstarter[[#This Row],[Date Created Conversion]])</f>
        <v>2012</v>
      </c>
      <c r="V3157" s="6" t="str">
        <f>TEXT(Kickstarter[[#This Row],[Date Created Conversion]], "mmm")</f>
        <v>Nov</v>
      </c>
      <c r="W3157" s="6">
        <f>DATEDIF(Kickstarter[[#This Row],[Date Created Conversion]],Kickstarter[[#This Row],[Date Ended Conversion]],"m")</f>
        <v>1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Kickstarter[[#This Row],[pledged]]/Kickstarter[[#This Row],[goal]]</f>
        <v>1.0181818181818181</v>
      </c>
      <c r="P3158" s="13">
        <f>IF(Kickstarter[[#This Row],[backers_count]], Kickstarter[[#This Row],[pledged]]/Kickstarter[[#This Row],[backers_count]], 0)</f>
        <v>62.921348314606739</v>
      </c>
      <c r="Q3158" t="str">
        <f>LEFT(Kickstarter[[#This Row],[Category and Sub-Category]], SEARCH("/", Kickstarter[[#This Row],[Category and Sub-Category]])-1)</f>
        <v>theater</v>
      </c>
      <c r="R3158" t="str">
        <f>RIGHT(Kickstarter[[#This Row],[Category and Sub-Category]], LEN(Kickstarter[[#This Row],[Category and Sub-Category]])-SEARCH("/",Kickstarter[[#This Row],[Category and Sub-Category]]))</f>
        <v>plays</v>
      </c>
      <c r="S3158" s="10">
        <f>(Kickstarter[[#This Row],[launched_at]]/86400) + 25569 + (-6/24)</f>
        <v>41026.703055555554</v>
      </c>
      <c r="T3158" s="10">
        <f>(Kickstarter[[#This Row],[deadline]]/86400) + 25569 + (-6/24)</f>
        <v>41061.703055555554</v>
      </c>
      <c r="U3158" s="6">
        <f>YEAR(Kickstarter[[#This Row],[Date Created Conversion]])</f>
        <v>2012</v>
      </c>
      <c r="V3158" s="6" t="str">
        <f>TEXT(Kickstarter[[#This Row],[Date Created Conversion]], "mmm")</f>
        <v>Apr</v>
      </c>
      <c r="W3158" s="6">
        <f>DATEDIF(Kickstarter[[#This Row],[Date Created Conversion]],Kickstarter[[#This Row],[Date Ended Conversion]],"m")</f>
        <v>1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Kickstarter[[#This Row],[pledged]]/Kickstarter[[#This Row],[goal]]</f>
        <v>1.01</v>
      </c>
      <c r="P3159" s="13">
        <f>IF(Kickstarter[[#This Row],[backers_count]], Kickstarter[[#This Row],[pledged]]/Kickstarter[[#This Row],[backers_count]], 0)</f>
        <v>98.536585365853654</v>
      </c>
      <c r="Q3159" t="str">
        <f>LEFT(Kickstarter[[#This Row],[Category and Sub-Category]], SEARCH("/", Kickstarter[[#This Row],[Category and Sub-Category]])-1)</f>
        <v>theater</v>
      </c>
      <c r="R3159" t="str">
        <f>RIGHT(Kickstarter[[#This Row],[Category and Sub-Category]], LEN(Kickstarter[[#This Row],[Category and Sub-Category]])-SEARCH("/",Kickstarter[[#This Row],[Category and Sub-Category]]))</f>
        <v>plays</v>
      </c>
      <c r="S3159" s="10">
        <f>(Kickstarter[[#This Row],[launched_at]]/86400) + 25569 + (-6/24)</f>
        <v>41829.538252314815</v>
      </c>
      <c r="T3159" s="10">
        <f>(Kickstarter[[#This Row],[deadline]]/86400) + 25569 + (-6/24)</f>
        <v>41838.958333333336</v>
      </c>
      <c r="U3159" s="6">
        <f>YEAR(Kickstarter[[#This Row],[Date Created Conversion]])</f>
        <v>2014</v>
      </c>
      <c r="V3159" s="6" t="str">
        <f>TEXT(Kickstarter[[#This Row],[Date Created Conversion]], "mmm")</f>
        <v>Jul</v>
      </c>
      <c r="W3159" s="6">
        <f>DATEDIF(Kickstarter[[#This Row],[Date Created Conversion]],Kickstarter[[#This Row],[Date Ended Conversion]],"m")</f>
        <v>0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Kickstarter[[#This Row],[pledged]]/Kickstarter[[#This Row],[goal]]</f>
        <v>1.1399999999999999</v>
      </c>
      <c r="P3160" s="13">
        <f>IF(Kickstarter[[#This Row],[backers_count]], Kickstarter[[#This Row],[pledged]]/Kickstarter[[#This Row],[backers_count]], 0)</f>
        <v>82.608695652173907</v>
      </c>
      <c r="Q3160" t="str">
        <f>LEFT(Kickstarter[[#This Row],[Category and Sub-Category]], SEARCH("/", Kickstarter[[#This Row],[Category and Sub-Category]])-1)</f>
        <v>theater</v>
      </c>
      <c r="R3160" t="str">
        <f>RIGHT(Kickstarter[[#This Row],[Category and Sub-Category]], LEN(Kickstarter[[#This Row],[Category and Sub-Category]])-SEARCH("/",Kickstarter[[#This Row],[Category and Sub-Category]]))</f>
        <v>plays</v>
      </c>
      <c r="S3160" s="10">
        <f>(Kickstarter[[#This Row],[launched_at]]/86400) + 25569 + (-6/24)</f>
        <v>41447.589722222227</v>
      </c>
      <c r="T3160" s="10">
        <f>(Kickstarter[[#This Row],[deadline]]/86400) + 25569 + (-6/24)</f>
        <v>41477.589722222227</v>
      </c>
      <c r="U3160" s="6">
        <f>YEAR(Kickstarter[[#This Row],[Date Created Conversion]])</f>
        <v>2013</v>
      </c>
      <c r="V3160" s="6" t="str">
        <f>TEXT(Kickstarter[[#This Row],[Date Created Conversion]], "mmm")</f>
        <v>Jun</v>
      </c>
      <c r="W3160" s="6">
        <f>DATEDIF(Kickstarter[[#This Row],[Date Created Conversion]],Kickstarter[[#This Row],[Date Ended Conversion]],"m")</f>
        <v>1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Kickstarter[[#This Row],[pledged]]/Kickstarter[[#This Row],[goal]]</f>
        <v>1.3348133333333334</v>
      </c>
      <c r="P3161" s="13">
        <f>IF(Kickstarter[[#This Row],[backers_count]], Kickstarter[[#This Row],[pledged]]/Kickstarter[[#This Row],[backers_count]], 0)</f>
        <v>38.504230769230773</v>
      </c>
      <c r="Q3161" t="str">
        <f>LEFT(Kickstarter[[#This Row],[Category and Sub-Category]], SEARCH("/", Kickstarter[[#This Row],[Category and Sub-Category]])-1)</f>
        <v>theater</v>
      </c>
      <c r="R3161" t="str">
        <f>RIGHT(Kickstarter[[#This Row],[Category and Sub-Category]], LEN(Kickstarter[[#This Row],[Category and Sub-Category]])-SEARCH("/",Kickstarter[[#This Row],[Category and Sub-Category]]))</f>
        <v>plays</v>
      </c>
      <c r="S3161" s="10">
        <f>(Kickstarter[[#This Row],[launched_at]]/86400) + 25569 + (-6/24)</f>
        <v>40883.816678240742</v>
      </c>
      <c r="T3161" s="10">
        <f>(Kickstarter[[#This Row],[deadline]]/86400) + 25569 + (-6/24)</f>
        <v>40926.708333333336</v>
      </c>
      <c r="U3161" s="6">
        <f>YEAR(Kickstarter[[#This Row],[Date Created Conversion]])</f>
        <v>2011</v>
      </c>
      <c r="V3161" s="6" t="str">
        <f>TEXT(Kickstarter[[#This Row],[Date Created Conversion]], "mmm")</f>
        <v>Dec</v>
      </c>
      <c r="W3161" s="6">
        <f>DATEDIF(Kickstarter[[#This Row],[Date Created Conversion]],Kickstarter[[#This Row],[Date Ended Conversion]],"m")</f>
        <v>1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Kickstarter[[#This Row],[pledged]]/Kickstarter[[#This Row],[goal]]</f>
        <v>1.0153333333333334</v>
      </c>
      <c r="P3162" s="13">
        <f>IF(Kickstarter[[#This Row],[backers_count]], Kickstarter[[#This Row],[pledged]]/Kickstarter[[#This Row],[backers_count]], 0)</f>
        <v>80.15789473684211</v>
      </c>
      <c r="Q3162" t="str">
        <f>LEFT(Kickstarter[[#This Row],[Category and Sub-Category]], SEARCH("/", Kickstarter[[#This Row],[Category and Sub-Category]])-1)</f>
        <v>theater</v>
      </c>
      <c r="R3162" t="str">
        <f>RIGHT(Kickstarter[[#This Row],[Category and Sub-Category]], LEN(Kickstarter[[#This Row],[Category and Sub-Category]])-SEARCH("/",Kickstarter[[#This Row],[Category and Sub-Category]]))</f>
        <v>plays</v>
      </c>
      <c r="S3162" s="10">
        <f>(Kickstarter[[#This Row],[launched_at]]/86400) + 25569 + (-6/24)</f>
        <v>41841.01489583333</v>
      </c>
      <c r="T3162" s="10">
        <f>(Kickstarter[[#This Row],[deadline]]/86400) + 25569 + (-6/24)</f>
        <v>41863.957638888889</v>
      </c>
      <c r="U3162" s="6">
        <f>YEAR(Kickstarter[[#This Row],[Date Created Conversion]])</f>
        <v>2014</v>
      </c>
      <c r="V3162" s="6" t="str">
        <f>TEXT(Kickstarter[[#This Row],[Date Created Conversion]], "mmm")</f>
        <v>Jul</v>
      </c>
      <c r="W3162" s="6">
        <f>DATEDIF(Kickstarter[[#This Row],[Date Created Conversion]],Kickstarter[[#This Row],[Date Ended Conversion]],"m")</f>
        <v>0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Kickstarter[[#This Row],[pledged]]/Kickstarter[[#This Row],[goal]]</f>
        <v>1.0509999999999999</v>
      </c>
      <c r="P3163" s="13">
        <f>IF(Kickstarter[[#This Row],[backers_count]], Kickstarter[[#This Row],[pledged]]/Kickstarter[[#This Row],[backers_count]], 0)</f>
        <v>28.405405405405407</v>
      </c>
      <c r="Q3163" t="str">
        <f>LEFT(Kickstarter[[#This Row],[Category and Sub-Category]], SEARCH("/", Kickstarter[[#This Row],[Category and Sub-Category]])-1)</f>
        <v>theater</v>
      </c>
      <c r="R3163" t="str">
        <f>RIGHT(Kickstarter[[#This Row],[Category and Sub-Category]], LEN(Kickstarter[[#This Row],[Category and Sub-Category]])-SEARCH("/",Kickstarter[[#This Row],[Category and Sub-Category]]))</f>
        <v>plays</v>
      </c>
      <c r="S3163" s="10">
        <f>(Kickstarter[[#This Row],[launched_at]]/86400) + 25569 + (-6/24)</f>
        <v>41897.286134259259</v>
      </c>
      <c r="T3163" s="10">
        <f>(Kickstarter[[#This Row],[deadline]]/86400) + 25569 + (-6/24)</f>
        <v>41927.286134259259</v>
      </c>
      <c r="U3163" s="6">
        <f>YEAR(Kickstarter[[#This Row],[Date Created Conversion]])</f>
        <v>2014</v>
      </c>
      <c r="V3163" s="6" t="str">
        <f>TEXT(Kickstarter[[#This Row],[Date Created Conversion]], "mmm")</f>
        <v>Sep</v>
      </c>
      <c r="W3163" s="6">
        <f>DATEDIF(Kickstarter[[#This Row],[Date Created Conversion]],Kickstarter[[#This Row],[Date Ended Conversion]],"m")</f>
        <v>1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Kickstarter[[#This Row],[pledged]]/Kickstarter[[#This Row],[goal]]</f>
        <v>1.2715000000000001</v>
      </c>
      <c r="P3164" s="13">
        <f>IF(Kickstarter[[#This Row],[backers_count]], Kickstarter[[#This Row],[pledged]]/Kickstarter[[#This Row],[backers_count]], 0)</f>
        <v>80.730158730158735</v>
      </c>
      <c r="Q3164" t="str">
        <f>LEFT(Kickstarter[[#This Row],[Category and Sub-Category]], SEARCH("/", Kickstarter[[#This Row],[Category and Sub-Category]])-1)</f>
        <v>theater</v>
      </c>
      <c r="R3164" t="str">
        <f>RIGHT(Kickstarter[[#This Row],[Category and Sub-Category]], LEN(Kickstarter[[#This Row],[Category and Sub-Category]])-SEARCH("/",Kickstarter[[#This Row],[Category and Sub-Category]]))</f>
        <v>plays</v>
      </c>
      <c r="S3164" s="10">
        <f>(Kickstarter[[#This Row],[launched_at]]/86400) + 25569 + (-6/24)</f>
        <v>41799.435902777775</v>
      </c>
      <c r="T3164" s="10">
        <f>(Kickstarter[[#This Row],[deadline]]/86400) + 25569 + (-6/24)</f>
        <v>41826.833333333336</v>
      </c>
      <c r="U3164" s="6">
        <f>YEAR(Kickstarter[[#This Row],[Date Created Conversion]])</f>
        <v>2014</v>
      </c>
      <c r="V3164" s="6" t="str">
        <f>TEXT(Kickstarter[[#This Row],[Date Created Conversion]], "mmm")</f>
        <v>Jun</v>
      </c>
      <c r="W3164" s="6">
        <f>DATEDIF(Kickstarter[[#This Row],[Date Created Conversion]],Kickstarter[[#This Row],[Date Ended Conversion]],"m")</f>
        <v>0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Kickstarter[[#This Row],[pledged]]/Kickstarter[[#This Row],[goal]]</f>
        <v>1.1115384615384616</v>
      </c>
      <c r="P3165" s="13">
        <f>IF(Kickstarter[[#This Row],[backers_count]], Kickstarter[[#This Row],[pledged]]/Kickstarter[[#This Row],[backers_count]], 0)</f>
        <v>200.69444444444446</v>
      </c>
      <c r="Q3165" t="str">
        <f>LEFT(Kickstarter[[#This Row],[Category and Sub-Category]], SEARCH("/", Kickstarter[[#This Row],[Category and Sub-Category]])-1)</f>
        <v>theater</v>
      </c>
      <c r="R3165" t="str">
        <f>RIGHT(Kickstarter[[#This Row],[Category and Sub-Category]], LEN(Kickstarter[[#This Row],[Category and Sub-Category]])-SEARCH("/",Kickstarter[[#This Row],[Category and Sub-Category]]))</f>
        <v>plays</v>
      </c>
      <c r="S3165" s="10">
        <f>(Kickstarter[[#This Row],[launched_at]]/86400) + 25569 + (-6/24)</f>
        <v>41775.503761574073</v>
      </c>
      <c r="T3165" s="10">
        <f>(Kickstarter[[#This Row],[deadline]]/86400) + 25569 + (-6/24)</f>
        <v>41805.503761574073</v>
      </c>
      <c r="U3165" s="6">
        <f>YEAR(Kickstarter[[#This Row],[Date Created Conversion]])</f>
        <v>2014</v>
      </c>
      <c r="V3165" s="6" t="str">
        <f>TEXT(Kickstarter[[#This Row],[Date Created Conversion]], "mmm")</f>
        <v>May</v>
      </c>
      <c r="W3165" s="6">
        <f>DATEDIF(Kickstarter[[#This Row],[Date Created Conversion]],Kickstarter[[#This Row],[Date Ended Conversion]],"m")</f>
        <v>0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Kickstarter[[#This Row],[pledged]]/Kickstarter[[#This Row],[goal]]</f>
        <v>1.0676000000000001</v>
      </c>
      <c r="P3166" s="13">
        <f>IF(Kickstarter[[#This Row],[backers_count]], Kickstarter[[#This Row],[pledged]]/Kickstarter[[#This Row],[backers_count]], 0)</f>
        <v>37.591549295774648</v>
      </c>
      <c r="Q3166" t="str">
        <f>LEFT(Kickstarter[[#This Row],[Category and Sub-Category]], SEARCH("/", Kickstarter[[#This Row],[Category and Sub-Category]])-1)</f>
        <v>theater</v>
      </c>
      <c r="R3166" t="str">
        <f>RIGHT(Kickstarter[[#This Row],[Category and Sub-Category]], LEN(Kickstarter[[#This Row],[Category and Sub-Category]])-SEARCH("/",Kickstarter[[#This Row],[Category and Sub-Category]]))</f>
        <v>plays</v>
      </c>
      <c r="S3166" s="10">
        <f>(Kickstarter[[#This Row],[launched_at]]/86400) + 25569 + (-6/24)</f>
        <v>41766.555729166663</v>
      </c>
      <c r="T3166" s="10">
        <f>(Kickstarter[[#This Row],[deadline]]/86400) + 25569 + (-6/24)</f>
        <v>41799.555729166663</v>
      </c>
      <c r="U3166" s="6">
        <f>YEAR(Kickstarter[[#This Row],[Date Created Conversion]])</f>
        <v>2014</v>
      </c>
      <c r="V3166" s="6" t="str">
        <f>TEXT(Kickstarter[[#This Row],[Date Created Conversion]], "mmm")</f>
        <v>May</v>
      </c>
      <c r="W3166" s="6">
        <f>DATEDIF(Kickstarter[[#This Row],[Date Created Conversion]],Kickstarter[[#This Row],[Date Ended Conversion]],"m")</f>
        <v>1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Kickstarter[[#This Row],[pledged]]/Kickstarter[[#This Row],[goal]]</f>
        <v>1.6266666666666667</v>
      </c>
      <c r="P3167" s="13">
        <f>IF(Kickstarter[[#This Row],[backers_count]], Kickstarter[[#This Row],[pledged]]/Kickstarter[[#This Row],[backers_count]], 0)</f>
        <v>58.095238095238095</v>
      </c>
      <c r="Q3167" t="str">
        <f>LEFT(Kickstarter[[#This Row],[Category and Sub-Category]], SEARCH("/", Kickstarter[[#This Row],[Category and Sub-Category]])-1)</f>
        <v>theater</v>
      </c>
      <c r="R3167" t="str">
        <f>RIGHT(Kickstarter[[#This Row],[Category and Sub-Category]], LEN(Kickstarter[[#This Row],[Category and Sub-Category]])-SEARCH("/",Kickstarter[[#This Row],[Category and Sub-Category]]))</f>
        <v>plays</v>
      </c>
      <c r="S3167" s="10">
        <f>(Kickstarter[[#This Row],[launched_at]]/86400) + 25569 + (-6/24)</f>
        <v>40643.909259259257</v>
      </c>
      <c r="T3167" s="10">
        <f>(Kickstarter[[#This Row],[deadline]]/86400) + 25569 + (-6/24)</f>
        <v>40665.915972222225</v>
      </c>
      <c r="U3167" s="6">
        <f>YEAR(Kickstarter[[#This Row],[Date Created Conversion]])</f>
        <v>2011</v>
      </c>
      <c r="V3167" s="6" t="str">
        <f>TEXT(Kickstarter[[#This Row],[Date Created Conversion]], "mmm")</f>
        <v>Apr</v>
      </c>
      <c r="W3167" s="6">
        <f>DATEDIF(Kickstarter[[#This Row],[Date Created Conversion]],Kickstarter[[#This Row],[Date Ended Conversion]],"m")</f>
        <v>0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Kickstarter[[#This Row],[pledged]]/Kickstarter[[#This Row],[goal]]</f>
        <v>1.6022808571428573</v>
      </c>
      <c r="P3168" s="13">
        <f>IF(Kickstarter[[#This Row],[backers_count]], Kickstarter[[#This Row],[pledged]]/Kickstarter[[#This Row],[backers_count]], 0)</f>
        <v>60.300892473118282</v>
      </c>
      <c r="Q3168" t="str">
        <f>LEFT(Kickstarter[[#This Row],[Category and Sub-Category]], SEARCH("/", Kickstarter[[#This Row],[Category and Sub-Category]])-1)</f>
        <v>theater</v>
      </c>
      <c r="R3168" t="str">
        <f>RIGHT(Kickstarter[[#This Row],[Category and Sub-Category]], LEN(Kickstarter[[#This Row],[Category and Sub-Category]])-SEARCH("/",Kickstarter[[#This Row],[Category and Sub-Category]]))</f>
        <v>plays</v>
      </c>
      <c r="S3168" s="10">
        <f>(Kickstarter[[#This Row],[launched_at]]/86400) + 25569 + (-6/24)</f>
        <v>41940.44158564815</v>
      </c>
      <c r="T3168" s="10">
        <f>(Kickstarter[[#This Row],[deadline]]/86400) + 25569 + (-6/24)</f>
        <v>41969.082638888889</v>
      </c>
      <c r="U3168" s="6">
        <f>YEAR(Kickstarter[[#This Row],[Date Created Conversion]])</f>
        <v>2014</v>
      </c>
      <c r="V3168" s="6" t="str">
        <f>TEXT(Kickstarter[[#This Row],[Date Created Conversion]], "mmm")</f>
        <v>Oct</v>
      </c>
      <c r="W3168" s="6">
        <f>DATEDIF(Kickstarter[[#This Row],[Date Created Conversion]],Kickstarter[[#This Row],[Date Ended Conversion]],"m")</f>
        <v>0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Kickstarter[[#This Row],[pledged]]/Kickstarter[[#This Row],[goal]]</f>
        <v>1.1616666666666666</v>
      </c>
      <c r="P3169" s="13">
        <f>IF(Kickstarter[[#This Row],[backers_count]], Kickstarter[[#This Row],[pledged]]/Kickstarter[[#This Row],[backers_count]], 0)</f>
        <v>63.363636363636367</v>
      </c>
      <c r="Q3169" t="str">
        <f>LEFT(Kickstarter[[#This Row],[Category and Sub-Category]], SEARCH("/", Kickstarter[[#This Row],[Category and Sub-Category]])-1)</f>
        <v>theater</v>
      </c>
      <c r="R3169" t="str">
        <f>RIGHT(Kickstarter[[#This Row],[Category and Sub-Category]], LEN(Kickstarter[[#This Row],[Category and Sub-Category]])-SEARCH("/",Kickstarter[[#This Row],[Category and Sub-Category]]))</f>
        <v>plays</v>
      </c>
      <c r="S3169" s="10">
        <f>(Kickstarter[[#This Row],[launched_at]]/86400) + 25569 + (-6/24)</f>
        <v>41838.925706018519</v>
      </c>
      <c r="T3169" s="10">
        <f>(Kickstarter[[#This Row],[deadline]]/86400) + 25569 + (-6/24)</f>
        <v>41852.925706018519</v>
      </c>
      <c r="U3169" s="6">
        <f>YEAR(Kickstarter[[#This Row],[Date Created Conversion]])</f>
        <v>2014</v>
      </c>
      <c r="V3169" s="6" t="str">
        <f>TEXT(Kickstarter[[#This Row],[Date Created Conversion]], "mmm")</f>
        <v>Jul</v>
      </c>
      <c r="W3169" s="6">
        <f>DATEDIF(Kickstarter[[#This Row],[Date Created Conversion]],Kickstarter[[#This Row],[Date Ended Conversion]],"m")</f>
        <v>0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Kickstarter[[#This Row],[pledged]]/Kickstarter[[#This Row],[goal]]</f>
        <v>1.242</v>
      </c>
      <c r="P3170" s="13">
        <f>IF(Kickstarter[[#This Row],[backers_count]], Kickstarter[[#This Row],[pledged]]/Kickstarter[[#This Row],[backers_count]], 0)</f>
        <v>50.901639344262293</v>
      </c>
      <c r="Q3170" t="str">
        <f>LEFT(Kickstarter[[#This Row],[Category and Sub-Category]], SEARCH("/", Kickstarter[[#This Row],[Category and Sub-Category]])-1)</f>
        <v>theater</v>
      </c>
      <c r="R3170" t="str">
        <f>RIGHT(Kickstarter[[#This Row],[Category and Sub-Category]], LEN(Kickstarter[[#This Row],[Category and Sub-Category]])-SEARCH("/",Kickstarter[[#This Row],[Category and Sub-Category]]))</f>
        <v>plays</v>
      </c>
      <c r="S3170" s="10">
        <f>(Kickstarter[[#This Row],[launched_at]]/86400) + 25569 + (-6/24)</f>
        <v>41771.855937500004</v>
      </c>
      <c r="T3170" s="10">
        <f>(Kickstarter[[#This Row],[deadline]]/86400) + 25569 + (-6/24)</f>
        <v>41803.666666666664</v>
      </c>
      <c r="U3170" s="6">
        <f>YEAR(Kickstarter[[#This Row],[Date Created Conversion]])</f>
        <v>2014</v>
      </c>
      <c r="V3170" s="6" t="str">
        <f>TEXT(Kickstarter[[#This Row],[Date Created Conversion]], "mmm")</f>
        <v>May</v>
      </c>
      <c r="W3170" s="6">
        <f>DATEDIF(Kickstarter[[#This Row],[Date Created Conversion]],Kickstarter[[#This Row],[Date Ended Conversion]],"m")</f>
        <v>1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Kickstarter[[#This Row],[pledged]]/Kickstarter[[#This Row],[goal]]</f>
        <v>1.030125</v>
      </c>
      <c r="P3171" s="13">
        <f>IF(Kickstarter[[#This Row],[backers_count]], Kickstarter[[#This Row],[pledged]]/Kickstarter[[#This Row],[backers_count]], 0)</f>
        <v>100.5</v>
      </c>
      <c r="Q3171" t="str">
        <f>LEFT(Kickstarter[[#This Row],[Category and Sub-Category]], SEARCH("/", Kickstarter[[#This Row],[Category and Sub-Category]])-1)</f>
        <v>theater</v>
      </c>
      <c r="R3171" t="str">
        <f>RIGHT(Kickstarter[[#This Row],[Category and Sub-Category]], LEN(Kickstarter[[#This Row],[Category and Sub-Category]])-SEARCH("/",Kickstarter[[#This Row],[Category and Sub-Category]]))</f>
        <v>plays</v>
      </c>
      <c r="S3171" s="10">
        <f>(Kickstarter[[#This Row],[launched_at]]/86400) + 25569 + (-6/24)</f>
        <v>41591.487974537034</v>
      </c>
      <c r="T3171" s="10">
        <f>(Kickstarter[[#This Row],[deadline]]/86400) + 25569 + (-6/24)</f>
        <v>41620.957638888889</v>
      </c>
      <c r="U3171" s="6">
        <f>YEAR(Kickstarter[[#This Row],[Date Created Conversion]])</f>
        <v>2013</v>
      </c>
      <c r="V3171" s="6" t="str">
        <f>TEXT(Kickstarter[[#This Row],[Date Created Conversion]], "mmm")</f>
        <v>Nov</v>
      </c>
      <c r="W3171" s="6">
        <f>DATEDIF(Kickstarter[[#This Row],[Date Created Conversion]],Kickstarter[[#This Row],[Date Ended Conversion]],"m")</f>
        <v>0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Kickstarter[[#This Row],[pledged]]/Kickstarter[[#This Row],[goal]]</f>
        <v>1.1225000000000001</v>
      </c>
      <c r="P3172" s="13">
        <f>IF(Kickstarter[[#This Row],[backers_count]], Kickstarter[[#This Row],[pledged]]/Kickstarter[[#This Row],[backers_count]], 0)</f>
        <v>31.619718309859156</v>
      </c>
      <c r="Q3172" t="str">
        <f>LEFT(Kickstarter[[#This Row],[Category and Sub-Category]], SEARCH("/", Kickstarter[[#This Row],[Category and Sub-Category]])-1)</f>
        <v>theater</v>
      </c>
      <c r="R3172" t="str">
        <f>RIGHT(Kickstarter[[#This Row],[Category and Sub-Category]], LEN(Kickstarter[[#This Row],[Category and Sub-Category]])-SEARCH("/",Kickstarter[[#This Row],[Category and Sub-Category]]))</f>
        <v>plays</v>
      </c>
      <c r="S3172" s="10">
        <f>(Kickstarter[[#This Row],[launched_at]]/86400) + 25569 + (-6/24)</f>
        <v>41788.830370370371</v>
      </c>
      <c r="T3172" s="10">
        <f>(Kickstarter[[#This Row],[deadline]]/86400) + 25569 + (-6/24)</f>
        <v>41821.916666666664</v>
      </c>
      <c r="U3172" s="6">
        <f>YEAR(Kickstarter[[#This Row],[Date Created Conversion]])</f>
        <v>2014</v>
      </c>
      <c r="V3172" s="6" t="str">
        <f>TEXT(Kickstarter[[#This Row],[Date Created Conversion]], "mmm")</f>
        <v>May</v>
      </c>
      <c r="W3172" s="6">
        <f>DATEDIF(Kickstarter[[#This Row],[Date Created Conversion]],Kickstarter[[#This Row],[Date Ended Conversion]],"m")</f>
        <v>1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Kickstarter[[#This Row],[pledged]]/Kickstarter[[#This Row],[goal]]</f>
        <v>1.0881428571428571</v>
      </c>
      <c r="P3173" s="13">
        <f>IF(Kickstarter[[#This Row],[backers_count]], Kickstarter[[#This Row],[pledged]]/Kickstarter[[#This Row],[backers_count]], 0)</f>
        <v>65.102564102564102</v>
      </c>
      <c r="Q3173" t="str">
        <f>LEFT(Kickstarter[[#This Row],[Category and Sub-Category]], SEARCH("/", Kickstarter[[#This Row],[Category and Sub-Category]])-1)</f>
        <v>theater</v>
      </c>
      <c r="R3173" t="str">
        <f>RIGHT(Kickstarter[[#This Row],[Category and Sub-Category]], LEN(Kickstarter[[#This Row],[Category and Sub-Category]])-SEARCH("/",Kickstarter[[#This Row],[Category and Sub-Category]]))</f>
        <v>plays</v>
      </c>
      <c r="S3173" s="10">
        <f>(Kickstarter[[#This Row],[launched_at]]/86400) + 25569 + (-6/24)</f>
        <v>42466.358310185184</v>
      </c>
      <c r="T3173" s="10">
        <f>(Kickstarter[[#This Row],[deadline]]/86400) + 25569 + (-6/24)</f>
        <v>42496.358310185184</v>
      </c>
      <c r="U3173" s="6">
        <f>YEAR(Kickstarter[[#This Row],[Date Created Conversion]])</f>
        <v>2016</v>
      </c>
      <c r="V3173" s="6" t="str">
        <f>TEXT(Kickstarter[[#This Row],[Date Created Conversion]], "mmm")</f>
        <v>Apr</v>
      </c>
      <c r="W3173" s="6">
        <f>DATEDIF(Kickstarter[[#This Row],[Date Created Conversion]],Kickstarter[[#This Row],[Date Ended Conversion]],"m")</f>
        <v>1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Kickstarter[[#This Row],[pledged]]/Kickstarter[[#This Row],[goal]]</f>
        <v>1.1499999999999999</v>
      </c>
      <c r="P3174" s="13">
        <f>IF(Kickstarter[[#This Row],[backers_count]], Kickstarter[[#This Row],[pledged]]/Kickstarter[[#This Row],[backers_count]], 0)</f>
        <v>79.310344827586206</v>
      </c>
      <c r="Q3174" t="str">
        <f>LEFT(Kickstarter[[#This Row],[Category and Sub-Category]], SEARCH("/", Kickstarter[[#This Row],[Category and Sub-Category]])-1)</f>
        <v>theater</v>
      </c>
      <c r="R3174" t="str">
        <f>RIGHT(Kickstarter[[#This Row],[Category and Sub-Category]], LEN(Kickstarter[[#This Row],[Category and Sub-Category]])-SEARCH("/",Kickstarter[[#This Row],[Category and Sub-Category]]))</f>
        <v>plays</v>
      </c>
      <c r="S3174" s="10">
        <f>(Kickstarter[[#This Row],[launched_at]]/86400) + 25569 + (-6/24)</f>
        <v>40923.479953703703</v>
      </c>
      <c r="T3174" s="10">
        <f>(Kickstarter[[#This Row],[deadline]]/86400) + 25569 + (-6/24)</f>
        <v>40953.479953703703</v>
      </c>
      <c r="U3174" s="6">
        <f>YEAR(Kickstarter[[#This Row],[Date Created Conversion]])</f>
        <v>2012</v>
      </c>
      <c r="V3174" s="6" t="str">
        <f>TEXT(Kickstarter[[#This Row],[Date Created Conversion]], "mmm")</f>
        <v>Jan</v>
      </c>
      <c r="W3174" s="6">
        <f>DATEDIF(Kickstarter[[#This Row],[Date Created Conversion]],Kickstarter[[#This Row],[Date Ended Conversion]],"m")</f>
        <v>0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Kickstarter[[#This Row],[pledged]]/Kickstarter[[#This Row],[goal]]</f>
        <v>1.03</v>
      </c>
      <c r="P3175" s="13">
        <f>IF(Kickstarter[[#This Row],[backers_count]], Kickstarter[[#This Row],[pledged]]/Kickstarter[[#This Row],[backers_count]], 0)</f>
        <v>139.18918918918919</v>
      </c>
      <c r="Q3175" t="str">
        <f>LEFT(Kickstarter[[#This Row],[Category and Sub-Category]], SEARCH("/", Kickstarter[[#This Row],[Category and Sub-Category]])-1)</f>
        <v>theater</v>
      </c>
      <c r="R3175" t="str">
        <f>RIGHT(Kickstarter[[#This Row],[Category and Sub-Category]], LEN(Kickstarter[[#This Row],[Category and Sub-Category]])-SEARCH("/",Kickstarter[[#This Row],[Category and Sub-Category]]))</f>
        <v>plays</v>
      </c>
      <c r="S3175" s="10">
        <f>(Kickstarter[[#This Row],[launched_at]]/86400) + 25569 + (-6/24)</f>
        <v>41878.628379629634</v>
      </c>
      <c r="T3175" s="10">
        <f>(Kickstarter[[#This Row],[deadline]]/86400) + 25569 + (-6/24)</f>
        <v>41908.628379629634</v>
      </c>
      <c r="U3175" s="6">
        <f>YEAR(Kickstarter[[#This Row],[Date Created Conversion]])</f>
        <v>2014</v>
      </c>
      <c r="V3175" s="6" t="str">
        <f>TEXT(Kickstarter[[#This Row],[Date Created Conversion]], "mmm")</f>
        <v>Aug</v>
      </c>
      <c r="W3175" s="6">
        <f>DATEDIF(Kickstarter[[#This Row],[Date Created Conversion]],Kickstarter[[#This Row],[Date Ended Conversion]],"m")</f>
        <v>0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Kickstarter[[#This Row],[pledged]]/Kickstarter[[#This Row],[goal]]</f>
        <v>1.0113333333333334</v>
      </c>
      <c r="P3176" s="13">
        <f>IF(Kickstarter[[#This Row],[backers_count]], Kickstarter[[#This Row],[pledged]]/Kickstarter[[#This Row],[backers_count]], 0)</f>
        <v>131.91304347826087</v>
      </c>
      <c r="Q3176" t="str">
        <f>LEFT(Kickstarter[[#This Row],[Category and Sub-Category]], SEARCH("/", Kickstarter[[#This Row],[Category and Sub-Category]])-1)</f>
        <v>theater</v>
      </c>
      <c r="R3176" t="str">
        <f>RIGHT(Kickstarter[[#This Row],[Category and Sub-Category]], LEN(Kickstarter[[#This Row],[Category and Sub-Category]])-SEARCH("/",Kickstarter[[#This Row],[Category and Sub-Category]]))</f>
        <v>plays</v>
      </c>
      <c r="S3176" s="10">
        <f>(Kickstarter[[#This Row],[launched_at]]/86400) + 25569 + (-6/24)</f>
        <v>41862.614675925928</v>
      </c>
      <c r="T3176" s="10">
        <f>(Kickstarter[[#This Row],[deadline]]/86400) + 25569 + (-6/24)</f>
        <v>41876.614675925928</v>
      </c>
      <c r="U3176" s="6">
        <f>YEAR(Kickstarter[[#This Row],[Date Created Conversion]])</f>
        <v>2014</v>
      </c>
      <c r="V3176" s="6" t="str">
        <f>TEXT(Kickstarter[[#This Row],[Date Created Conversion]], "mmm")</f>
        <v>Aug</v>
      </c>
      <c r="W3176" s="6">
        <f>DATEDIF(Kickstarter[[#This Row],[Date Created Conversion]],Kickstarter[[#This Row],[Date Ended Conversion]],"m")</f>
        <v>0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Kickstarter[[#This Row],[pledged]]/Kickstarter[[#This Row],[goal]]</f>
        <v>1.0955999999999999</v>
      </c>
      <c r="P3177" s="13">
        <f>IF(Kickstarter[[#This Row],[backers_count]], Kickstarter[[#This Row],[pledged]]/Kickstarter[[#This Row],[backers_count]], 0)</f>
        <v>91.3</v>
      </c>
      <c r="Q3177" t="str">
        <f>LEFT(Kickstarter[[#This Row],[Category and Sub-Category]], SEARCH("/", Kickstarter[[#This Row],[Category and Sub-Category]])-1)</f>
        <v>theater</v>
      </c>
      <c r="R3177" t="str">
        <f>RIGHT(Kickstarter[[#This Row],[Category and Sub-Category]], LEN(Kickstarter[[#This Row],[Category and Sub-Category]])-SEARCH("/",Kickstarter[[#This Row],[Category and Sub-Category]]))</f>
        <v>plays</v>
      </c>
      <c r="S3177" s="10">
        <f>(Kickstarter[[#This Row],[launched_at]]/86400) + 25569 + (-6/24)</f>
        <v>40531.636886574073</v>
      </c>
      <c r="T3177" s="10">
        <f>(Kickstarter[[#This Row],[deadline]]/86400) + 25569 + (-6/24)</f>
        <v>40591.636886574073</v>
      </c>
      <c r="U3177" s="6">
        <f>YEAR(Kickstarter[[#This Row],[Date Created Conversion]])</f>
        <v>2010</v>
      </c>
      <c r="V3177" s="6" t="str">
        <f>TEXT(Kickstarter[[#This Row],[Date Created Conversion]], "mmm")</f>
        <v>Dec</v>
      </c>
      <c r="W3177" s="6">
        <f>DATEDIF(Kickstarter[[#This Row],[Date Created Conversion]],Kickstarter[[#This Row],[Date Ended Conversion]],"m")</f>
        <v>1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Kickstarter[[#This Row],[pledged]]/Kickstarter[[#This Row],[goal]]</f>
        <v>1.148421052631579</v>
      </c>
      <c r="P3178" s="13">
        <f>IF(Kickstarter[[#This Row],[backers_count]], Kickstarter[[#This Row],[pledged]]/Kickstarter[[#This Row],[backers_count]], 0)</f>
        <v>39.672727272727272</v>
      </c>
      <c r="Q3178" t="str">
        <f>LEFT(Kickstarter[[#This Row],[Category and Sub-Category]], SEARCH("/", Kickstarter[[#This Row],[Category and Sub-Category]])-1)</f>
        <v>theater</v>
      </c>
      <c r="R3178" t="str">
        <f>RIGHT(Kickstarter[[#This Row],[Category and Sub-Category]], LEN(Kickstarter[[#This Row],[Category and Sub-Category]])-SEARCH("/",Kickstarter[[#This Row],[Category and Sub-Category]]))</f>
        <v>plays</v>
      </c>
      <c r="S3178" s="10">
        <f>(Kickstarter[[#This Row],[launched_at]]/86400) + 25569 + (-6/24)</f>
        <v>41477.680914351848</v>
      </c>
      <c r="T3178" s="10">
        <f>(Kickstarter[[#This Row],[deadline]]/86400) + 25569 + (-6/24)</f>
        <v>41504.375</v>
      </c>
      <c r="U3178" s="6">
        <f>YEAR(Kickstarter[[#This Row],[Date Created Conversion]])</f>
        <v>2013</v>
      </c>
      <c r="V3178" s="6" t="str">
        <f>TEXT(Kickstarter[[#This Row],[Date Created Conversion]], "mmm")</f>
        <v>Jul</v>
      </c>
      <c r="W3178" s="6">
        <f>DATEDIF(Kickstarter[[#This Row],[Date Created Conversion]],Kickstarter[[#This Row],[Date Ended Conversion]],"m")</f>
        <v>0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Kickstarter[[#This Row],[pledged]]/Kickstarter[[#This Row],[goal]]</f>
        <v>1.1739999999999999</v>
      </c>
      <c r="P3179" s="13">
        <f>IF(Kickstarter[[#This Row],[backers_count]], Kickstarter[[#This Row],[pledged]]/Kickstarter[[#This Row],[backers_count]], 0)</f>
        <v>57.549019607843135</v>
      </c>
      <c r="Q3179" t="str">
        <f>LEFT(Kickstarter[[#This Row],[Category and Sub-Category]], SEARCH("/", Kickstarter[[#This Row],[Category and Sub-Category]])-1)</f>
        <v>theater</v>
      </c>
      <c r="R3179" t="str">
        <f>RIGHT(Kickstarter[[#This Row],[Category and Sub-Category]], LEN(Kickstarter[[#This Row],[Category and Sub-Category]])-SEARCH("/",Kickstarter[[#This Row],[Category and Sub-Category]]))</f>
        <v>plays</v>
      </c>
      <c r="S3179" s="10">
        <f>(Kickstarter[[#This Row],[launched_at]]/86400) + 25569 + (-6/24)</f>
        <v>41781.416770833333</v>
      </c>
      <c r="T3179" s="10">
        <f>(Kickstarter[[#This Row],[deadline]]/86400) + 25569 + (-6/24)</f>
        <v>41811.416770833333</v>
      </c>
      <c r="U3179" s="6">
        <f>YEAR(Kickstarter[[#This Row],[Date Created Conversion]])</f>
        <v>2014</v>
      </c>
      <c r="V3179" s="6" t="str">
        <f>TEXT(Kickstarter[[#This Row],[Date Created Conversion]], "mmm")</f>
        <v>May</v>
      </c>
      <c r="W3179" s="6">
        <f>DATEDIF(Kickstarter[[#This Row],[Date Created Conversion]],Kickstarter[[#This Row],[Date Ended Conversion]],"m")</f>
        <v>0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Kickstarter[[#This Row],[pledged]]/Kickstarter[[#This Row],[goal]]</f>
        <v>1.7173333333333334</v>
      </c>
      <c r="P3180" s="13">
        <f>IF(Kickstarter[[#This Row],[backers_count]], Kickstarter[[#This Row],[pledged]]/Kickstarter[[#This Row],[backers_count]], 0)</f>
        <v>33.025641025641029</v>
      </c>
      <c r="Q3180" t="str">
        <f>LEFT(Kickstarter[[#This Row],[Category and Sub-Category]], SEARCH("/", Kickstarter[[#This Row],[Category and Sub-Category]])-1)</f>
        <v>theater</v>
      </c>
      <c r="R3180" t="str">
        <f>RIGHT(Kickstarter[[#This Row],[Category and Sub-Category]], LEN(Kickstarter[[#This Row],[Category and Sub-Category]])-SEARCH("/",Kickstarter[[#This Row],[Category and Sub-Category]]))</f>
        <v>plays</v>
      </c>
      <c r="S3180" s="10">
        <f>(Kickstarter[[#This Row],[launched_at]]/86400) + 25569 + (-6/24)</f>
        <v>41806.355034722219</v>
      </c>
      <c r="T3180" s="10">
        <f>(Kickstarter[[#This Row],[deadline]]/86400) + 25569 + (-6/24)</f>
        <v>41836.355034722219</v>
      </c>
      <c r="U3180" s="6">
        <f>YEAR(Kickstarter[[#This Row],[Date Created Conversion]])</f>
        <v>2014</v>
      </c>
      <c r="V3180" s="6" t="str">
        <f>TEXT(Kickstarter[[#This Row],[Date Created Conversion]], "mmm")</f>
        <v>Jun</v>
      </c>
      <c r="W3180" s="6">
        <f>DATEDIF(Kickstarter[[#This Row],[Date Created Conversion]],Kickstarter[[#This Row],[Date Ended Conversion]],"m")</f>
        <v>1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Kickstarter[[#This Row],[pledged]]/Kickstarter[[#This Row],[goal]]</f>
        <v>1.1416238095238094</v>
      </c>
      <c r="P3181" s="13">
        <f>IF(Kickstarter[[#This Row],[backers_count]], Kickstarter[[#This Row],[pledged]]/Kickstarter[[#This Row],[backers_count]], 0)</f>
        <v>77.335806451612896</v>
      </c>
      <c r="Q3181" t="str">
        <f>LEFT(Kickstarter[[#This Row],[Category and Sub-Category]], SEARCH("/", Kickstarter[[#This Row],[Category and Sub-Category]])-1)</f>
        <v>theater</v>
      </c>
      <c r="R3181" t="str">
        <f>RIGHT(Kickstarter[[#This Row],[Category and Sub-Category]], LEN(Kickstarter[[#This Row],[Category and Sub-Category]])-SEARCH("/",Kickstarter[[#This Row],[Category and Sub-Category]]))</f>
        <v>plays</v>
      </c>
      <c r="S3181" s="10">
        <f>(Kickstarter[[#This Row],[launched_at]]/86400) + 25569 + (-6/24)</f>
        <v>41375.452210648145</v>
      </c>
      <c r="T3181" s="10">
        <f>(Kickstarter[[#This Row],[deadline]]/86400) + 25569 + (-6/24)</f>
        <v>41400.452210648145</v>
      </c>
      <c r="U3181" s="6">
        <f>YEAR(Kickstarter[[#This Row],[Date Created Conversion]])</f>
        <v>2013</v>
      </c>
      <c r="V3181" s="6" t="str">
        <f>TEXT(Kickstarter[[#This Row],[Date Created Conversion]], "mmm")</f>
        <v>Apr</v>
      </c>
      <c r="W3181" s="6">
        <f>DATEDIF(Kickstarter[[#This Row],[Date Created Conversion]],Kickstarter[[#This Row],[Date Ended Conversion]],"m")</f>
        <v>0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Kickstarter[[#This Row],[pledged]]/Kickstarter[[#This Row],[goal]]</f>
        <v>1.1975</v>
      </c>
      <c r="P3182" s="13">
        <f>IF(Kickstarter[[#This Row],[backers_count]], Kickstarter[[#This Row],[pledged]]/Kickstarter[[#This Row],[backers_count]], 0)</f>
        <v>31.933333333333334</v>
      </c>
      <c r="Q3182" t="str">
        <f>LEFT(Kickstarter[[#This Row],[Category and Sub-Category]], SEARCH("/", Kickstarter[[#This Row],[Category and Sub-Category]])-1)</f>
        <v>theater</v>
      </c>
      <c r="R3182" t="str">
        <f>RIGHT(Kickstarter[[#This Row],[Category and Sub-Category]], LEN(Kickstarter[[#This Row],[Category and Sub-Category]])-SEARCH("/",Kickstarter[[#This Row],[Category and Sub-Category]]))</f>
        <v>plays</v>
      </c>
      <c r="S3182" s="10">
        <f>(Kickstarter[[#This Row],[launched_at]]/86400) + 25569 + (-6/24)</f>
        <v>41780.162604166668</v>
      </c>
      <c r="T3182" s="10">
        <f>(Kickstarter[[#This Row],[deadline]]/86400) + 25569 + (-6/24)</f>
        <v>41810.162604166668</v>
      </c>
      <c r="U3182" s="6">
        <f>YEAR(Kickstarter[[#This Row],[Date Created Conversion]])</f>
        <v>2014</v>
      </c>
      <c r="V3182" s="6" t="str">
        <f>TEXT(Kickstarter[[#This Row],[Date Created Conversion]], "mmm")</f>
        <v>May</v>
      </c>
      <c r="W3182" s="6">
        <f>DATEDIF(Kickstarter[[#This Row],[Date Created Conversion]],Kickstarter[[#This Row],[Date Ended Conversion]],"m")</f>
        <v>0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Kickstarter[[#This Row],[pledged]]/Kickstarter[[#This Row],[goal]]</f>
        <v>1.0900000000000001</v>
      </c>
      <c r="P3183" s="13">
        <f>IF(Kickstarter[[#This Row],[backers_count]], Kickstarter[[#This Row],[pledged]]/Kickstarter[[#This Row],[backers_count]], 0)</f>
        <v>36.333333333333336</v>
      </c>
      <c r="Q3183" t="str">
        <f>LEFT(Kickstarter[[#This Row],[Category and Sub-Category]], SEARCH("/", Kickstarter[[#This Row],[Category and Sub-Category]])-1)</f>
        <v>theater</v>
      </c>
      <c r="R3183" t="str">
        <f>RIGHT(Kickstarter[[#This Row],[Category and Sub-Category]], LEN(Kickstarter[[#This Row],[Category and Sub-Category]])-SEARCH("/",Kickstarter[[#This Row],[Category and Sub-Category]]))</f>
        <v>plays</v>
      </c>
      <c r="S3183" s="10">
        <f>(Kickstarter[[#This Row],[launched_at]]/86400) + 25569 + (-6/24)</f>
        <v>41779.060034722221</v>
      </c>
      <c r="T3183" s="10">
        <f>(Kickstarter[[#This Row],[deadline]]/86400) + 25569 + (-6/24)</f>
        <v>41805.416666666664</v>
      </c>
      <c r="U3183" s="6">
        <f>YEAR(Kickstarter[[#This Row],[Date Created Conversion]])</f>
        <v>2014</v>
      </c>
      <c r="V3183" s="6" t="str">
        <f>TEXT(Kickstarter[[#This Row],[Date Created Conversion]], "mmm")</f>
        <v>May</v>
      </c>
      <c r="W3183" s="6">
        <f>DATEDIF(Kickstarter[[#This Row],[Date Created Conversion]],Kickstarter[[#This Row],[Date Ended Conversion]],"m")</f>
        <v>0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Kickstarter[[#This Row],[pledged]]/Kickstarter[[#This Row],[goal]]</f>
        <v>1.0088571428571429</v>
      </c>
      <c r="P3184" s="13">
        <f>IF(Kickstarter[[#This Row],[backers_count]], Kickstarter[[#This Row],[pledged]]/Kickstarter[[#This Row],[backers_count]], 0)</f>
        <v>46.768211920529801</v>
      </c>
      <c r="Q3184" t="str">
        <f>LEFT(Kickstarter[[#This Row],[Category and Sub-Category]], SEARCH("/", Kickstarter[[#This Row],[Category and Sub-Category]])-1)</f>
        <v>theater</v>
      </c>
      <c r="R3184" t="str">
        <f>RIGHT(Kickstarter[[#This Row],[Category and Sub-Category]], LEN(Kickstarter[[#This Row],[Category and Sub-Category]])-SEARCH("/",Kickstarter[[#This Row],[Category and Sub-Category]]))</f>
        <v>plays</v>
      </c>
      <c r="S3184" s="10">
        <f>(Kickstarter[[#This Row],[launched_at]]/86400) + 25569 + (-6/24)</f>
        <v>40883.699317129627</v>
      </c>
      <c r="T3184" s="10">
        <f>(Kickstarter[[#This Row],[deadline]]/86400) + 25569 + (-6/24)</f>
        <v>40939.458333333336</v>
      </c>
      <c r="U3184" s="6">
        <f>YEAR(Kickstarter[[#This Row],[Date Created Conversion]])</f>
        <v>2011</v>
      </c>
      <c r="V3184" s="6" t="str">
        <f>TEXT(Kickstarter[[#This Row],[Date Created Conversion]], "mmm")</f>
        <v>Dec</v>
      </c>
      <c r="W3184" s="6">
        <f>DATEDIF(Kickstarter[[#This Row],[Date Created Conversion]],Kickstarter[[#This Row],[Date Ended Conversion]],"m")</f>
        <v>1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Kickstarter[[#This Row],[pledged]]/Kickstarter[[#This Row],[goal]]</f>
        <v>1.0900000000000001</v>
      </c>
      <c r="P3185" s="13">
        <f>IF(Kickstarter[[#This Row],[backers_count]], Kickstarter[[#This Row],[pledged]]/Kickstarter[[#This Row],[backers_count]], 0)</f>
        <v>40.073529411764703</v>
      </c>
      <c r="Q3185" t="str">
        <f>LEFT(Kickstarter[[#This Row],[Category and Sub-Category]], SEARCH("/", Kickstarter[[#This Row],[Category and Sub-Category]])-1)</f>
        <v>theater</v>
      </c>
      <c r="R3185" t="str">
        <f>RIGHT(Kickstarter[[#This Row],[Category and Sub-Category]], LEN(Kickstarter[[#This Row],[Category and Sub-Category]])-SEARCH("/",Kickstarter[[#This Row],[Category and Sub-Category]]))</f>
        <v>plays</v>
      </c>
      <c r="S3185" s="10">
        <f>(Kickstarter[[#This Row],[launched_at]]/86400) + 25569 + (-6/24)</f>
        <v>41491.54478009259</v>
      </c>
      <c r="T3185" s="10">
        <f>(Kickstarter[[#This Row],[deadline]]/86400) + 25569 + (-6/24)</f>
        <v>41509.54478009259</v>
      </c>
      <c r="U3185" s="6">
        <f>YEAR(Kickstarter[[#This Row],[Date Created Conversion]])</f>
        <v>2013</v>
      </c>
      <c r="V3185" s="6" t="str">
        <f>TEXT(Kickstarter[[#This Row],[Date Created Conversion]], "mmm")</f>
        <v>Aug</v>
      </c>
      <c r="W3185" s="6">
        <f>DATEDIF(Kickstarter[[#This Row],[Date Created Conversion]],Kickstarter[[#This Row],[Date Ended Conversion]],"m")</f>
        <v>0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Kickstarter[[#This Row],[pledged]]/Kickstarter[[#This Row],[goal]]</f>
        <v>1.0720930232558139</v>
      </c>
      <c r="P3186" s="13">
        <f>IF(Kickstarter[[#This Row],[backers_count]], Kickstarter[[#This Row],[pledged]]/Kickstarter[[#This Row],[backers_count]], 0)</f>
        <v>100.21739130434783</v>
      </c>
      <c r="Q3186" t="str">
        <f>LEFT(Kickstarter[[#This Row],[Category and Sub-Category]], SEARCH("/", Kickstarter[[#This Row],[Category and Sub-Category]])-1)</f>
        <v>theater</v>
      </c>
      <c r="R3186" t="str">
        <f>RIGHT(Kickstarter[[#This Row],[Category and Sub-Category]], LEN(Kickstarter[[#This Row],[Category and Sub-Category]])-SEARCH("/",Kickstarter[[#This Row],[Category and Sub-Category]]))</f>
        <v>plays</v>
      </c>
      <c r="S3186" s="10">
        <f>(Kickstarter[[#This Row],[launched_at]]/86400) + 25569 + (-6/24)</f>
        <v>41791.743414351848</v>
      </c>
      <c r="T3186" s="10">
        <f>(Kickstarter[[#This Row],[deadline]]/86400) + 25569 + (-6/24)</f>
        <v>41821.743414351848</v>
      </c>
      <c r="U3186" s="6">
        <f>YEAR(Kickstarter[[#This Row],[Date Created Conversion]])</f>
        <v>2014</v>
      </c>
      <c r="V3186" s="6" t="str">
        <f>TEXT(Kickstarter[[#This Row],[Date Created Conversion]], "mmm")</f>
        <v>Jun</v>
      </c>
      <c r="W3186" s="6">
        <f>DATEDIF(Kickstarter[[#This Row],[Date Created Conversion]],Kickstarter[[#This Row],[Date Ended Conversion]],"m")</f>
        <v>1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Kickstarter[[#This Row],[pledged]]/Kickstarter[[#This Row],[goal]]</f>
        <v>1</v>
      </c>
      <c r="P3187" s="13">
        <f>IF(Kickstarter[[#This Row],[backers_count]], Kickstarter[[#This Row],[pledged]]/Kickstarter[[#This Row],[backers_count]], 0)</f>
        <v>41.666666666666664</v>
      </c>
      <c r="Q3187" t="str">
        <f>LEFT(Kickstarter[[#This Row],[Category and Sub-Category]], SEARCH("/", Kickstarter[[#This Row],[Category and Sub-Category]])-1)</f>
        <v>theater</v>
      </c>
      <c r="R3187" t="str">
        <f>RIGHT(Kickstarter[[#This Row],[Category and Sub-Category]], LEN(Kickstarter[[#This Row],[Category and Sub-Category]])-SEARCH("/",Kickstarter[[#This Row],[Category and Sub-Category]]))</f>
        <v>plays</v>
      </c>
      <c r="S3187" s="10">
        <f>(Kickstarter[[#This Row],[launched_at]]/86400) + 25569 + (-6/24)</f>
        <v>41829.727326388893</v>
      </c>
      <c r="T3187" s="10">
        <f>(Kickstarter[[#This Row],[deadline]]/86400) + 25569 + (-6/24)</f>
        <v>41836.727326388893</v>
      </c>
      <c r="U3187" s="6">
        <f>YEAR(Kickstarter[[#This Row],[Date Created Conversion]])</f>
        <v>2014</v>
      </c>
      <c r="V3187" s="6" t="str">
        <f>TEXT(Kickstarter[[#This Row],[Date Created Conversion]], "mmm")</f>
        <v>Jul</v>
      </c>
      <c r="W3187" s="6">
        <f>DATEDIF(Kickstarter[[#This Row],[Date Created Conversion]],Kickstarter[[#This Row],[Date Ended Conversion]],"m")</f>
        <v>0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Kickstarter[[#This Row],[pledged]]/Kickstarter[[#This Row],[goal]]</f>
        <v>1.0218750000000001</v>
      </c>
      <c r="P3188" s="13">
        <f>IF(Kickstarter[[#This Row],[backers_count]], Kickstarter[[#This Row],[pledged]]/Kickstarter[[#This Row],[backers_count]], 0)</f>
        <v>46.714285714285715</v>
      </c>
      <c r="Q3188" t="str">
        <f>LEFT(Kickstarter[[#This Row],[Category and Sub-Category]], SEARCH("/", Kickstarter[[#This Row],[Category and Sub-Category]])-1)</f>
        <v>theater</v>
      </c>
      <c r="R3188" t="str">
        <f>RIGHT(Kickstarter[[#This Row],[Category and Sub-Category]], LEN(Kickstarter[[#This Row],[Category and Sub-Category]])-SEARCH("/",Kickstarter[[#This Row],[Category and Sub-Category]]))</f>
        <v>plays</v>
      </c>
      <c r="S3188" s="10">
        <f>(Kickstarter[[#This Row],[launched_at]]/86400) + 25569 + (-6/24)</f>
        <v>41868.674050925925</v>
      </c>
      <c r="T3188" s="10">
        <f>(Kickstarter[[#This Row],[deadline]]/86400) + 25569 + (-6/24)</f>
        <v>41898.625</v>
      </c>
      <c r="U3188" s="6">
        <f>YEAR(Kickstarter[[#This Row],[Date Created Conversion]])</f>
        <v>2014</v>
      </c>
      <c r="V3188" s="6" t="str">
        <f>TEXT(Kickstarter[[#This Row],[Date Created Conversion]], "mmm")</f>
        <v>Aug</v>
      </c>
      <c r="W3188" s="6">
        <f>DATEDIF(Kickstarter[[#This Row],[Date Created Conversion]],Kickstarter[[#This Row],[Date Ended Conversion]],"m")</f>
        <v>0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Kickstarter[[#This Row],[pledged]]/Kickstarter[[#This Row],[goal]]</f>
        <v>1.1629333333333334</v>
      </c>
      <c r="P3189" s="13">
        <f>IF(Kickstarter[[#This Row],[backers_count]], Kickstarter[[#This Row],[pledged]]/Kickstarter[[#This Row],[backers_count]], 0)</f>
        <v>71.491803278688522</v>
      </c>
      <c r="Q3189" t="str">
        <f>LEFT(Kickstarter[[#This Row],[Category and Sub-Category]], SEARCH("/", Kickstarter[[#This Row],[Category and Sub-Category]])-1)</f>
        <v>theater</v>
      </c>
      <c r="R3189" t="str">
        <f>RIGHT(Kickstarter[[#This Row],[Category and Sub-Category]], LEN(Kickstarter[[#This Row],[Category and Sub-Category]])-SEARCH("/",Kickstarter[[#This Row],[Category and Sub-Category]]))</f>
        <v>plays</v>
      </c>
      <c r="S3189" s="10">
        <f>(Kickstarter[[#This Row],[launched_at]]/86400) + 25569 + (-6/24)</f>
        <v>41835.416354166664</v>
      </c>
      <c r="T3189" s="10">
        <f>(Kickstarter[[#This Row],[deadline]]/86400) + 25569 + (-6/24)</f>
        <v>41855.416354166664</v>
      </c>
      <c r="U3189" s="6">
        <f>YEAR(Kickstarter[[#This Row],[Date Created Conversion]])</f>
        <v>2014</v>
      </c>
      <c r="V3189" s="6" t="str">
        <f>TEXT(Kickstarter[[#This Row],[Date Created Conversion]], "mmm")</f>
        <v>Jul</v>
      </c>
      <c r="W3189" s="6">
        <f>DATEDIF(Kickstarter[[#This Row],[Date Created Conversion]],Kickstarter[[#This Row],[Date Ended Conversion]],"m")</f>
        <v>0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Kickstarter[[#This Row],[pledged]]/Kickstarter[[#This Row],[goal]]</f>
        <v>0.65</v>
      </c>
      <c r="P3190" s="13">
        <f>IF(Kickstarter[[#This Row],[backers_count]], Kickstarter[[#This Row],[pledged]]/Kickstarter[[#This Row],[backers_count]], 0)</f>
        <v>14.444444444444445</v>
      </c>
      <c r="Q3190" t="str">
        <f>LEFT(Kickstarter[[#This Row],[Category and Sub-Category]], SEARCH("/", Kickstarter[[#This Row],[Category and Sub-Category]])-1)</f>
        <v>theater</v>
      </c>
      <c r="R3190" t="str">
        <f>RIGHT(Kickstarter[[#This Row],[Category and Sub-Category]], LEN(Kickstarter[[#This Row],[Category and Sub-Category]])-SEARCH("/",Kickstarter[[#This Row],[Category and Sub-Category]]))</f>
        <v>musical</v>
      </c>
      <c r="S3190" s="10">
        <f>(Kickstarter[[#This Row],[launched_at]]/86400) + 25569 + (-6/24)</f>
        <v>42144.165532407409</v>
      </c>
      <c r="T3190" s="10">
        <f>(Kickstarter[[#This Row],[deadline]]/86400) + 25569 + (-6/24)</f>
        <v>42165.165532407409</v>
      </c>
      <c r="U3190" s="6">
        <f>YEAR(Kickstarter[[#This Row],[Date Created Conversion]])</f>
        <v>2015</v>
      </c>
      <c r="V3190" s="6" t="str">
        <f>TEXT(Kickstarter[[#This Row],[Date Created Conversion]], "mmm")</f>
        <v>May</v>
      </c>
      <c r="W3190" s="6">
        <f>DATEDIF(Kickstarter[[#This Row],[Date Created Conversion]],Kickstarter[[#This Row],[Date Ended Conversion]],"m")</f>
        <v>0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Kickstarter[[#This Row],[pledged]]/Kickstarter[[#This Row],[goal]]</f>
        <v>0.12327272727272727</v>
      </c>
      <c r="P3191" s="13">
        <f>IF(Kickstarter[[#This Row],[backers_count]], Kickstarter[[#This Row],[pledged]]/Kickstarter[[#This Row],[backers_count]], 0)</f>
        <v>356.84210526315792</v>
      </c>
      <c r="Q3191" t="str">
        <f>LEFT(Kickstarter[[#This Row],[Category and Sub-Category]], SEARCH("/", Kickstarter[[#This Row],[Category and Sub-Category]])-1)</f>
        <v>theater</v>
      </c>
      <c r="R3191" t="str">
        <f>RIGHT(Kickstarter[[#This Row],[Category and Sub-Category]], LEN(Kickstarter[[#This Row],[Category and Sub-Category]])-SEARCH("/",Kickstarter[[#This Row],[Category and Sub-Category]]))</f>
        <v>musical</v>
      </c>
      <c r="S3191" s="10">
        <f>(Kickstarter[[#This Row],[launched_at]]/86400) + 25569 + (-6/24)</f>
        <v>42118.096435185187</v>
      </c>
      <c r="T3191" s="10">
        <f>(Kickstarter[[#This Row],[deadline]]/86400) + 25569 + (-6/24)</f>
        <v>42148.096435185187</v>
      </c>
      <c r="U3191" s="6">
        <f>YEAR(Kickstarter[[#This Row],[Date Created Conversion]])</f>
        <v>2015</v>
      </c>
      <c r="V3191" s="6" t="str">
        <f>TEXT(Kickstarter[[#This Row],[Date Created Conversion]], "mmm")</f>
        <v>Apr</v>
      </c>
      <c r="W3191" s="6">
        <f>DATEDIF(Kickstarter[[#This Row],[Date Created Conversion]],Kickstarter[[#This Row],[Date Ended Conversion]],"m")</f>
        <v>1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Kickstarter[[#This Row],[pledged]]/Kickstarter[[#This Row],[goal]]</f>
        <v>0</v>
      </c>
      <c r="P3192" s="13">
        <f>IF(Kickstarter[[#This Row],[backers_count]], Kickstarter[[#This Row],[pledged]]/Kickstarter[[#This Row],[backers_count]], 0)</f>
        <v>0</v>
      </c>
      <c r="Q3192" t="str">
        <f>LEFT(Kickstarter[[#This Row],[Category and Sub-Category]], SEARCH("/", Kickstarter[[#This Row],[Category and Sub-Category]])-1)</f>
        <v>theater</v>
      </c>
      <c r="R3192" t="str">
        <f>RIGHT(Kickstarter[[#This Row],[Category and Sub-Category]], LEN(Kickstarter[[#This Row],[Category and Sub-Category]])-SEARCH("/",Kickstarter[[#This Row],[Category and Sub-Category]]))</f>
        <v>musical</v>
      </c>
      <c r="S3192" s="10">
        <f>(Kickstarter[[#This Row],[launched_at]]/86400) + 25569 + (-6/24)</f>
        <v>42682.901331018518</v>
      </c>
      <c r="T3192" s="10">
        <f>(Kickstarter[[#This Row],[deadline]]/86400) + 25569 + (-6/24)</f>
        <v>42712.942997685182</v>
      </c>
      <c r="U3192" s="6">
        <f>YEAR(Kickstarter[[#This Row],[Date Created Conversion]])</f>
        <v>2016</v>
      </c>
      <c r="V3192" s="6" t="str">
        <f>TEXT(Kickstarter[[#This Row],[Date Created Conversion]], "mmm")</f>
        <v>Nov</v>
      </c>
      <c r="W3192" s="6">
        <f>DATEDIF(Kickstarter[[#This Row],[Date Created Conversion]],Kickstarter[[#This Row],[Date Ended Conversion]],"m")</f>
        <v>1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Kickstarter[[#This Row],[pledged]]/Kickstarter[[#This Row],[goal]]</f>
        <v>4.0266666666666666E-2</v>
      </c>
      <c r="P3193" s="13">
        <f>IF(Kickstarter[[#This Row],[backers_count]], Kickstarter[[#This Row],[pledged]]/Kickstarter[[#This Row],[backers_count]], 0)</f>
        <v>37.75</v>
      </c>
      <c r="Q3193" t="str">
        <f>LEFT(Kickstarter[[#This Row],[Category and Sub-Category]], SEARCH("/", Kickstarter[[#This Row],[Category and Sub-Category]])-1)</f>
        <v>theater</v>
      </c>
      <c r="R3193" t="str">
        <f>RIGHT(Kickstarter[[#This Row],[Category and Sub-Category]], LEN(Kickstarter[[#This Row],[Category and Sub-Category]])-SEARCH("/",Kickstarter[[#This Row],[Category and Sub-Category]]))</f>
        <v>musical</v>
      </c>
      <c r="S3193" s="10">
        <f>(Kickstarter[[#This Row],[launched_at]]/86400) + 25569 + (-6/24)</f>
        <v>42538.505428240736</v>
      </c>
      <c r="T3193" s="10">
        <f>(Kickstarter[[#This Row],[deadline]]/86400) + 25569 + (-6/24)</f>
        <v>42598.505428240736</v>
      </c>
      <c r="U3193" s="6">
        <f>YEAR(Kickstarter[[#This Row],[Date Created Conversion]])</f>
        <v>2016</v>
      </c>
      <c r="V3193" s="6" t="str">
        <f>TEXT(Kickstarter[[#This Row],[Date Created Conversion]], "mmm")</f>
        <v>Jun</v>
      </c>
      <c r="W3193" s="6">
        <f>DATEDIF(Kickstarter[[#This Row],[Date Created Conversion]],Kickstarter[[#This Row],[Date Ended Conversion]],"m")</f>
        <v>1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Kickstarter[[#This Row],[pledged]]/Kickstarter[[#This Row],[goal]]</f>
        <v>1.0200000000000001E-2</v>
      </c>
      <c r="P3194" s="13">
        <f>IF(Kickstarter[[#This Row],[backers_count]], Kickstarter[[#This Row],[pledged]]/Kickstarter[[#This Row],[backers_count]], 0)</f>
        <v>12.75</v>
      </c>
      <c r="Q3194" t="str">
        <f>LEFT(Kickstarter[[#This Row],[Category and Sub-Category]], SEARCH("/", Kickstarter[[#This Row],[Category and Sub-Category]])-1)</f>
        <v>theater</v>
      </c>
      <c r="R3194" t="str">
        <f>RIGHT(Kickstarter[[#This Row],[Category and Sub-Category]], LEN(Kickstarter[[#This Row],[Category and Sub-Category]])-SEARCH("/",Kickstarter[[#This Row],[Category and Sub-Category]]))</f>
        <v>musical</v>
      </c>
      <c r="S3194" s="10">
        <f>(Kickstarter[[#This Row],[launched_at]]/86400) + 25569 + (-6/24)</f>
        <v>42018.69049768518</v>
      </c>
      <c r="T3194" s="10">
        <f>(Kickstarter[[#This Row],[deadline]]/86400) + 25569 + (-6/24)</f>
        <v>42063.666666666672</v>
      </c>
      <c r="U3194" s="6">
        <f>YEAR(Kickstarter[[#This Row],[Date Created Conversion]])</f>
        <v>2015</v>
      </c>
      <c r="V3194" s="6" t="str">
        <f>TEXT(Kickstarter[[#This Row],[Date Created Conversion]], "mmm")</f>
        <v>Jan</v>
      </c>
      <c r="W3194" s="6">
        <f>DATEDIF(Kickstarter[[#This Row],[Date Created Conversion]],Kickstarter[[#This Row],[Date Ended Conversion]],"m")</f>
        <v>1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Kickstarter[[#This Row],[pledged]]/Kickstarter[[#This Row],[goal]]</f>
        <v>0.1174</v>
      </c>
      <c r="P3195" s="13">
        <f>IF(Kickstarter[[#This Row],[backers_count]], Kickstarter[[#This Row],[pledged]]/Kickstarter[[#This Row],[backers_count]], 0)</f>
        <v>24.458333333333332</v>
      </c>
      <c r="Q3195" t="str">
        <f>LEFT(Kickstarter[[#This Row],[Category and Sub-Category]], SEARCH("/", Kickstarter[[#This Row],[Category and Sub-Category]])-1)</f>
        <v>theater</v>
      </c>
      <c r="R3195" t="str">
        <f>RIGHT(Kickstarter[[#This Row],[Category and Sub-Category]], LEN(Kickstarter[[#This Row],[Category and Sub-Category]])-SEARCH("/",Kickstarter[[#This Row],[Category and Sub-Category]]))</f>
        <v>musical</v>
      </c>
      <c r="S3195" s="10">
        <f>(Kickstarter[[#This Row],[launched_at]]/86400) + 25569 + (-6/24)</f>
        <v>42010.718240740738</v>
      </c>
      <c r="T3195" s="10">
        <f>(Kickstarter[[#This Row],[deadline]]/86400) + 25569 + (-6/24)</f>
        <v>42055.718240740738</v>
      </c>
      <c r="U3195" s="6">
        <f>YEAR(Kickstarter[[#This Row],[Date Created Conversion]])</f>
        <v>2015</v>
      </c>
      <c r="V3195" s="6" t="str">
        <f>TEXT(Kickstarter[[#This Row],[Date Created Conversion]], "mmm")</f>
        <v>Jan</v>
      </c>
      <c r="W3195" s="6">
        <f>DATEDIF(Kickstarter[[#This Row],[Date Created Conversion]],Kickstarter[[#This Row],[Date Ended Conversion]],"m")</f>
        <v>1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Kickstarter[[#This Row],[pledged]]/Kickstarter[[#This Row],[goal]]</f>
        <v>0</v>
      </c>
      <c r="P3196" s="13">
        <f>IF(Kickstarter[[#This Row],[backers_count]], Kickstarter[[#This Row],[pledged]]/Kickstarter[[#This Row],[backers_count]], 0)</f>
        <v>0</v>
      </c>
      <c r="Q3196" t="str">
        <f>LEFT(Kickstarter[[#This Row],[Category and Sub-Category]], SEARCH("/", Kickstarter[[#This Row],[Category and Sub-Category]])-1)</f>
        <v>theater</v>
      </c>
      <c r="R3196" t="str">
        <f>RIGHT(Kickstarter[[#This Row],[Category and Sub-Category]], LEN(Kickstarter[[#This Row],[Category and Sub-Category]])-SEARCH("/",Kickstarter[[#This Row],[Category and Sub-Category]]))</f>
        <v>musical</v>
      </c>
      <c r="S3196" s="10">
        <f>(Kickstarter[[#This Row],[launched_at]]/86400) + 25569 + (-6/24)</f>
        <v>42181.812476851846</v>
      </c>
      <c r="T3196" s="10">
        <f>(Kickstarter[[#This Row],[deadline]]/86400) + 25569 + (-6/24)</f>
        <v>42211.812476851846</v>
      </c>
      <c r="U3196" s="6">
        <f>YEAR(Kickstarter[[#This Row],[Date Created Conversion]])</f>
        <v>2015</v>
      </c>
      <c r="V3196" s="6" t="str">
        <f>TEXT(Kickstarter[[#This Row],[Date Created Conversion]], "mmm")</f>
        <v>Jun</v>
      </c>
      <c r="W3196" s="6">
        <f>DATEDIF(Kickstarter[[#This Row],[Date Created Conversion]],Kickstarter[[#This Row],[Date Ended Conversion]],"m")</f>
        <v>1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Kickstarter[[#This Row],[pledged]]/Kickstarter[[#This Row],[goal]]</f>
        <v>0.59142857142857141</v>
      </c>
      <c r="P3197" s="13">
        <f>IF(Kickstarter[[#This Row],[backers_count]], Kickstarter[[#This Row],[pledged]]/Kickstarter[[#This Row],[backers_count]], 0)</f>
        <v>53.07692307692308</v>
      </c>
      <c r="Q3197" t="str">
        <f>LEFT(Kickstarter[[#This Row],[Category and Sub-Category]], SEARCH("/", Kickstarter[[#This Row],[Category and Sub-Category]])-1)</f>
        <v>theater</v>
      </c>
      <c r="R3197" t="str">
        <f>RIGHT(Kickstarter[[#This Row],[Category and Sub-Category]], LEN(Kickstarter[[#This Row],[Category and Sub-Category]])-SEARCH("/",Kickstarter[[#This Row],[Category and Sub-Category]]))</f>
        <v>musical</v>
      </c>
      <c r="S3197" s="10">
        <f>(Kickstarter[[#This Row],[launched_at]]/86400) + 25569 + (-6/24)</f>
        <v>42017.344236111108</v>
      </c>
      <c r="T3197" s="10">
        <f>(Kickstarter[[#This Row],[deadline]]/86400) + 25569 + (-6/24)</f>
        <v>42047.344236111108</v>
      </c>
      <c r="U3197" s="6">
        <f>YEAR(Kickstarter[[#This Row],[Date Created Conversion]])</f>
        <v>2015</v>
      </c>
      <c r="V3197" s="6" t="str">
        <f>TEXT(Kickstarter[[#This Row],[Date Created Conversion]], "mmm")</f>
        <v>Jan</v>
      </c>
      <c r="W3197" s="6">
        <f>DATEDIF(Kickstarter[[#This Row],[Date Created Conversion]],Kickstarter[[#This Row],[Date Ended Conversion]],"m")</f>
        <v>0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Kickstarter[[#This Row],[pledged]]/Kickstarter[[#This Row],[goal]]</f>
        <v>5.9999999999999995E-4</v>
      </c>
      <c r="P3198" s="13">
        <f>IF(Kickstarter[[#This Row],[backers_count]], Kickstarter[[#This Row],[pledged]]/Kickstarter[[#This Row],[backers_count]], 0)</f>
        <v>300</v>
      </c>
      <c r="Q3198" t="str">
        <f>LEFT(Kickstarter[[#This Row],[Category and Sub-Category]], SEARCH("/", Kickstarter[[#This Row],[Category and Sub-Category]])-1)</f>
        <v>theater</v>
      </c>
      <c r="R3198" t="str">
        <f>RIGHT(Kickstarter[[#This Row],[Category and Sub-Category]], LEN(Kickstarter[[#This Row],[Category and Sub-Category]])-SEARCH("/",Kickstarter[[#This Row],[Category and Sub-Category]]))</f>
        <v>musical</v>
      </c>
      <c r="S3198" s="10">
        <f>(Kickstarter[[#This Row],[launched_at]]/86400) + 25569 + (-6/24)</f>
        <v>42157.348090277781</v>
      </c>
      <c r="T3198" s="10">
        <f>(Kickstarter[[#This Row],[deadline]]/86400) + 25569 + (-6/24)</f>
        <v>42217.333333333328</v>
      </c>
      <c r="U3198" s="6">
        <f>YEAR(Kickstarter[[#This Row],[Date Created Conversion]])</f>
        <v>2015</v>
      </c>
      <c r="V3198" s="6" t="str">
        <f>TEXT(Kickstarter[[#This Row],[Date Created Conversion]], "mmm")</f>
        <v>Jun</v>
      </c>
      <c r="W3198" s="6">
        <f>DATEDIF(Kickstarter[[#This Row],[Date Created Conversion]],Kickstarter[[#This Row],[Date Ended Conversion]],"m")</f>
        <v>1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Kickstarter[[#This Row],[pledged]]/Kickstarter[[#This Row],[goal]]</f>
        <v>0.1145</v>
      </c>
      <c r="P3199" s="13">
        <f>IF(Kickstarter[[#This Row],[backers_count]], Kickstarter[[#This Row],[pledged]]/Kickstarter[[#This Row],[backers_count]], 0)</f>
        <v>286.25</v>
      </c>
      <c r="Q3199" t="str">
        <f>LEFT(Kickstarter[[#This Row],[Category and Sub-Category]], SEARCH("/", Kickstarter[[#This Row],[Category and Sub-Category]])-1)</f>
        <v>theater</v>
      </c>
      <c r="R3199" t="str">
        <f>RIGHT(Kickstarter[[#This Row],[Category and Sub-Category]], LEN(Kickstarter[[#This Row],[Category and Sub-Category]])-SEARCH("/",Kickstarter[[#This Row],[Category and Sub-Category]]))</f>
        <v>musical</v>
      </c>
      <c r="S3199" s="10">
        <f>(Kickstarter[[#This Row],[launched_at]]/86400) + 25569 + (-6/24)</f>
        <v>42009.243263888886</v>
      </c>
      <c r="T3199" s="10">
        <f>(Kickstarter[[#This Row],[deadline]]/86400) + 25569 + (-6/24)</f>
        <v>42039.243263888886</v>
      </c>
      <c r="U3199" s="6">
        <f>YEAR(Kickstarter[[#This Row],[Date Created Conversion]])</f>
        <v>2015</v>
      </c>
      <c r="V3199" s="6" t="str">
        <f>TEXT(Kickstarter[[#This Row],[Date Created Conversion]], "mmm")</f>
        <v>Jan</v>
      </c>
      <c r="W3199" s="6">
        <f>DATEDIF(Kickstarter[[#This Row],[Date Created Conversion]],Kickstarter[[#This Row],[Date Ended Conversion]],"m")</f>
        <v>0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Kickstarter[[#This Row],[pledged]]/Kickstarter[[#This Row],[goal]]</f>
        <v>3.6666666666666666E-3</v>
      </c>
      <c r="P3200" s="13">
        <f>IF(Kickstarter[[#This Row],[backers_count]], Kickstarter[[#This Row],[pledged]]/Kickstarter[[#This Row],[backers_count]], 0)</f>
        <v>36.666666666666664</v>
      </c>
      <c r="Q3200" t="str">
        <f>LEFT(Kickstarter[[#This Row],[Category and Sub-Category]], SEARCH("/", Kickstarter[[#This Row],[Category and Sub-Category]])-1)</f>
        <v>theater</v>
      </c>
      <c r="R3200" t="str">
        <f>RIGHT(Kickstarter[[#This Row],[Category and Sub-Category]], LEN(Kickstarter[[#This Row],[Category and Sub-Category]])-SEARCH("/",Kickstarter[[#This Row],[Category and Sub-Category]]))</f>
        <v>musical</v>
      </c>
      <c r="S3200" s="10">
        <f>(Kickstarter[[#This Row],[launched_at]]/86400) + 25569 + (-6/24)</f>
        <v>42013.174502314811</v>
      </c>
      <c r="T3200" s="10">
        <f>(Kickstarter[[#This Row],[deadline]]/86400) + 25569 + (-6/24)</f>
        <v>42051.174502314811</v>
      </c>
      <c r="U3200" s="6">
        <f>YEAR(Kickstarter[[#This Row],[Date Created Conversion]])</f>
        <v>2015</v>
      </c>
      <c r="V3200" s="6" t="str">
        <f>TEXT(Kickstarter[[#This Row],[Date Created Conversion]], "mmm")</f>
        <v>Jan</v>
      </c>
      <c r="W3200" s="6">
        <f>DATEDIF(Kickstarter[[#This Row],[Date Created Conversion]],Kickstarter[[#This Row],[Date Ended Conversion]],"m")</f>
        <v>1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Kickstarter[[#This Row],[pledged]]/Kickstarter[[#This Row],[goal]]</f>
        <v>0.52159999999999995</v>
      </c>
      <c r="P3201" s="13">
        <f>IF(Kickstarter[[#This Row],[backers_count]], Kickstarter[[#This Row],[pledged]]/Kickstarter[[#This Row],[backers_count]], 0)</f>
        <v>49.20754716981132</v>
      </c>
      <c r="Q3201" t="str">
        <f>LEFT(Kickstarter[[#This Row],[Category and Sub-Category]], SEARCH("/", Kickstarter[[#This Row],[Category and Sub-Category]])-1)</f>
        <v>theater</v>
      </c>
      <c r="R3201" t="str">
        <f>RIGHT(Kickstarter[[#This Row],[Category and Sub-Category]], LEN(Kickstarter[[#This Row],[Category and Sub-Category]])-SEARCH("/",Kickstarter[[#This Row],[Category and Sub-Category]]))</f>
        <v>musical</v>
      </c>
      <c r="S3201" s="10">
        <f>(Kickstarter[[#This Row],[launched_at]]/86400) + 25569 + (-6/24)</f>
        <v>41858.511782407411</v>
      </c>
      <c r="T3201" s="10">
        <f>(Kickstarter[[#This Row],[deadline]]/86400) + 25569 + (-6/24)</f>
        <v>41888.625</v>
      </c>
      <c r="U3201" s="6">
        <f>YEAR(Kickstarter[[#This Row],[Date Created Conversion]])</f>
        <v>2014</v>
      </c>
      <c r="V3201" s="6" t="str">
        <f>TEXT(Kickstarter[[#This Row],[Date Created Conversion]], "mmm")</f>
        <v>Aug</v>
      </c>
      <c r="W3201" s="6">
        <f>DATEDIF(Kickstarter[[#This Row],[Date Created Conversion]],Kickstarter[[#This Row],[Date Ended Conversion]],"m")</f>
        <v>0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Kickstarter[[#This Row],[pledged]]/Kickstarter[[#This Row],[goal]]</f>
        <v>2.0000000000000002E-5</v>
      </c>
      <c r="P3202" s="13">
        <f>IF(Kickstarter[[#This Row],[backers_count]], Kickstarter[[#This Row],[pledged]]/Kickstarter[[#This Row],[backers_count]], 0)</f>
        <v>1</v>
      </c>
      <c r="Q3202" t="str">
        <f>LEFT(Kickstarter[[#This Row],[Category and Sub-Category]], SEARCH("/", Kickstarter[[#This Row],[Category and Sub-Category]])-1)</f>
        <v>theater</v>
      </c>
      <c r="R3202" t="str">
        <f>RIGHT(Kickstarter[[#This Row],[Category and Sub-Category]], LEN(Kickstarter[[#This Row],[Category and Sub-Category]])-SEARCH("/",Kickstarter[[#This Row],[Category and Sub-Category]]))</f>
        <v>musical</v>
      </c>
      <c r="S3202" s="10">
        <f>(Kickstarter[[#This Row],[launched_at]]/86400) + 25569 + (-6/24)</f>
        <v>42460.070613425924</v>
      </c>
      <c r="T3202" s="10">
        <f>(Kickstarter[[#This Row],[deadline]]/86400) + 25569 + (-6/24)</f>
        <v>42489.981944444444</v>
      </c>
      <c r="U3202" s="6">
        <f>YEAR(Kickstarter[[#This Row],[Date Created Conversion]])</f>
        <v>2016</v>
      </c>
      <c r="V3202" s="6" t="str">
        <f>TEXT(Kickstarter[[#This Row],[Date Created Conversion]], "mmm")</f>
        <v>Mar</v>
      </c>
      <c r="W3202" s="6">
        <f>DATEDIF(Kickstarter[[#This Row],[Date Created Conversion]],Kickstarter[[#This Row],[Date Ended Conversion]],"m")</f>
        <v>0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Kickstarter[[#This Row],[pledged]]/Kickstarter[[#This Row],[goal]]</f>
        <v>1.2500000000000001E-2</v>
      </c>
      <c r="P3203" s="13">
        <f>IF(Kickstarter[[#This Row],[backers_count]], Kickstarter[[#This Row],[pledged]]/Kickstarter[[#This Row],[backers_count]], 0)</f>
        <v>12.5</v>
      </c>
      <c r="Q3203" t="str">
        <f>LEFT(Kickstarter[[#This Row],[Category and Sub-Category]], SEARCH("/", Kickstarter[[#This Row],[Category and Sub-Category]])-1)</f>
        <v>theater</v>
      </c>
      <c r="R3203" t="str">
        <f>RIGHT(Kickstarter[[#This Row],[Category and Sub-Category]], LEN(Kickstarter[[#This Row],[Category and Sub-Category]])-SEARCH("/",Kickstarter[[#This Row],[Category and Sub-Category]]))</f>
        <v>musical</v>
      </c>
      <c r="S3203" s="10">
        <f>(Kickstarter[[#This Row],[launched_at]]/86400) + 25569 + (-6/24)</f>
        <v>41861.517094907409</v>
      </c>
      <c r="T3203" s="10">
        <f>(Kickstarter[[#This Row],[deadline]]/86400) + 25569 + (-6/24)</f>
        <v>41882.517094907409</v>
      </c>
      <c r="U3203" s="6">
        <f>YEAR(Kickstarter[[#This Row],[Date Created Conversion]])</f>
        <v>2014</v>
      </c>
      <c r="V3203" s="6" t="str">
        <f>TEXT(Kickstarter[[#This Row],[Date Created Conversion]], "mmm")</f>
        <v>Aug</v>
      </c>
      <c r="W3203" s="6">
        <f>DATEDIF(Kickstarter[[#This Row],[Date Created Conversion]],Kickstarter[[#This Row],[Date Ended Conversion]],"m")</f>
        <v>0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Kickstarter[[#This Row],[pledged]]/Kickstarter[[#This Row],[goal]]</f>
        <v>0.54520000000000002</v>
      </c>
      <c r="P3204" s="13">
        <f>IF(Kickstarter[[#This Row],[backers_count]], Kickstarter[[#This Row],[pledged]]/Kickstarter[[#This Row],[backers_count]], 0)</f>
        <v>109.04</v>
      </c>
      <c r="Q3204" t="str">
        <f>LEFT(Kickstarter[[#This Row],[Category and Sub-Category]], SEARCH("/", Kickstarter[[#This Row],[Category and Sub-Category]])-1)</f>
        <v>theater</v>
      </c>
      <c r="R3204" t="str">
        <f>RIGHT(Kickstarter[[#This Row],[Category and Sub-Category]], LEN(Kickstarter[[#This Row],[Category and Sub-Category]])-SEARCH("/",Kickstarter[[#This Row],[Category and Sub-Category]]))</f>
        <v>musical</v>
      </c>
      <c r="S3204" s="10">
        <f>(Kickstarter[[#This Row],[launched_at]]/86400) + 25569 + (-6/24)</f>
        <v>42293.603541666671</v>
      </c>
      <c r="T3204" s="10">
        <f>(Kickstarter[[#This Row],[deadline]]/86400) + 25569 + (-6/24)</f>
        <v>42351.999305555553</v>
      </c>
      <c r="U3204" s="6">
        <f>YEAR(Kickstarter[[#This Row],[Date Created Conversion]])</f>
        <v>2015</v>
      </c>
      <c r="V3204" s="6" t="str">
        <f>TEXT(Kickstarter[[#This Row],[Date Created Conversion]], "mmm")</f>
        <v>Oct</v>
      </c>
      <c r="W3204" s="6">
        <f>DATEDIF(Kickstarter[[#This Row],[Date Created Conversion]],Kickstarter[[#This Row],[Date Ended Conversion]],"m")</f>
        <v>1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Kickstarter[[#This Row],[pledged]]/Kickstarter[[#This Row],[goal]]</f>
        <v>0.25</v>
      </c>
      <c r="P3205" s="13">
        <f>IF(Kickstarter[[#This Row],[backers_count]], Kickstarter[[#This Row],[pledged]]/Kickstarter[[#This Row],[backers_count]], 0)</f>
        <v>41.666666666666664</v>
      </c>
      <c r="Q3205" t="str">
        <f>LEFT(Kickstarter[[#This Row],[Category and Sub-Category]], SEARCH("/", Kickstarter[[#This Row],[Category and Sub-Category]])-1)</f>
        <v>theater</v>
      </c>
      <c r="R3205" t="str">
        <f>RIGHT(Kickstarter[[#This Row],[Category and Sub-Category]], LEN(Kickstarter[[#This Row],[Category and Sub-Category]])-SEARCH("/",Kickstarter[[#This Row],[Category and Sub-Category]]))</f>
        <v>musical</v>
      </c>
      <c r="S3205" s="10">
        <f>(Kickstarter[[#This Row],[launched_at]]/86400) + 25569 + (-6/24)</f>
        <v>42242.738680555558</v>
      </c>
      <c r="T3205" s="10">
        <f>(Kickstarter[[#This Row],[deadline]]/86400) + 25569 + (-6/24)</f>
        <v>42272.738680555558</v>
      </c>
      <c r="U3205" s="6">
        <f>YEAR(Kickstarter[[#This Row],[Date Created Conversion]])</f>
        <v>2015</v>
      </c>
      <c r="V3205" s="6" t="str">
        <f>TEXT(Kickstarter[[#This Row],[Date Created Conversion]], "mmm")</f>
        <v>Aug</v>
      </c>
      <c r="W3205" s="6">
        <f>DATEDIF(Kickstarter[[#This Row],[Date Created Conversion]],Kickstarter[[#This Row],[Date Ended Conversion]],"m")</f>
        <v>0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Kickstarter[[#This Row],[pledged]]/Kickstarter[[#This Row],[goal]]</f>
        <v>0</v>
      </c>
      <c r="P3206" s="13">
        <f>IF(Kickstarter[[#This Row],[backers_count]], Kickstarter[[#This Row],[pledged]]/Kickstarter[[#This Row],[backers_count]], 0)</f>
        <v>0</v>
      </c>
      <c r="Q3206" t="str">
        <f>LEFT(Kickstarter[[#This Row],[Category and Sub-Category]], SEARCH("/", Kickstarter[[#This Row],[Category and Sub-Category]])-1)</f>
        <v>theater</v>
      </c>
      <c r="R3206" t="str">
        <f>RIGHT(Kickstarter[[#This Row],[Category and Sub-Category]], LEN(Kickstarter[[#This Row],[Category and Sub-Category]])-SEARCH("/",Kickstarter[[#This Row],[Category and Sub-Category]]))</f>
        <v>musical</v>
      </c>
      <c r="S3206" s="10">
        <f>(Kickstarter[[#This Row],[launched_at]]/86400) + 25569 + (-6/24)</f>
        <v>42172.436099537037</v>
      </c>
      <c r="T3206" s="10">
        <f>(Kickstarter[[#This Row],[deadline]]/86400) + 25569 + (-6/24)</f>
        <v>42202.426388888889</v>
      </c>
      <c r="U3206" s="6">
        <f>YEAR(Kickstarter[[#This Row],[Date Created Conversion]])</f>
        <v>2015</v>
      </c>
      <c r="V3206" s="6" t="str">
        <f>TEXT(Kickstarter[[#This Row],[Date Created Conversion]], "mmm")</f>
        <v>Jun</v>
      </c>
      <c r="W3206" s="6">
        <f>DATEDIF(Kickstarter[[#This Row],[Date Created Conversion]],Kickstarter[[#This Row],[Date Ended Conversion]],"m")</f>
        <v>1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Kickstarter[[#This Row],[pledged]]/Kickstarter[[#This Row],[goal]]</f>
        <v>3.4125000000000003E-2</v>
      </c>
      <c r="P3207" s="13">
        <f>IF(Kickstarter[[#This Row],[backers_count]], Kickstarter[[#This Row],[pledged]]/Kickstarter[[#This Row],[backers_count]], 0)</f>
        <v>22.75</v>
      </c>
      <c r="Q3207" t="str">
        <f>LEFT(Kickstarter[[#This Row],[Category and Sub-Category]], SEARCH("/", Kickstarter[[#This Row],[Category and Sub-Category]])-1)</f>
        <v>theater</v>
      </c>
      <c r="R3207" t="str">
        <f>RIGHT(Kickstarter[[#This Row],[Category and Sub-Category]], LEN(Kickstarter[[#This Row],[Category and Sub-Category]])-SEARCH("/",Kickstarter[[#This Row],[Category and Sub-Category]]))</f>
        <v>musical</v>
      </c>
      <c r="S3207" s="10">
        <f>(Kickstarter[[#This Row],[launched_at]]/86400) + 25569 + (-6/24)</f>
        <v>42095.124675925923</v>
      </c>
      <c r="T3207" s="10">
        <f>(Kickstarter[[#This Row],[deadline]]/86400) + 25569 + (-6/24)</f>
        <v>42125.124675925923</v>
      </c>
      <c r="U3207" s="6">
        <f>YEAR(Kickstarter[[#This Row],[Date Created Conversion]])</f>
        <v>2015</v>
      </c>
      <c r="V3207" s="6" t="str">
        <f>TEXT(Kickstarter[[#This Row],[Date Created Conversion]], "mmm")</f>
        <v>Apr</v>
      </c>
      <c r="W3207" s="6">
        <f>DATEDIF(Kickstarter[[#This Row],[Date Created Conversion]],Kickstarter[[#This Row],[Date Ended Conversion]],"m")</f>
        <v>1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Kickstarter[[#This Row],[pledged]]/Kickstarter[[#This Row],[goal]]</f>
        <v>0</v>
      </c>
      <c r="P3208" s="13">
        <f>IF(Kickstarter[[#This Row],[backers_count]], Kickstarter[[#This Row],[pledged]]/Kickstarter[[#This Row],[backers_count]], 0)</f>
        <v>0</v>
      </c>
      <c r="Q3208" t="str">
        <f>LEFT(Kickstarter[[#This Row],[Category and Sub-Category]], SEARCH("/", Kickstarter[[#This Row],[Category and Sub-Category]])-1)</f>
        <v>theater</v>
      </c>
      <c r="R3208" t="str">
        <f>RIGHT(Kickstarter[[#This Row],[Category and Sub-Category]], LEN(Kickstarter[[#This Row],[Category and Sub-Category]])-SEARCH("/",Kickstarter[[#This Row],[Category and Sub-Category]]))</f>
        <v>musical</v>
      </c>
      <c r="S3208" s="10">
        <f>(Kickstarter[[#This Row],[launched_at]]/86400) + 25569 + (-6/24)</f>
        <v>42236.026053240741</v>
      </c>
      <c r="T3208" s="10">
        <f>(Kickstarter[[#This Row],[deadline]]/86400) + 25569 + (-6/24)</f>
        <v>42266.026053240741</v>
      </c>
      <c r="U3208" s="6">
        <f>YEAR(Kickstarter[[#This Row],[Date Created Conversion]])</f>
        <v>2015</v>
      </c>
      <c r="V3208" s="6" t="str">
        <f>TEXT(Kickstarter[[#This Row],[Date Created Conversion]], "mmm")</f>
        <v>Aug</v>
      </c>
      <c r="W3208" s="6">
        <f>DATEDIF(Kickstarter[[#This Row],[Date Created Conversion]],Kickstarter[[#This Row],[Date Ended Conversion]],"m")</f>
        <v>0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Kickstarter[[#This Row],[pledged]]/Kickstarter[[#This Row],[goal]]</f>
        <v>0.46363636363636362</v>
      </c>
      <c r="P3209" s="13">
        <f>IF(Kickstarter[[#This Row],[backers_count]], Kickstarter[[#This Row],[pledged]]/Kickstarter[[#This Row],[backers_count]], 0)</f>
        <v>70.833333333333329</v>
      </c>
      <c r="Q3209" t="str">
        <f>LEFT(Kickstarter[[#This Row],[Category and Sub-Category]], SEARCH("/", Kickstarter[[#This Row],[Category and Sub-Category]])-1)</f>
        <v>theater</v>
      </c>
      <c r="R3209" t="str">
        <f>RIGHT(Kickstarter[[#This Row],[Category and Sub-Category]], LEN(Kickstarter[[#This Row],[Category and Sub-Category]])-SEARCH("/",Kickstarter[[#This Row],[Category and Sub-Category]]))</f>
        <v>musical</v>
      </c>
      <c r="S3209" s="10">
        <f>(Kickstarter[[#This Row],[launched_at]]/86400) + 25569 + (-6/24)</f>
        <v>42057.027858796297</v>
      </c>
      <c r="T3209" s="10">
        <f>(Kickstarter[[#This Row],[deadline]]/86400) + 25569 + (-6/24)</f>
        <v>42116.986192129625</v>
      </c>
      <c r="U3209" s="6">
        <f>YEAR(Kickstarter[[#This Row],[Date Created Conversion]])</f>
        <v>2015</v>
      </c>
      <c r="V3209" s="6" t="str">
        <f>TEXT(Kickstarter[[#This Row],[Date Created Conversion]], "mmm")</f>
        <v>Feb</v>
      </c>
      <c r="W3209" s="6">
        <f>DATEDIF(Kickstarter[[#This Row],[Date Created Conversion]],Kickstarter[[#This Row],[Date Ended Conversion]],"m")</f>
        <v>2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Kickstarter[[#This Row],[pledged]]/Kickstarter[[#This Row],[goal]]</f>
        <v>1.0349999999999999</v>
      </c>
      <c r="P3210" s="13">
        <f>IF(Kickstarter[[#This Row],[backers_count]], Kickstarter[[#This Row],[pledged]]/Kickstarter[[#This Row],[backers_count]], 0)</f>
        <v>63.109756097560975</v>
      </c>
      <c r="Q3210" t="str">
        <f>LEFT(Kickstarter[[#This Row],[Category and Sub-Category]], SEARCH("/", Kickstarter[[#This Row],[Category and Sub-Category]])-1)</f>
        <v>theater</v>
      </c>
      <c r="R3210" t="str">
        <f>RIGHT(Kickstarter[[#This Row],[Category and Sub-Category]], LEN(Kickstarter[[#This Row],[Category and Sub-Category]])-SEARCH("/",Kickstarter[[#This Row],[Category and Sub-Category]]))</f>
        <v>plays</v>
      </c>
      <c r="S3210" s="10">
        <f>(Kickstarter[[#This Row],[launched_at]]/86400) + 25569 + (-6/24)</f>
        <v>41827.355057870373</v>
      </c>
      <c r="T3210" s="10">
        <f>(Kickstarter[[#This Row],[deadline]]/86400) + 25569 + (-6/24)</f>
        <v>41848.355057870373</v>
      </c>
      <c r="U3210" s="6">
        <f>YEAR(Kickstarter[[#This Row],[Date Created Conversion]])</f>
        <v>2014</v>
      </c>
      <c r="V3210" s="6" t="str">
        <f>TEXT(Kickstarter[[#This Row],[Date Created Conversion]], "mmm")</f>
        <v>Jul</v>
      </c>
      <c r="W3210" s="6">
        <f>DATEDIF(Kickstarter[[#This Row],[Date Created Conversion]],Kickstarter[[#This Row],[Date Ended Conversion]],"m")</f>
        <v>0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Kickstarter[[#This Row],[pledged]]/Kickstarter[[#This Row],[goal]]</f>
        <v>1.1932315789473684</v>
      </c>
      <c r="P3211" s="13">
        <f>IF(Kickstarter[[#This Row],[backers_count]], Kickstarter[[#This Row],[pledged]]/Kickstarter[[#This Row],[backers_count]], 0)</f>
        <v>50.157964601769912</v>
      </c>
      <c r="Q3211" t="str">
        <f>LEFT(Kickstarter[[#This Row],[Category and Sub-Category]], SEARCH("/", Kickstarter[[#This Row],[Category and Sub-Category]])-1)</f>
        <v>theater</v>
      </c>
      <c r="R3211" t="str">
        <f>RIGHT(Kickstarter[[#This Row],[Category and Sub-Category]], LEN(Kickstarter[[#This Row],[Category and Sub-Category]])-SEARCH("/",Kickstarter[[#This Row],[Category and Sub-Category]]))</f>
        <v>plays</v>
      </c>
      <c r="S3211" s="10">
        <f>(Kickstarter[[#This Row],[launched_at]]/86400) + 25569 + (-6/24)</f>
        <v>41778.387245370366</v>
      </c>
      <c r="T3211" s="10">
        <f>(Kickstarter[[#This Row],[deadline]]/86400) + 25569 + (-6/24)</f>
        <v>41810.708333333336</v>
      </c>
      <c r="U3211" s="6">
        <f>YEAR(Kickstarter[[#This Row],[Date Created Conversion]])</f>
        <v>2014</v>
      </c>
      <c r="V3211" s="6" t="str">
        <f>TEXT(Kickstarter[[#This Row],[Date Created Conversion]], "mmm")</f>
        <v>May</v>
      </c>
      <c r="W3211" s="6">
        <f>DATEDIF(Kickstarter[[#This Row],[Date Created Conversion]],Kickstarter[[#This Row],[Date Ended Conversion]],"m")</f>
        <v>1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Kickstarter[[#This Row],[pledged]]/Kickstarter[[#This Row],[goal]]</f>
        <v>1.2576666666666667</v>
      </c>
      <c r="P3212" s="13">
        <f>IF(Kickstarter[[#This Row],[backers_count]], Kickstarter[[#This Row],[pledged]]/Kickstarter[[#This Row],[backers_count]], 0)</f>
        <v>62.883333333333333</v>
      </c>
      <c r="Q3212" t="str">
        <f>LEFT(Kickstarter[[#This Row],[Category and Sub-Category]], SEARCH("/", Kickstarter[[#This Row],[Category and Sub-Category]])-1)</f>
        <v>theater</v>
      </c>
      <c r="R3212" t="str">
        <f>RIGHT(Kickstarter[[#This Row],[Category and Sub-Category]], LEN(Kickstarter[[#This Row],[Category and Sub-Category]])-SEARCH("/",Kickstarter[[#This Row],[Category and Sub-Category]]))</f>
        <v>plays</v>
      </c>
      <c r="S3212" s="10">
        <f>(Kickstarter[[#This Row],[launched_at]]/86400) + 25569 + (-6/24)</f>
        <v>41013.686562499999</v>
      </c>
      <c r="T3212" s="10">
        <f>(Kickstarter[[#This Row],[deadline]]/86400) + 25569 + (-6/24)</f>
        <v>41060.915972222225</v>
      </c>
      <c r="U3212" s="6">
        <f>YEAR(Kickstarter[[#This Row],[Date Created Conversion]])</f>
        <v>2012</v>
      </c>
      <c r="V3212" s="6" t="str">
        <f>TEXT(Kickstarter[[#This Row],[Date Created Conversion]], "mmm")</f>
        <v>Apr</v>
      </c>
      <c r="W3212" s="6">
        <f>DATEDIF(Kickstarter[[#This Row],[Date Created Conversion]],Kickstarter[[#This Row],[Date Ended Conversion]],"m")</f>
        <v>1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Kickstarter[[#This Row],[pledged]]/Kickstarter[[#This Row],[goal]]</f>
        <v>1.1974347826086957</v>
      </c>
      <c r="P3213" s="13">
        <f>IF(Kickstarter[[#This Row],[backers_count]], Kickstarter[[#This Row],[pledged]]/Kickstarter[[#This Row],[backers_count]], 0)</f>
        <v>85.531055900621112</v>
      </c>
      <c r="Q3213" t="str">
        <f>LEFT(Kickstarter[[#This Row],[Category and Sub-Category]], SEARCH("/", Kickstarter[[#This Row],[Category and Sub-Category]])-1)</f>
        <v>theater</v>
      </c>
      <c r="R3213" t="str">
        <f>RIGHT(Kickstarter[[#This Row],[Category and Sub-Category]], LEN(Kickstarter[[#This Row],[Category and Sub-Category]])-SEARCH("/",Kickstarter[[#This Row],[Category and Sub-Category]]))</f>
        <v>plays</v>
      </c>
      <c r="S3213" s="10">
        <f>(Kickstarter[[#This Row],[launched_at]]/86400) + 25569 + (-6/24)</f>
        <v>41834.33657407407</v>
      </c>
      <c r="T3213" s="10">
        <f>(Kickstarter[[#This Row],[deadline]]/86400) + 25569 + (-6/24)</f>
        <v>41865.833333333336</v>
      </c>
      <c r="U3213" s="6">
        <f>YEAR(Kickstarter[[#This Row],[Date Created Conversion]])</f>
        <v>2014</v>
      </c>
      <c r="V3213" s="6" t="str">
        <f>TEXT(Kickstarter[[#This Row],[Date Created Conversion]], "mmm")</f>
        <v>Jul</v>
      </c>
      <c r="W3213" s="6">
        <f>DATEDIF(Kickstarter[[#This Row],[Date Created Conversion]],Kickstarter[[#This Row],[Date Ended Conversion]],"m")</f>
        <v>1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Kickstarter[[#This Row],[pledged]]/Kickstarter[[#This Row],[goal]]</f>
        <v>1.2625</v>
      </c>
      <c r="P3214" s="13">
        <f>IF(Kickstarter[[#This Row],[backers_count]], Kickstarter[[#This Row],[pledged]]/Kickstarter[[#This Row],[backers_count]], 0)</f>
        <v>53.723404255319146</v>
      </c>
      <c r="Q3214" t="str">
        <f>LEFT(Kickstarter[[#This Row],[Category and Sub-Category]], SEARCH("/", Kickstarter[[#This Row],[Category and Sub-Category]])-1)</f>
        <v>theater</v>
      </c>
      <c r="R3214" t="str">
        <f>RIGHT(Kickstarter[[#This Row],[Category and Sub-Category]], LEN(Kickstarter[[#This Row],[Category and Sub-Category]])-SEARCH("/",Kickstarter[[#This Row],[Category and Sub-Category]]))</f>
        <v>plays</v>
      </c>
      <c r="S3214" s="10">
        <f>(Kickstarter[[#This Row],[launched_at]]/86400) + 25569 + (-6/24)</f>
        <v>41829.545729166668</v>
      </c>
      <c r="T3214" s="10">
        <f>(Kickstarter[[#This Row],[deadline]]/86400) + 25569 + (-6/24)</f>
        <v>41859.545729166668</v>
      </c>
      <c r="U3214" s="6">
        <f>YEAR(Kickstarter[[#This Row],[Date Created Conversion]])</f>
        <v>2014</v>
      </c>
      <c r="V3214" s="6" t="str">
        <f>TEXT(Kickstarter[[#This Row],[Date Created Conversion]], "mmm")</f>
        <v>Jul</v>
      </c>
      <c r="W3214" s="6">
        <f>DATEDIF(Kickstarter[[#This Row],[Date Created Conversion]],Kickstarter[[#This Row],[Date Ended Conversion]],"m")</f>
        <v>0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Kickstarter[[#This Row],[pledged]]/Kickstarter[[#This Row],[goal]]</f>
        <v>1.0011666666666668</v>
      </c>
      <c r="P3215" s="13">
        <f>IF(Kickstarter[[#This Row],[backers_count]], Kickstarter[[#This Row],[pledged]]/Kickstarter[[#This Row],[backers_count]], 0)</f>
        <v>127.80851063829788</v>
      </c>
      <c r="Q3215" t="str">
        <f>LEFT(Kickstarter[[#This Row],[Category and Sub-Category]], SEARCH("/", Kickstarter[[#This Row],[Category and Sub-Category]])-1)</f>
        <v>theater</v>
      </c>
      <c r="R3215" t="str">
        <f>RIGHT(Kickstarter[[#This Row],[Category and Sub-Category]], LEN(Kickstarter[[#This Row],[Category and Sub-Category]])-SEARCH("/",Kickstarter[[#This Row],[Category and Sub-Category]]))</f>
        <v>plays</v>
      </c>
      <c r="S3215" s="10">
        <f>(Kickstarter[[#This Row],[launched_at]]/86400) + 25569 + (-6/24)</f>
        <v>42171.513414351852</v>
      </c>
      <c r="T3215" s="10">
        <f>(Kickstarter[[#This Row],[deadline]]/86400) + 25569 + (-6/24)</f>
        <v>42211.513414351852</v>
      </c>
      <c r="U3215" s="6">
        <f>YEAR(Kickstarter[[#This Row],[Date Created Conversion]])</f>
        <v>2015</v>
      </c>
      <c r="V3215" s="6" t="str">
        <f>TEXT(Kickstarter[[#This Row],[Date Created Conversion]], "mmm")</f>
        <v>Jun</v>
      </c>
      <c r="W3215" s="6">
        <f>DATEDIF(Kickstarter[[#This Row],[Date Created Conversion]],Kickstarter[[#This Row],[Date Ended Conversion]],"m")</f>
        <v>1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Kickstarter[[#This Row],[pledged]]/Kickstarter[[#This Row],[goal]]</f>
        <v>1.0213333333333334</v>
      </c>
      <c r="P3216" s="13">
        <f>IF(Kickstarter[[#This Row],[backers_count]], Kickstarter[[#This Row],[pledged]]/Kickstarter[[#This Row],[backers_count]], 0)</f>
        <v>106.57391304347826</v>
      </c>
      <c r="Q3216" t="str">
        <f>LEFT(Kickstarter[[#This Row],[Category and Sub-Category]], SEARCH("/", Kickstarter[[#This Row],[Category and Sub-Category]])-1)</f>
        <v>theater</v>
      </c>
      <c r="R3216" t="str">
        <f>RIGHT(Kickstarter[[#This Row],[Category and Sub-Category]], LEN(Kickstarter[[#This Row],[Category and Sub-Category]])-SEARCH("/",Kickstarter[[#This Row],[Category and Sub-Category]]))</f>
        <v>plays</v>
      </c>
      <c r="S3216" s="10">
        <f>(Kickstarter[[#This Row],[launched_at]]/86400) + 25569 + (-6/24)</f>
        <v>42337.542511574073</v>
      </c>
      <c r="T3216" s="10">
        <f>(Kickstarter[[#This Row],[deadline]]/86400) + 25569 + (-6/24)</f>
        <v>42374.746527777781</v>
      </c>
      <c r="U3216" s="6">
        <f>YEAR(Kickstarter[[#This Row],[Date Created Conversion]])</f>
        <v>2015</v>
      </c>
      <c r="V3216" s="6" t="str">
        <f>TEXT(Kickstarter[[#This Row],[Date Created Conversion]], "mmm")</f>
        <v>Nov</v>
      </c>
      <c r="W3216" s="6">
        <f>DATEDIF(Kickstarter[[#This Row],[Date Created Conversion]],Kickstarter[[#This Row],[Date Ended Conversion]],"m")</f>
        <v>1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Kickstarter[[#This Row],[pledged]]/Kickstarter[[#This Row],[goal]]</f>
        <v>1.0035142857142858</v>
      </c>
      <c r="P3217" s="13">
        <f>IF(Kickstarter[[#This Row],[backers_count]], Kickstarter[[#This Row],[pledged]]/Kickstarter[[#This Row],[backers_count]], 0)</f>
        <v>262.11194029850748</v>
      </c>
      <c r="Q3217" t="str">
        <f>LEFT(Kickstarter[[#This Row],[Category and Sub-Category]], SEARCH("/", Kickstarter[[#This Row],[Category and Sub-Category]])-1)</f>
        <v>theater</v>
      </c>
      <c r="R3217" t="str">
        <f>RIGHT(Kickstarter[[#This Row],[Category and Sub-Category]], LEN(Kickstarter[[#This Row],[Category and Sub-Category]])-SEARCH("/",Kickstarter[[#This Row],[Category and Sub-Category]]))</f>
        <v>plays</v>
      </c>
      <c r="S3217" s="10">
        <f>(Kickstarter[[#This Row],[launched_at]]/86400) + 25569 + (-6/24)</f>
        <v>42219.415173611109</v>
      </c>
      <c r="T3217" s="10">
        <f>(Kickstarter[[#This Row],[deadline]]/86400) + 25569 + (-6/24)</f>
        <v>42256.915972222225</v>
      </c>
      <c r="U3217" s="6">
        <f>YEAR(Kickstarter[[#This Row],[Date Created Conversion]])</f>
        <v>2015</v>
      </c>
      <c r="V3217" s="6" t="str">
        <f>TEXT(Kickstarter[[#This Row],[Date Created Conversion]], "mmm")</f>
        <v>Aug</v>
      </c>
      <c r="W3217" s="6">
        <f>DATEDIF(Kickstarter[[#This Row],[Date Created Conversion]],Kickstarter[[#This Row],[Date Ended Conversion]],"m")</f>
        <v>1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Kickstarter[[#This Row],[pledged]]/Kickstarter[[#This Row],[goal]]</f>
        <v>1.0004999999999999</v>
      </c>
      <c r="P3218" s="13">
        <f>IF(Kickstarter[[#This Row],[backers_count]], Kickstarter[[#This Row],[pledged]]/Kickstarter[[#This Row],[backers_count]], 0)</f>
        <v>57.171428571428571</v>
      </c>
      <c r="Q3218" t="str">
        <f>LEFT(Kickstarter[[#This Row],[Category and Sub-Category]], SEARCH("/", Kickstarter[[#This Row],[Category and Sub-Category]])-1)</f>
        <v>theater</v>
      </c>
      <c r="R3218" t="str">
        <f>RIGHT(Kickstarter[[#This Row],[Category and Sub-Category]], LEN(Kickstarter[[#This Row],[Category and Sub-Category]])-SEARCH("/",Kickstarter[[#This Row],[Category and Sub-Category]]))</f>
        <v>plays</v>
      </c>
      <c r="S3218" s="10">
        <f>(Kickstarter[[#This Row],[launched_at]]/86400) + 25569 + (-6/24)</f>
        <v>42165.212627314817</v>
      </c>
      <c r="T3218" s="10">
        <f>(Kickstarter[[#This Row],[deadline]]/86400) + 25569 + (-6/24)</f>
        <v>42196.354166666672</v>
      </c>
      <c r="U3218" s="6">
        <f>YEAR(Kickstarter[[#This Row],[Date Created Conversion]])</f>
        <v>2015</v>
      </c>
      <c r="V3218" s="6" t="str">
        <f>TEXT(Kickstarter[[#This Row],[Date Created Conversion]], "mmm")</f>
        <v>Jun</v>
      </c>
      <c r="W3218" s="6">
        <f>DATEDIF(Kickstarter[[#This Row],[Date Created Conversion]],Kickstarter[[#This Row],[Date Ended Conversion]],"m")</f>
        <v>1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Kickstarter[[#This Row],[pledged]]/Kickstarter[[#This Row],[goal]]</f>
        <v>1.1602222222222223</v>
      </c>
      <c r="P3219" s="13">
        <f>IF(Kickstarter[[#This Row],[backers_count]], Kickstarter[[#This Row],[pledged]]/Kickstarter[[#This Row],[backers_count]], 0)</f>
        <v>50.20192307692308</v>
      </c>
      <c r="Q3219" t="str">
        <f>LEFT(Kickstarter[[#This Row],[Category and Sub-Category]], SEARCH("/", Kickstarter[[#This Row],[Category and Sub-Category]])-1)</f>
        <v>theater</v>
      </c>
      <c r="R3219" t="str">
        <f>RIGHT(Kickstarter[[#This Row],[Category and Sub-Category]], LEN(Kickstarter[[#This Row],[Category and Sub-Category]])-SEARCH("/",Kickstarter[[#This Row],[Category and Sub-Category]]))</f>
        <v>plays</v>
      </c>
      <c r="S3219" s="10">
        <f>(Kickstarter[[#This Row],[launched_at]]/86400) + 25569 + (-6/24)</f>
        <v>42648.296111111107</v>
      </c>
      <c r="T3219" s="10">
        <f>(Kickstarter[[#This Row],[deadline]]/86400) + 25569 + (-6/24)</f>
        <v>42678.296111111107</v>
      </c>
      <c r="U3219" s="6">
        <f>YEAR(Kickstarter[[#This Row],[Date Created Conversion]])</f>
        <v>2016</v>
      </c>
      <c r="V3219" s="6" t="str">
        <f>TEXT(Kickstarter[[#This Row],[Date Created Conversion]], "mmm")</f>
        <v>Oct</v>
      </c>
      <c r="W3219" s="6">
        <f>DATEDIF(Kickstarter[[#This Row],[Date Created Conversion]],Kickstarter[[#This Row],[Date Ended Conversion]],"m")</f>
        <v>0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Kickstarter[[#This Row],[pledged]]/Kickstarter[[#This Row],[goal]]</f>
        <v>1.0209999999999999</v>
      </c>
      <c r="P3220" s="13">
        <f>IF(Kickstarter[[#This Row],[backers_count]], Kickstarter[[#This Row],[pledged]]/Kickstarter[[#This Row],[backers_count]], 0)</f>
        <v>66.586956521739125</v>
      </c>
      <c r="Q3220" t="str">
        <f>LEFT(Kickstarter[[#This Row],[Category and Sub-Category]], SEARCH("/", Kickstarter[[#This Row],[Category and Sub-Category]])-1)</f>
        <v>theater</v>
      </c>
      <c r="R3220" t="str">
        <f>RIGHT(Kickstarter[[#This Row],[Category and Sub-Category]], LEN(Kickstarter[[#This Row],[Category and Sub-Category]])-SEARCH("/",Kickstarter[[#This Row],[Category and Sub-Category]]))</f>
        <v>plays</v>
      </c>
      <c r="S3220" s="10">
        <f>(Kickstarter[[#This Row],[launched_at]]/86400) + 25569 + (-6/24)</f>
        <v>41970.752152777779</v>
      </c>
      <c r="T3220" s="10">
        <f>(Kickstarter[[#This Row],[deadline]]/86400) + 25569 + (-6/24)</f>
        <v>42003.75</v>
      </c>
      <c r="U3220" s="6">
        <f>YEAR(Kickstarter[[#This Row],[Date Created Conversion]])</f>
        <v>2014</v>
      </c>
      <c r="V3220" s="6" t="str">
        <f>TEXT(Kickstarter[[#This Row],[Date Created Conversion]], "mmm")</f>
        <v>Nov</v>
      </c>
      <c r="W3220" s="6">
        <f>DATEDIF(Kickstarter[[#This Row],[Date Created Conversion]],Kickstarter[[#This Row],[Date Ended Conversion]],"m")</f>
        <v>1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Kickstarter[[#This Row],[pledged]]/Kickstarter[[#This Row],[goal]]</f>
        <v>1.0011000000000001</v>
      </c>
      <c r="P3221" s="13">
        <f>IF(Kickstarter[[#This Row],[backers_count]], Kickstarter[[#This Row],[pledged]]/Kickstarter[[#This Row],[backers_count]], 0)</f>
        <v>168.25210084033614</v>
      </c>
      <c r="Q3221" t="str">
        <f>LEFT(Kickstarter[[#This Row],[Category and Sub-Category]], SEARCH("/", Kickstarter[[#This Row],[Category and Sub-Category]])-1)</f>
        <v>theater</v>
      </c>
      <c r="R3221" t="str">
        <f>RIGHT(Kickstarter[[#This Row],[Category and Sub-Category]], LEN(Kickstarter[[#This Row],[Category and Sub-Category]])-SEARCH("/",Kickstarter[[#This Row],[Category and Sub-Category]]))</f>
        <v>plays</v>
      </c>
      <c r="S3221" s="10">
        <f>(Kickstarter[[#This Row],[launched_at]]/86400) + 25569 + (-6/24)</f>
        <v>42050.733182870375</v>
      </c>
      <c r="T3221" s="10">
        <f>(Kickstarter[[#This Row],[deadline]]/86400) + 25569 + (-6/24)</f>
        <v>42085.691516203704</v>
      </c>
      <c r="U3221" s="6">
        <f>YEAR(Kickstarter[[#This Row],[Date Created Conversion]])</f>
        <v>2015</v>
      </c>
      <c r="V3221" s="6" t="str">
        <f>TEXT(Kickstarter[[#This Row],[Date Created Conversion]], "mmm")</f>
        <v>Feb</v>
      </c>
      <c r="W3221" s="6">
        <f>DATEDIF(Kickstarter[[#This Row],[Date Created Conversion]],Kickstarter[[#This Row],[Date Ended Conversion]],"m")</f>
        <v>1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Kickstarter[[#This Row],[pledged]]/Kickstarter[[#This Row],[goal]]</f>
        <v>1.0084</v>
      </c>
      <c r="P3222" s="13">
        <f>IF(Kickstarter[[#This Row],[backers_count]], Kickstarter[[#This Row],[pledged]]/Kickstarter[[#This Row],[backers_count]], 0)</f>
        <v>256.37288135593218</v>
      </c>
      <c r="Q3222" t="str">
        <f>LEFT(Kickstarter[[#This Row],[Category and Sub-Category]], SEARCH("/", Kickstarter[[#This Row],[Category and Sub-Category]])-1)</f>
        <v>theater</v>
      </c>
      <c r="R3222" t="str">
        <f>RIGHT(Kickstarter[[#This Row],[Category and Sub-Category]], LEN(Kickstarter[[#This Row],[Category and Sub-Category]])-SEARCH("/",Kickstarter[[#This Row],[Category and Sub-Category]]))</f>
        <v>plays</v>
      </c>
      <c r="S3222" s="10">
        <f>(Kickstarter[[#This Row],[launched_at]]/86400) + 25569 + (-6/24)</f>
        <v>42772.583379629628</v>
      </c>
      <c r="T3222" s="10">
        <f>(Kickstarter[[#This Row],[deadline]]/86400) + 25569 + (-6/24)</f>
        <v>42806.625</v>
      </c>
      <c r="U3222" s="6">
        <f>YEAR(Kickstarter[[#This Row],[Date Created Conversion]])</f>
        <v>2017</v>
      </c>
      <c r="V3222" s="6" t="str">
        <f>TEXT(Kickstarter[[#This Row],[Date Created Conversion]], "mmm")</f>
        <v>Feb</v>
      </c>
      <c r="W3222" s="6">
        <f>DATEDIF(Kickstarter[[#This Row],[Date Created Conversion]],Kickstarter[[#This Row],[Date Ended Conversion]],"m")</f>
        <v>1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Kickstarter[[#This Row],[pledged]]/Kickstarter[[#This Row],[goal]]</f>
        <v>1.0342499999999999</v>
      </c>
      <c r="P3223" s="13">
        <f>IF(Kickstarter[[#This Row],[backers_count]], Kickstarter[[#This Row],[pledged]]/Kickstarter[[#This Row],[backers_count]], 0)</f>
        <v>36.610619469026545</v>
      </c>
      <c r="Q3223" t="str">
        <f>LEFT(Kickstarter[[#This Row],[Category and Sub-Category]], SEARCH("/", Kickstarter[[#This Row],[Category and Sub-Category]])-1)</f>
        <v>theater</v>
      </c>
      <c r="R3223" t="str">
        <f>RIGHT(Kickstarter[[#This Row],[Category and Sub-Category]], LEN(Kickstarter[[#This Row],[Category and Sub-Category]])-SEARCH("/",Kickstarter[[#This Row],[Category and Sub-Category]]))</f>
        <v>plays</v>
      </c>
      <c r="S3223" s="10">
        <f>(Kickstarter[[#This Row],[launched_at]]/86400) + 25569 + (-6/24)</f>
        <v>42155.446793981479</v>
      </c>
      <c r="T3223" s="10">
        <f>(Kickstarter[[#This Row],[deadline]]/86400) + 25569 + (-6/24)</f>
        <v>42190.446793981479</v>
      </c>
      <c r="U3223" s="6">
        <f>YEAR(Kickstarter[[#This Row],[Date Created Conversion]])</f>
        <v>2015</v>
      </c>
      <c r="V3223" s="6" t="str">
        <f>TEXT(Kickstarter[[#This Row],[Date Created Conversion]], "mmm")</f>
        <v>May</v>
      </c>
      <c r="W3223" s="6">
        <f>DATEDIF(Kickstarter[[#This Row],[Date Created Conversion]],Kickstarter[[#This Row],[Date Ended Conversion]],"m")</f>
        <v>1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Kickstarter[[#This Row],[pledged]]/Kickstarter[[#This Row],[goal]]</f>
        <v>1.248</v>
      </c>
      <c r="P3224" s="13">
        <f>IF(Kickstarter[[#This Row],[backers_count]], Kickstarter[[#This Row],[pledged]]/Kickstarter[[#This Row],[backers_count]], 0)</f>
        <v>37.142857142857146</v>
      </c>
      <c r="Q3224" t="str">
        <f>LEFT(Kickstarter[[#This Row],[Category and Sub-Category]], SEARCH("/", Kickstarter[[#This Row],[Category and Sub-Category]])-1)</f>
        <v>theater</v>
      </c>
      <c r="R3224" t="str">
        <f>RIGHT(Kickstarter[[#This Row],[Category and Sub-Category]], LEN(Kickstarter[[#This Row],[Category and Sub-Category]])-SEARCH("/",Kickstarter[[#This Row],[Category and Sub-Category]]))</f>
        <v>plays</v>
      </c>
      <c r="S3224" s="10">
        <f>(Kickstarter[[#This Row],[launched_at]]/86400) + 25569 + (-6/24)</f>
        <v>42270.332141203704</v>
      </c>
      <c r="T3224" s="10">
        <f>(Kickstarter[[#This Row],[deadline]]/86400) + 25569 + (-6/24)</f>
        <v>42301.645138888889</v>
      </c>
      <c r="U3224" s="6">
        <f>YEAR(Kickstarter[[#This Row],[Date Created Conversion]])</f>
        <v>2015</v>
      </c>
      <c r="V3224" s="6" t="str">
        <f>TEXT(Kickstarter[[#This Row],[Date Created Conversion]], "mmm")</f>
        <v>Sep</v>
      </c>
      <c r="W3224" s="6">
        <f>DATEDIF(Kickstarter[[#This Row],[Date Created Conversion]],Kickstarter[[#This Row],[Date Ended Conversion]],"m")</f>
        <v>1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Kickstarter[[#This Row],[pledged]]/Kickstarter[[#This Row],[goal]]</f>
        <v>1.0951612903225807</v>
      </c>
      <c r="P3225" s="13">
        <f>IF(Kickstarter[[#This Row],[backers_count]], Kickstarter[[#This Row],[pledged]]/Kickstarter[[#This Row],[backers_count]], 0)</f>
        <v>45.878378378378379</v>
      </c>
      <c r="Q3225" t="str">
        <f>LEFT(Kickstarter[[#This Row],[Category and Sub-Category]], SEARCH("/", Kickstarter[[#This Row],[Category and Sub-Category]])-1)</f>
        <v>theater</v>
      </c>
      <c r="R3225" t="str">
        <f>RIGHT(Kickstarter[[#This Row],[Category and Sub-Category]], LEN(Kickstarter[[#This Row],[Category and Sub-Category]])-SEARCH("/",Kickstarter[[#This Row],[Category and Sub-Category]]))</f>
        <v>plays</v>
      </c>
      <c r="S3225" s="10">
        <f>(Kickstarter[[#This Row],[launched_at]]/86400) + 25569 + (-6/24)</f>
        <v>42206.585370370369</v>
      </c>
      <c r="T3225" s="10">
        <f>(Kickstarter[[#This Row],[deadline]]/86400) + 25569 + (-6/24)</f>
        <v>42236.585370370369</v>
      </c>
      <c r="U3225" s="6">
        <f>YEAR(Kickstarter[[#This Row],[Date Created Conversion]])</f>
        <v>2015</v>
      </c>
      <c r="V3225" s="6" t="str">
        <f>TEXT(Kickstarter[[#This Row],[Date Created Conversion]], "mmm")</f>
        <v>Jul</v>
      </c>
      <c r="W3225" s="6">
        <f>DATEDIF(Kickstarter[[#This Row],[Date Created Conversion]],Kickstarter[[#This Row],[Date Ended Conversion]],"m")</f>
        <v>0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Kickstarter[[#This Row],[pledged]]/Kickstarter[[#This Row],[goal]]</f>
        <v>1.0203333333333333</v>
      </c>
      <c r="P3226" s="13">
        <f>IF(Kickstarter[[#This Row],[backers_count]], Kickstarter[[#This Row],[pledged]]/Kickstarter[[#This Row],[backers_count]], 0)</f>
        <v>141.71296296296296</v>
      </c>
      <c r="Q3226" t="str">
        <f>LEFT(Kickstarter[[#This Row],[Category and Sub-Category]], SEARCH("/", Kickstarter[[#This Row],[Category and Sub-Category]])-1)</f>
        <v>theater</v>
      </c>
      <c r="R3226" t="str">
        <f>RIGHT(Kickstarter[[#This Row],[Category and Sub-Category]], LEN(Kickstarter[[#This Row],[Category and Sub-Category]])-SEARCH("/",Kickstarter[[#This Row],[Category and Sub-Category]]))</f>
        <v>plays</v>
      </c>
      <c r="S3226" s="10">
        <f>(Kickstarter[[#This Row],[launched_at]]/86400) + 25569 + (-6/24)</f>
        <v>42697.600844907407</v>
      </c>
      <c r="T3226" s="10">
        <f>(Kickstarter[[#This Row],[deadline]]/86400) + 25569 + (-6/24)</f>
        <v>42744.958333333328</v>
      </c>
      <c r="U3226" s="6">
        <f>YEAR(Kickstarter[[#This Row],[Date Created Conversion]])</f>
        <v>2016</v>
      </c>
      <c r="V3226" s="6" t="str">
        <f>TEXT(Kickstarter[[#This Row],[Date Created Conversion]], "mmm")</f>
        <v>Nov</v>
      </c>
      <c r="W3226" s="6">
        <f>DATEDIF(Kickstarter[[#This Row],[Date Created Conversion]],Kickstarter[[#This Row],[Date Ended Conversion]],"m")</f>
        <v>1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Kickstarter[[#This Row],[pledged]]/Kickstarter[[#This Row],[goal]]</f>
        <v>1.0235000000000001</v>
      </c>
      <c r="P3227" s="13">
        <f>IF(Kickstarter[[#This Row],[backers_count]], Kickstarter[[#This Row],[pledged]]/Kickstarter[[#This Row],[backers_count]], 0)</f>
        <v>52.487179487179489</v>
      </c>
      <c r="Q3227" t="str">
        <f>LEFT(Kickstarter[[#This Row],[Category and Sub-Category]], SEARCH("/", Kickstarter[[#This Row],[Category and Sub-Category]])-1)</f>
        <v>theater</v>
      </c>
      <c r="R3227" t="str">
        <f>RIGHT(Kickstarter[[#This Row],[Category and Sub-Category]], LEN(Kickstarter[[#This Row],[Category and Sub-Category]])-SEARCH("/",Kickstarter[[#This Row],[Category and Sub-Category]]))</f>
        <v>plays</v>
      </c>
      <c r="S3227" s="10">
        <f>(Kickstarter[[#This Row],[launched_at]]/86400) + 25569 + (-6/24)</f>
        <v>42503.309467592597</v>
      </c>
      <c r="T3227" s="10">
        <f>(Kickstarter[[#This Row],[deadline]]/86400) + 25569 + (-6/24)</f>
        <v>42524.625</v>
      </c>
      <c r="U3227" s="6">
        <f>YEAR(Kickstarter[[#This Row],[Date Created Conversion]])</f>
        <v>2016</v>
      </c>
      <c r="V3227" s="6" t="str">
        <f>TEXT(Kickstarter[[#This Row],[Date Created Conversion]], "mmm")</f>
        <v>May</v>
      </c>
      <c r="W3227" s="6">
        <f>DATEDIF(Kickstarter[[#This Row],[Date Created Conversion]],Kickstarter[[#This Row],[Date Ended Conversion]],"m")</f>
        <v>0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Kickstarter[[#This Row],[pledged]]/Kickstarter[[#This Row],[goal]]</f>
        <v>1.0416666666666667</v>
      </c>
      <c r="P3228" s="13">
        <f>IF(Kickstarter[[#This Row],[backers_count]], Kickstarter[[#This Row],[pledged]]/Kickstarter[[#This Row],[backers_count]], 0)</f>
        <v>59.523809523809526</v>
      </c>
      <c r="Q3228" t="str">
        <f>LEFT(Kickstarter[[#This Row],[Category and Sub-Category]], SEARCH("/", Kickstarter[[#This Row],[Category and Sub-Category]])-1)</f>
        <v>theater</v>
      </c>
      <c r="R3228" t="str">
        <f>RIGHT(Kickstarter[[#This Row],[Category and Sub-Category]], LEN(Kickstarter[[#This Row],[Category and Sub-Category]])-SEARCH("/",Kickstarter[[#This Row],[Category and Sub-Category]]))</f>
        <v>plays</v>
      </c>
      <c r="S3228" s="10">
        <f>(Kickstarter[[#This Row],[launched_at]]/86400) + 25569 + (-6/24)</f>
        <v>42277.333472222221</v>
      </c>
      <c r="T3228" s="10">
        <f>(Kickstarter[[#This Row],[deadline]]/86400) + 25569 + (-6/24)</f>
        <v>42307.333472222221</v>
      </c>
      <c r="U3228" s="6">
        <f>YEAR(Kickstarter[[#This Row],[Date Created Conversion]])</f>
        <v>2015</v>
      </c>
      <c r="V3228" s="6" t="str">
        <f>TEXT(Kickstarter[[#This Row],[Date Created Conversion]], "mmm")</f>
        <v>Sep</v>
      </c>
      <c r="W3228" s="6">
        <f>DATEDIF(Kickstarter[[#This Row],[Date Created Conversion]],Kickstarter[[#This Row],[Date Ended Conversion]],"m")</f>
        <v>1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Kickstarter[[#This Row],[pledged]]/Kickstarter[[#This Row],[goal]]</f>
        <v>1.25</v>
      </c>
      <c r="P3229" s="13">
        <f>IF(Kickstarter[[#This Row],[backers_count]], Kickstarter[[#This Row],[pledged]]/Kickstarter[[#This Row],[backers_count]], 0)</f>
        <v>50</v>
      </c>
      <c r="Q3229" t="str">
        <f>LEFT(Kickstarter[[#This Row],[Category and Sub-Category]], SEARCH("/", Kickstarter[[#This Row],[Category and Sub-Category]])-1)</f>
        <v>theater</v>
      </c>
      <c r="R3229" t="str">
        <f>RIGHT(Kickstarter[[#This Row],[Category and Sub-Category]], LEN(Kickstarter[[#This Row],[Category and Sub-Category]])-SEARCH("/",Kickstarter[[#This Row],[Category and Sub-Category]]))</f>
        <v>plays</v>
      </c>
      <c r="S3229" s="10">
        <f>(Kickstarter[[#This Row],[launched_at]]/86400) + 25569 + (-6/24)</f>
        <v>42722.632361111115</v>
      </c>
      <c r="T3229" s="10">
        <f>(Kickstarter[[#This Row],[deadline]]/86400) + 25569 + (-6/24)</f>
        <v>42752.632361111115</v>
      </c>
      <c r="U3229" s="6">
        <f>YEAR(Kickstarter[[#This Row],[Date Created Conversion]])</f>
        <v>2016</v>
      </c>
      <c r="V3229" s="6" t="str">
        <f>TEXT(Kickstarter[[#This Row],[Date Created Conversion]], "mmm")</f>
        <v>Dec</v>
      </c>
      <c r="W3229" s="6">
        <f>DATEDIF(Kickstarter[[#This Row],[Date Created Conversion]],Kickstarter[[#This Row],[Date Ended Conversion]],"m")</f>
        <v>0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Kickstarter[[#This Row],[pledged]]/Kickstarter[[#This Row],[goal]]</f>
        <v>1.0234285714285714</v>
      </c>
      <c r="P3230" s="13">
        <f>IF(Kickstarter[[#This Row],[backers_count]], Kickstarter[[#This Row],[pledged]]/Kickstarter[[#This Row],[backers_count]], 0)</f>
        <v>193.62162162162161</v>
      </c>
      <c r="Q3230" t="str">
        <f>LEFT(Kickstarter[[#This Row],[Category and Sub-Category]], SEARCH("/", Kickstarter[[#This Row],[Category and Sub-Category]])-1)</f>
        <v>theater</v>
      </c>
      <c r="R3230" t="str">
        <f>RIGHT(Kickstarter[[#This Row],[Category and Sub-Category]], LEN(Kickstarter[[#This Row],[Category and Sub-Category]])-SEARCH("/",Kickstarter[[#This Row],[Category and Sub-Category]]))</f>
        <v>plays</v>
      </c>
      <c r="S3230" s="10">
        <f>(Kickstarter[[#This Row],[launched_at]]/86400) + 25569 + (-6/24)</f>
        <v>42323.45930555556</v>
      </c>
      <c r="T3230" s="10">
        <f>(Kickstarter[[#This Row],[deadline]]/86400) + 25569 + (-6/24)</f>
        <v>42354.957638888889</v>
      </c>
      <c r="U3230" s="6">
        <f>YEAR(Kickstarter[[#This Row],[Date Created Conversion]])</f>
        <v>2015</v>
      </c>
      <c r="V3230" s="6" t="str">
        <f>TEXT(Kickstarter[[#This Row],[Date Created Conversion]], "mmm")</f>
        <v>Nov</v>
      </c>
      <c r="W3230" s="6">
        <f>DATEDIF(Kickstarter[[#This Row],[Date Created Conversion]],Kickstarter[[#This Row],[Date Ended Conversion]],"m")</f>
        <v>1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Kickstarter[[#This Row],[pledged]]/Kickstarter[[#This Row],[goal]]</f>
        <v>1.0786500000000001</v>
      </c>
      <c r="P3231" s="13">
        <f>IF(Kickstarter[[#This Row],[backers_count]], Kickstarter[[#This Row],[pledged]]/Kickstarter[[#This Row],[backers_count]], 0)</f>
        <v>106.79702970297029</v>
      </c>
      <c r="Q3231" t="str">
        <f>LEFT(Kickstarter[[#This Row],[Category and Sub-Category]], SEARCH("/", Kickstarter[[#This Row],[Category and Sub-Category]])-1)</f>
        <v>theater</v>
      </c>
      <c r="R3231" t="str">
        <f>RIGHT(Kickstarter[[#This Row],[Category and Sub-Category]], LEN(Kickstarter[[#This Row],[Category and Sub-Category]])-SEARCH("/",Kickstarter[[#This Row],[Category and Sub-Category]]))</f>
        <v>plays</v>
      </c>
      <c r="S3231" s="10">
        <f>(Kickstarter[[#This Row],[launched_at]]/86400) + 25569 + (-6/24)</f>
        <v>41933.041643518518</v>
      </c>
      <c r="T3231" s="10">
        <f>(Kickstarter[[#This Row],[deadline]]/86400) + 25569 + (-6/24)</f>
        <v>41963.083310185189</v>
      </c>
      <c r="U3231" s="6">
        <f>YEAR(Kickstarter[[#This Row],[Date Created Conversion]])</f>
        <v>2014</v>
      </c>
      <c r="V3231" s="6" t="str">
        <f>TEXT(Kickstarter[[#This Row],[Date Created Conversion]], "mmm")</f>
        <v>Oct</v>
      </c>
      <c r="W3231" s="6">
        <f>DATEDIF(Kickstarter[[#This Row],[Date Created Conversion]],Kickstarter[[#This Row],[Date Ended Conversion]],"m")</f>
        <v>0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Kickstarter[[#This Row],[pledged]]/Kickstarter[[#This Row],[goal]]</f>
        <v>1.0988461538461538</v>
      </c>
      <c r="P3232" s="13">
        <f>IF(Kickstarter[[#This Row],[backers_count]], Kickstarter[[#This Row],[pledged]]/Kickstarter[[#This Row],[backers_count]], 0)</f>
        <v>77.21621621621621</v>
      </c>
      <c r="Q3232" t="str">
        <f>LEFT(Kickstarter[[#This Row],[Category and Sub-Category]], SEARCH("/", Kickstarter[[#This Row],[Category and Sub-Category]])-1)</f>
        <v>theater</v>
      </c>
      <c r="R3232" t="str">
        <f>RIGHT(Kickstarter[[#This Row],[Category and Sub-Category]], LEN(Kickstarter[[#This Row],[Category and Sub-Category]])-SEARCH("/",Kickstarter[[#This Row],[Category and Sub-Category]]))</f>
        <v>plays</v>
      </c>
      <c r="S3232" s="10">
        <f>(Kickstarter[[#This Row],[launched_at]]/86400) + 25569 + (-6/24)</f>
        <v>41897.918124999997</v>
      </c>
      <c r="T3232" s="10">
        <f>(Kickstarter[[#This Row],[deadline]]/86400) + 25569 + (-6/24)</f>
        <v>41912.915972222225</v>
      </c>
      <c r="U3232" s="6">
        <f>YEAR(Kickstarter[[#This Row],[Date Created Conversion]])</f>
        <v>2014</v>
      </c>
      <c r="V3232" s="6" t="str">
        <f>TEXT(Kickstarter[[#This Row],[Date Created Conversion]], "mmm")</f>
        <v>Sep</v>
      </c>
      <c r="W3232" s="6">
        <f>DATEDIF(Kickstarter[[#This Row],[Date Created Conversion]],Kickstarter[[#This Row],[Date Ended Conversion]],"m")</f>
        <v>0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Kickstarter[[#This Row],[pledged]]/Kickstarter[[#This Row],[goal]]</f>
        <v>1.61</v>
      </c>
      <c r="P3233" s="13">
        <f>IF(Kickstarter[[#This Row],[backers_count]], Kickstarter[[#This Row],[pledged]]/Kickstarter[[#This Row],[backers_count]], 0)</f>
        <v>57.5</v>
      </c>
      <c r="Q3233" t="str">
        <f>LEFT(Kickstarter[[#This Row],[Category and Sub-Category]], SEARCH("/", Kickstarter[[#This Row],[Category and Sub-Category]])-1)</f>
        <v>theater</v>
      </c>
      <c r="R3233" t="str">
        <f>RIGHT(Kickstarter[[#This Row],[Category and Sub-Category]], LEN(Kickstarter[[#This Row],[Category and Sub-Category]])-SEARCH("/",Kickstarter[[#This Row],[Category and Sub-Category]]))</f>
        <v>plays</v>
      </c>
      <c r="S3233" s="10">
        <f>(Kickstarter[[#This Row],[launched_at]]/86400) + 25569 + (-6/24)</f>
        <v>42446.693831018521</v>
      </c>
      <c r="T3233" s="10">
        <f>(Kickstarter[[#This Row],[deadline]]/86400) + 25569 + (-6/24)</f>
        <v>42476.693831018521</v>
      </c>
      <c r="U3233" s="6">
        <f>YEAR(Kickstarter[[#This Row],[Date Created Conversion]])</f>
        <v>2016</v>
      </c>
      <c r="V3233" s="6" t="str">
        <f>TEXT(Kickstarter[[#This Row],[Date Created Conversion]], "mmm")</f>
        <v>Mar</v>
      </c>
      <c r="W3233" s="6">
        <f>DATEDIF(Kickstarter[[#This Row],[Date Created Conversion]],Kickstarter[[#This Row],[Date Ended Conversion]],"m")</f>
        <v>0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Kickstarter[[#This Row],[pledged]]/Kickstarter[[#This Row],[goal]]</f>
        <v>1.3120000000000001</v>
      </c>
      <c r="P3234" s="13">
        <f>IF(Kickstarter[[#This Row],[backers_count]], Kickstarter[[#This Row],[pledged]]/Kickstarter[[#This Row],[backers_count]], 0)</f>
        <v>50.46153846153846</v>
      </c>
      <c r="Q3234" t="str">
        <f>LEFT(Kickstarter[[#This Row],[Category and Sub-Category]], SEARCH("/", Kickstarter[[#This Row],[Category and Sub-Category]])-1)</f>
        <v>theater</v>
      </c>
      <c r="R3234" t="str">
        <f>RIGHT(Kickstarter[[#This Row],[Category and Sub-Category]], LEN(Kickstarter[[#This Row],[Category and Sub-Category]])-SEARCH("/",Kickstarter[[#This Row],[Category and Sub-Category]]))</f>
        <v>plays</v>
      </c>
      <c r="S3234" s="10">
        <f>(Kickstarter[[#This Row],[launched_at]]/86400) + 25569 + (-6/24)</f>
        <v>42463.56385416667</v>
      </c>
      <c r="T3234" s="10">
        <f>(Kickstarter[[#This Row],[deadline]]/86400) + 25569 + (-6/24)</f>
        <v>42493.915972222225</v>
      </c>
      <c r="U3234" s="6">
        <f>YEAR(Kickstarter[[#This Row],[Date Created Conversion]])</f>
        <v>2016</v>
      </c>
      <c r="V3234" s="6" t="str">
        <f>TEXT(Kickstarter[[#This Row],[Date Created Conversion]], "mmm")</f>
        <v>Apr</v>
      </c>
      <c r="W3234" s="6">
        <f>DATEDIF(Kickstarter[[#This Row],[Date Created Conversion]],Kickstarter[[#This Row],[Date Ended Conversion]],"m")</f>
        <v>1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Kickstarter[[#This Row],[pledged]]/Kickstarter[[#This Row],[goal]]</f>
        <v>1.1879999999999999</v>
      </c>
      <c r="P3235" s="13">
        <f>IF(Kickstarter[[#This Row],[backers_count]], Kickstarter[[#This Row],[pledged]]/Kickstarter[[#This Row],[backers_count]], 0)</f>
        <v>97.377049180327873</v>
      </c>
      <c r="Q3235" t="str">
        <f>LEFT(Kickstarter[[#This Row],[Category and Sub-Category]], SEARCH("/", Kickstarter[[#This Row],[Category and Sub-Category]])-1)</f>
        <v>theater</v>
      </c>
      <c r="R3235" t="str">
        <f>RIGHT(Kickstarter[[#This Row],[Category and Sub-Category]], LEN(Kickstarter[[#This Row],[Category and Sub-Category]])-SEARCH("/",Kickstarter[[#This Row],[Category and Sub-Category]]))</f>
        <v>plays</v>
      </c>
      <c r="S3235" s="10">
        <f>(Kickstarter[[#This Row],[launched_at]]/86400) + 25569 + (-6/24)</f>
        <v>42766.555034722223</v>
      </c>
      <c r="T3235" s="10">
        <f>(Kickstarter[[#This Row],[deadline]]/86400) + 25569 + (-6/24)</f>
        <v>42796.555034722223</v>
      </c>
      <c r="U3235" s="6">
        <f>YEAR(Kickstarter[[#This Row],[Date Created Conversion]])</f>
        <v>2017</v>
      </c>
      <c r="V3235" s="6" t="str">
        <f>TEXT(Kickstarter[[#This Row],[Date Created Conversion]], "mmm")</f>
        <v>Jan</v>
      </c>
      <c r="W3235" s="6">
        <f>DATEDIF(Kickstarter[[#This Row],[Date Created Conversion]],Kickstarter[[#This Row],[Date Ended Conversion]],"m")</f>
        <v>1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Kickstarter[[#This Row],[pledged]]/Kickstarter[[#This Row],[goal]]</f>
        <v>1.0039275000000001</v>
      </c>
      <c r="P3236" s="13">
        <f>IF(Kickstarter[[#This Row],[backers_count]], Kickstarter[[#This Row],[pledged]]/Kickstarter[[#This Row],[backers_count]], 0)</f>
        <v>34.91921739130435</v>
      </c>
      <c r="Q3236" t="str">
        <f>LEFT(Kickstarter[[#This Row],[Category and Sub-Category]], SEARCH("/", Kickstarter[[#This Row],[Category and Sub-Category]])-1)</f>
        <v>theater</v>
      </c>
      <c r="R3236" t="str">
        <f>RIGHT(Kickstarter[[#This Row],[Category and Sub-Category]], LEN(Kickstarter[[#This Row],[Category and Sub-Category]])-SEARCH("/",Kickstarter[[#This Row],[Category and Sub-Category]]))</f>
        <v>plays</v>
      </c>
      <c r="S3236" s="10">
        <f>(Kickstarter[[#This Row],[launched_at]]/86400) + 25569 + (-6/24)</f>
        <v>42734.539444444439</v>
      </c>
      <c r="T3236" s="10">
        <f>(Kickstarter[[#This Row],[deadline]]/86400) + 25569 + (-6/24)</f>
        <v>42767.729861111111</v>
      </c>
      <c r="U3236" s="6">
        <f>YEAR(Kickstarter[[#This Row],[Date Created Conversion]])</f>
        <v>2016</v>
      </c>
      <c r="V3236" s="6" t="str">
        <f>TEXT(Kickstarter[[#This Row],[Date Created Conversion]], "mmm")</f>
        <v>Dec</v>
      </c>
      <c r="W3236" s="6">
        <f>DATEDIF(Kickstarter[[#This Row],[Date Created Conversion]],Kickstarter[[#This Row],[Date Ended Conversion]],"m")</f>
        <v>1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Kickstarter[[#This Row],[pledged]]/Kickstarter[[#This Row],[goal]]</f>
        <v>1.0320666666666667</v>
      </c>
      <c r="P3237" s="13">
        <f>IF(Kickstarter[[#This Row],[backers_count]], Kickstarter[[#This Row],[pledged]]/Kickstarter[[#This Row],[backers_count]], 0)</f>
        <v>85.530386740331494</v>
      </c>
      <c r="Q3237" t="str">
        <f>LEFT(Kickstarter[[#This Row],[Category and Sub-Category]], SEARCH("/", Kickstarter[[#This Row],[Category and Sub-Category]])-1)</f>
        <v>theater</v>
      </c>
      <c r="R3237" t="str">
        <f>RIGHT(Kickstarter[[#This Row],[Category and Sub-Category]], LEN(Kickstarter[[#This Row],[Category and Sub-Category]])-SEARCH("/",Kickstarter[[#This Row],[Category and Sub-Category]]))</f>
        <v>plays</v>
      </c>
      <c r="S3237" s="10">
        <f>(Kickstarter[[#This Row],[launched_at]]/86400) + 25569 + (-6/24)</f>
        <v>42522.097812499997</v>
      </c>
      <c r="T3237" s="10">
        <f>(Kickstarter[[#This Row],[deadline]]/86400) + 25569 + (-6/24)</f>
        <v>42552.097812499997</v>
      </c>
      <c r="U3237" s="6">
        <f>YEAR(Kickstarter[[#This Row],[Date Created Conversion]])</f>
        <v>2016</v>
      </c>
      <c r="V3237" s="6" t="str">
        <f>TEXT(Kickstarter[[#This Row],[Date Created Conversion]], "mmm")</f>
        <v>Jun</v>
      </c>
      <c r="W3237" s="6">
        <f>DATEDIF(Kickstarter[[#This Row],[Date Created Conversion]],Kickstarter[[#This Row],[Date Ended Conversion]],"m")</f>
        <v>1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Kickstarter[[#This Row],[pledged]]/Kickstarter[[#This Row],[goal]]</f>
        <v>1.006</v>
      </c>
      <c r="P3238" s="13">
        <f>IF(Kickstarter[[#This Row],[backers_count]], Kickstarter[[#This Row],[pledged]]/Kickstarter[[#This Row],[backers_count]], 0)</f>
        <v>182.90909090909091</v>
      </c>
      <c r="Q3238" t="str">
        <f>LEFT(Kickstarter[[#This Row],[Category and Sub-Category]], SEARCH("/", Kickstarter[[#This Row],[Category and Sub-Category]])-1)</f>
        <v>theater</v>
      </c>
      <c r="R3238" t="str">
        <f>RIGHT(Kickstarter[[#This Row],[Category and Sub-Category]], LEN(Kickstarter[[#This Row],[Category and Sub-Category]])-SEARCH("/",Kickstarter[[#This Row],[Category and Sub-Category]]))</f>
        <v>plays</v>
      </c>
      <c r="S3238" s="10">
        <f>(Kickstarter[[#This Row],[launched_at]]/86400) + 25569 + (-6/24)</f>
        <v>42702.667048611111</v>
      </c>
      <c r="T3238" s="10">
        <f>(Kickstarter[[#This Row],[deadline]]/86400) + 25569 + (-6/24)</f>
        <v>42732.667048611111</v>
      </c>
      <c r="U3238" s="6">
        <f>YEAR(Kickstarter[[#This Row],[Date Created Conversion]])</f>
        <v>2016</v>
      </c>
      <c r="V3238" s="6" t="str">
        <f>TEXT(Kickstarter[[#This Row],[Date Created Conversion]], "mmm")</f>
        <v>Nov</v>
      </c>
      <c r="W3238" s="6">
        <f>DATEDIF(Kickstarter[[#This Row],[Date Created Conversion]],Kickstarter[[#This Row],[Date Ended Conversion]],"m")</f>
        <v>1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Kickstarter[[#This Row],[pledged]]/Kickstarter[[#This Row],[goal]]</f>
        <v>1.0078754285714286</v>
      </c>
      <c r="P3239" s="13">
        <f>IF(Kickstarter[[#This Row],[backers_count]], Kickstarter[[#This Row],[pledged]]/Kickstarter[[#This Row],[backers_count]], 0)</f>
        <v>131.13620817843866</v>
      </c>
      <c r="Q3239" t="str">
        <f>LEFT(Kickstarter[[#This Row],[Category and Sub-Category]], SEARCH("/", Kickstarter[[#This Row],[Category and Sub-Category]])-1)</f>
        <v>theater</v>
      </c>
      <c r="R3239" t="str">
        <f>RIGHT(Kickstarter[[#This Row],[Category and Sub-Category]], LEN(Kickstarter[[#This Row],[Category and Sub-Category]])-SEARCH("/",Kickstarter[[#This Row],[Category and Sub-Category]]))</f>
        <v>plays</v>
      </c>
      <c r="S3239" s="10">
        <f>(Kickstarter[[#This Row],[launched_at]]/86400) + 25569 + (-6/24)</f>
        <v>42252.224351851852</v>
      </c>
      <c r="T3239" s="10">
        <f>(Kickstarter[[#This Row],[deadline]]/86400) + 25569 + (-6/24)</f>
        <v>42275.915972222225</v>
      </c>
      <c r="U3239" s="6">
        <f>YEAR(Kickstarter[[#This Row],[Date Created Conversion]])</f>
        <v>2015</v>
      </c>
      <c r="V3239" s="6" t="str">
        <f>TEXT(Kickstarter[[#This Row],[Date Created Conversion]], "mmm")</f>
        <v>Sep</v>
      </c>
      <c r="W3239" s="6">
        <f>DATEDIF(Kickstarter[[#This Row],[Date Created Conversion]],Kickstarter[[#This Row],[Date Ended Conversion]],"m")</f>
        <v>0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Kickstarter[[#This Row],[pledged]]/Kickstarter[[#This Row],[goal]]</f>
        <v>1.1232142857142857</v>
      </c>
      <c r="P3240" s="13">
        <f>IF(Kickstarter[[#This Row],[backers_count]], Kickstarter[[#This Row],[pledged]]/Kickstarter[[#This Row],[backers_count]], 0)</f>
        <v>39.810126582278478</v>
      </c>
      <c r="Q3240" t="str">
        <f>LEFT(Kickstarter[[#This Row],[Category and Sub-Category]], SEARCH("/", Kickstarter[[#This Row],[Category and Sub-Category]])-1)</f>
        <v>theater</v>
      </c>
      <c r="R3240" t="str">
        <f>RIGHT(Kickstarter[[#This Row],[Category and Sub-Category]], LEN(Kickstarter[[#This Row],[Category and Sub-Category]])-SEARCH("/",Kickstarter[[#This Row],[Category and Sub-Category]]))</f>
        <v>plays</v>
      </c>
      <c r="S3240" s="10">
        <f>(Kickstarter[[#This Row],[launched_at]]/86400) + 25569 + (-6/24)</f>
        <v>42156.260393518518</v>
      </c>
      <c r="T3240" s="10">
        <f>(Kickstarter[[#This Row],[deadline]]/86400) + 25569 + (-6/24)</f>
        <v>42186.260393518518</v>
      </c>
      <c r="U3240" s="6">
        <f>YEAR(Kickstarter[[#This Row],[Date Created Conversion]])</f>
        <v>2015</v>
      </c>
      <c r="V3240" s="6" t="str">
        <f>TEXT(Kickstarter[[#This Row],[Date Created Conversion]], "mmm")</f>
        <v>Jun</v>
      </c>
      <c r="W3240" s="6">
        <f>DATEDIF(Kickstarter[[#This Row],[Date Created Conversion]],Kickstarter[[#This Row],[Date Ended Conversion]],"m")</f>
        <v>1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Kickstarter[[#This Row],[pledged]]/Kickstarter[[#This Row],[goal]]</f>
        <v>1.0591914022517912</v>
      </c>
      <c r="P3241" s="13">
        <f>IF(Kickstarter[[#This Row],[backers_count]], Kickstarter[[#This Row],[pledged]]/Kickstarter[[#This Row],[backers_count]], 0)</f>
        <v>59.701730769230764</v>
      </c>
      <c r="Q3241" t="str">
        <f>LEFT(Kickstarter[[#This Row],[Category and Sub-Category]], SEARCH("/", Kickstarter[[#This Row],[Category and Sub-Category]])-1)</f>
        <v>theater</v>
      </c>
      <c r="R3241" t="str">
        <f>RIGHT(Kickstarter[[#This Row],[Category and Sub-Category]], LEN(Kickstarter[[#This Row],[Category and Sub-Category]])-SEARCH("/",Kickstarter[[#This Row],[Category and Sub-Category]]))</f>
        <v>plays</v>
      </c>
      <c r="S3241" s="10">
        <f>(Kickstarter[[#This Row],[launched_at]]/86400) + 25569 + (-6/24)</f>
        <v>42277.839039351849</v>
      </c>
      <c r="T3241" s="10">
        <f>(Kickstarter[[#This Row],[deadline]]/86400) + 25569 + (-6/24)</f>
        <v>42302.749305555553</v>
      </c>
      <c r="U3241" s="6">
        <f>YEAR(Kickstarter[[#This Row],[Date Created Conversion]])</f>
        <v>2015</v>
      </c>
      <c r="V3241" s="6" t="str">
        <f>TEXT(Kickstarter[[#This Row],[Date Created Conversion]], "mmm")</f>
        <v>Sep</v>
      </c>
      <c r="W3241" s="6">
        <f>DATEDIF(Kickstarter[[#This Row],[Date Created Conversion]],Kickstarter[[#This Row],[Date Ended Conversion]],"m")</f>
        <v>0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Kickstarter[[#This Row],[pledged]]/Kickstarter[[#This Row],[goal]]</f>
        <v>1.0056666666666667</v>
      </c>
      <c r="P3242" s="13">
        <f>IF(Kickstarter[[#This Row],[backers_count]], Kickstarter[[#This Row],[pledged]]/Kickstarter[[#This Row],[backers_count]], 0)</f>
        <v>88.735294117647058</v>
      </c>
      <c r="Q3242" t="str">
        <f>LEFT(Kickstarter[[#This Row],[Category and Sub-Category]], SEARCH("/", Kickstarter[[#This Row],[Category and Sub-Category]])-1)</f>
        <v>theater</v>
      </c>
      <c r="R3242" t="str">
        <f>RIGHT(Kickstarter[[#This Row],[Category and Sub-Category]], LEN(Kickstarter[[#This Row],[Category and Sub-Category]])-SEARCH("/",Kickstarter[[#This Row],[Category and Sub-Category]]))</f>
        <v>plays</v>
      </c>
      <c r="S3242" s="10">
        <f>(Kickstarter[[#This Row],[launched_at]]/86400) + 25569 + (-6/24)</f>
        <v>42754.443842592591</v>
      </c>
      <c r="T3242" s="10">
        <f>(Kickstarter[[#This Row],[deadline]]/86400) + 25569 + (-6/24)</f>
        <v>42782.708333333328</v>
      </c>
      <c r="U3242" s="6">
        <f>YEAR(Kickstarter[[#This Row],[Date Created Conversion]])</f>
        <v>2017</v>
      </c>
      <c r="V3242" s="6" t="str">
        <f>TEXT(Kickstarter[[#This Row],[Date Created Conversion]], "mmm")</f>
        <v>Jan</v>
      </c>
      <c r="W3242" s="6">
        <f>DATEDIF(Kickstarter[[#This Row],[Date Created Conversion]],Kickstarter[[#This Row],[Date Ended Conversion]],"m")</f>
        <v>0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Kickstarter[[#This Row],[pledged]]/Kickstarter[[#This Row],[goal]]</f>
        <v>1.1530588235294117</v>
      </c>
      <c r="P3243" s="13">
        <f>IF(Kickstarter[[#This Row],[backers_count]], Kickstarter[[#This Row],[pledged]]/Kickstarter[[#This Row],[backers_count]], 0)</f>
        <v>58.688622754491021</v>
      </c>
      <c r="Q3243" t="str">
        <f>LEFT(Kickstarter[[#This Row],[Category and Sub-Category]], SEARCH("/", Kickstarter[[#This Row],[Category and Sub-Category]])-1)</f>
        <v>theater</v>
      </c>
      <c r="R3243" t="str">
        <f>RIGHT(Kickstarter[[#This Row],[Category and Sub-Category]], LEN(Kickstarter[[#This Row],[Category and Sub-Category]])-SEARCH("/",Kickstarter[[#This Row],[Category and Sub-Category]]))</f>
        <v>plays</v>
      </c>
      <c r="S3243" s="10">
        <f>(Kickstarter[[#This Row],[launched_at]]/86400) + 25569 + (-6/24)</f>
        <v>41893.074884259258</v>
      </c>
      <c r="T3243" s="10">
        <f>(Kickstarter[[#This Row],[deadline]]/86400) + 25569 + (-6/24)</f>
        <v>41926.040972222225</v>
      </c>
      <c r="U3243" s="6">
        <f>YEAR(Kickstarter[[#This Row],[Date Created Conversion]])</f>
        <v>2014</v>
      </c>
      <c r="V3243" s="6" t="str">
        <f>TEXT(Kickstarter[[#This Row],[Date Created Conversion]], "mmm")</f>
        <v>Sep</v>
      </c>
      <c r="W3243" s="6">
        <f>DATEDIF(Kickstarter[[#This Row],[Date Created Conversion]],Kickstarter[[#This Row],[Date Ended Conversion]],"m")</f>
        <v>1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Kickstarter[[#This Row],[pledged]]/Kickstarter[[#This Row],[goal]]</f>
        <v>1.273042</v>
      </c>
      <c r="P3244" s="13">
        <f>IF(Kickstarter[[#This Row],[backers_count]], Kickstarter[[#This Row],[pledged]]/Kickstarter[[#This Row],[backers_count]], 0)</f>
        <v>69.56513661202186</v>
      </c>
      <c r="Q3244" t="str">
        <f>LEFT(Kickstarter[[#This Row],[Category and Sub-Category]], SEARCH("/", Kickstarter[[#This Row],[Category and Sub-Category]])-1)</f>
        <v>theater</v>
      </c>
      <c r="R3244" t="str">
        <f>RIGHT(Kickstarter[[#This Row],[Category and Sub-Category]], LEN(Kickstarter[[#This Row],[Category and Sub-Category]])-SEARCH("/",Kickstarter[[#This Row],[Category and Sub-Category]]))</f>
        <v>plays</v>
      </c>
      <c r="S3244" s="10">
        <f>(Kickstarter[[#This Row],[launched_at]]/86400) + 25569 + (-6/24)</f>
        <v>41871.505694444444</v>
      </c>
      <c r="T3244" s="10">
        <f>(Kickstarter[[#This Row],[deadline]]/86400) + 25569 + (-6/24)</f>
        <v>41901.505694444444</v>
      </c>
      <c r="U3244" s="6">
        <f>YEAR(Kickstarter[[#This Row],[Date Created Conversion]])</f>
        <v>2014</v>
      </c>
      <c r="V3244" s="6" t="str">
        <f>TEXT(Kickstarter[[#This Row],[Date Created Conversion]], "mmm")</f>
        <v>Aug</v>
      </c>
      <c r="W3244" s="6">
        <f>DATEDIF(Kickstarter[[#This Row],[Date Created Conversion]],Kickstarter[[#This Row],[Date Ended Conversion]],"m")</f>
        <v>0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Kickstarter[[#This Row],[pledged]]/Kickstarter[[#This Row],[goal]]</f>
        <v>1.028375</v>
      </c>
      <c r="P3245" s="13">
        <f>IF(Kickstarter[[#This Row],[backers_count]], Kickstarter[[#This Row],[pledged]]/Kickstarter[[#This Row],[backers_count]], 0)</f>
        <v>115.87323943661971</v>
      </c>
      <c r="Q3245" t="str">
        <f>LEFT(Kickstarter[[#This Row],[Category and Sub-Category]], SEARCH("/", Kickstarter[[#This Row],[Category and Sub-Category]])-1)</f>
        <v>theater</v>
      </c>
      <c r="R3245" t="str">
        <f>RIGHT(Kickstarter[[#This Row],[Category and Sub-Category]], LEN(Kickstarter[[#This Row],[Category and Sub-Category]])-SEARCH("/",Kickstarter[[#This Row],[Category and Sub-Category]]))</f>
        <v>plays</v>
      </c>
      <c r="S3245" s="10">
        <f>(Kickstarter[[#This Row],[launched_at]]/86400) + 25569 + (-6/24)</f>
        <v>42261.846782407403</v>
      </c>
      <c r="T3245" s="10">
        <f>(Kickstarter[[#This Row],[deadline]]/86400) + 25569 + (-6/24)</f>
        <v>42285.75</v>
      </c>
      <c r="U3245" s="6">
        <f>YEAR(Kickstarter[[#This Row],[Date Created Conversion]])</f>
        <v>2015</v>
      </c>
      <c r="V3245" s="6" t="str">
        <f>TEXT(Kickstarter[[#This Row],[Date Created Conversion]], "mmm")</f>
        <v>Sep</v>
      </c>
      <c r="W3245" s="6">
        <f>DATEDIF(Kickstarter[[#This Row],[Date Created Conversion]],Kickstarter[[#This Row],[Date Ended Conversion]],"m")</f>
        <v>0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Kickstarter[[#This Row],[pledged]]/Kickstarter[[#This Row],[goal]]</f>
        <v>1.0293749999999999</v>
      </c>
      <c r="P3246" s="13">
        <f>IF(Kickstarter[[#This Row],[backers_count]], Kickstarter[[#This Row],[pledged]]/Kickstarter[[#This Row],[backers_count]], 0)</f>
        <v>23.869565217391305</v>
      </c>
      <c r="Q3246" t="str">
        <f>LEFT(Kickstarter[[#This Row],[Category and Sub-Category]], SEARCH("/", Kickstarter[[#This Row],[Category and Sub-Category]])-1)</f>
        <v>theater</v>
      </c>
      <c r="R3246" t="str">
        <f>RIGHT(Kickstarter[[#This Row],[Category and Sub-Category]], LEN(Kickstarter[[#This Row],[Category and Sub-Category]])-SEARCH("/",Kickstarter[[#This Row],[Category and Sub-Category]]))</f>
        <v>plays</v>
      </c>
      <c r="S3246" s="10">
        <f>(Kickstarter[[#This Row],[launched_at]]/86400) + 25569 + (-6/24)</f>
        <v>42675.444236111114</v>
      </c>
      <c r="T3246" s="10">
        <f>(Kickstarter[[#This Row],[deadline]]/86400) + 25569 + (-6/24)</f>
        <v>42705.485902777778</v>
      </c>
      <c r="U3246" s="6">
        <f>YEAR(Kickstarter[[#This Row],[Date Created Conversion]])</f>
        <v>2016</v>
      </c>
      <c r="V3246" s="6" t="str">
        <f>TEXT(Kickstarter[[#This Row],[Date Created Conversion]], "mmm")</f>
        <v>Nov</v>
      </c>
      <c r="W3246" s="6">
        <f>DATEDIF(Kickstarter[[#This Row],[Date Created Conversion]],Kickstarter[[#This Row],[Date Ended Conversion]],"m")</f>
        <v>1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Kickstarter[[#This Row],[pledged]]/Kickstarter[[#This Row],[goal]]</f>
        <v>1.043047619047619</v>
      </c>
      <c r="P3247" s="13">
        <f>IF(Kickstarter[[#This Row],[backers_count]], Kickstarter[[#This Row],[pledged]]/Kickstarter[[#This Row],[backers_count]], 0)</f>
        <v>81.125925925925927</v>
      </c>
      <c r="Q3247" t="str">
        <f>LEFT(Kickstarter[[#This Row],[Category and Sub-Category]], SEARCH("/", Kickstarter[[#This Row],[Category and Sub-Category]])-1)</f>
        <v>theater</v>
      </c>
      <c r="R3247" t="str">
        <f>RIGHT(Kickstarter[[#This Row],[Category and Sub-Category]], LEN(Kickstarter[[#This Row],[Category and Sub-Category]])-SEARCH("/",Kickstarter[[#This Row],[Category and Sub-Category]]))</f>
        <v>plays</v>
      </c>
      <c r="S3247" s="10">
        <f>(Kickstarter[[#This Row],[launched_at]]/86400) + 25569 + (-6/24)</f>
        <v>42135.35020833333</v>
      </c>
      <c r="T3247" s="10">
        <f>(Kickstarter[[#This Row],[deadline]]/86400) + 25569 + (-6/24)</f>
        <v>42166.833333333328</v>
      </c>
      <c r="U3247" s="6">
        <f>YEAR(Kickstarter[[#This Row],[Date Created Conversion]])</f>
        <v>2015</v>
      </c>
      <c r="V3247" s="6" t="str">
        <f>TEXT(Kickstarter[[#This Row],[Date Created Conversion]], "mmm")</f>
        <v>May</v>
      </c>
      <c r="W3247" s="6">
        <f>DATEDIF(Kickstarter[[#This Row],[Date Created Conversion]],Kickstarter[[#This Row],[Date Ended Conversion]],"m")</f>
        <v>1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Kickstarter[[#This Row],[pledged]]/Kickstarter[[#This Row],[goal]]</f>
        <v>1.1122000000000001</v>
      </c>
      <c r="P3248" s="13">
        <f>IF(Kickstarter[[#This Row],[backers_count]], Kickstarter[[#This Row],[pledged]]/Kickstarter[[#This Row],[backers_count]], 0)</f>
        <v>57.626943005181346</v>
      </c>
      <c r="Q3248" t="str">
        <f>LEFT(Kickstarter[[#This Row],[Category and Sub-Category]], SEARCH("/", Kickstarter[[#This Row],[Category and Sub-Category]])-1)</f>
        <v>theater</v>
      </c>
      <c r="R3248" t="str">
        <f>RIGHT(Kickstarter[[#This Row],[Category and Sub-Category]], LEN(Kickstarter[[#This Row],[Category and Sub-Category]])-SEARCH("/",Kickstarter[[#This Row],[Category and Sub-Category]]))</f>
        <v>plays</v>
      </c>
      <c r="S3248" s="10">
        <f>(Kickstarter[[#This Row],[launched_at]]/86400) + 25569 + (-6/24)</f>
        <v>42230.222222222219</v>
      </c>
      <c r="T3248" s="10">
        <f>(Kickstarter[[#This Row],[deadline]]/86400) + 25569 + (-6/24)</f>
        <v>42258.915972222225</v>
      </c>
      <c r="U3248" s="6">
        <f>YEAR(Kickstarter[[#This Row],[Date Created Conversion]])</f>
        <v>2015</v>
      </c>
      <c r="V3248" s="6" t="str">
        <f>TEXT(Kickstarter[[#This Row],[Date Created Conversion]], "mmm")</f>
        <v>Aug</v>
      </c>
      <c r="W3248" s="6">
        <f>DATEDIF(Kickstarter[[#This Row],[Date Created Conversion]],Kickstarter[[#This Row],[Date Ended Conversion]],"m")</f>
        <v>0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Kickstarter[[#This Row],[pledged]]/Kickstarter[[#This Row],[goal]]</f>
        <v>1.0586</v>
      </c>
      <c r="P3249" s="13">
        <f>IF(Kickstarter[[#This Row],[backers_count]], Kickstarter[[#This Row],[pledged]]/Kickstarter[[#This Row],[backers_count]], 0)</f>
        <v>46.429824561403507</v>
      </c>
      <c r="Q3249" t="str">
        <f>LEFT(Kickstarter[[#This Row],[Category and Sub-Category]], SEARCH("/", Kickstarter[[#This Row],[Category and Sub-Category]])-1)</f>
        <v>theater</v>
      </c>
      <c r="R3249" t="str">
        <f>RIGHT(Kickstarter[[#This Row],[Category and Sub-Category]], LEN(Kickstarter[[#This Row],[Category and Sub-Category]])-SEARCH("/",Kickstarter[[#This Row],[Category and Sub-Category]]))</f>
        <v>plays</v>
      </c>
      <c r="S3249" s="10">
        <f>(Kickstarter[[#This Row],[launched_at]]/86400) + 25569 + (-6/24)</f>
        <v>42167.184166666666</v>
      </c>
      <c r="T3249" s="10">
        <f>(Kickstarter[[#This Row],[deadline]]/86400) + 25569 + (-6/24)</f>
        <v>42197.184166666666</v>
      </c>
      <c r="U3249" s="6">
        <f>YEAR(Kickstarter[[#This Row],[Date Created Conversion]])</f>
        <v>2015</v>
      </c>
      <c r="V3249" s="6" t="str">
        <f>TEXT(Kickstarter[[#This Row],[Date Created Conversion]], "mmm")</f>
        <v>Jun</v>
      </c>
      <c r="W3249" s="6">
        <f>DATEDIF(Kickstarter[[#This Row],[Date Created Conversion]],Kickstarter[[#This Row],[Date Ended Conversion]],"m")</f>
        <v>1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Kickstarter[[#This Row],[pledged]]/Kickstarter[[#This Row],[goal]]</f>
        <v>1.0079166666666666</v>
      </c>
      <c r="P3250" s="13">
        <f>IF(Kickstarter[[#This Row],[backers_count]], Kickstarter[[#This Row],[pledged]]/Kickstarter[[#This Row],[backers_count]], 0)</f>
        <v>60.475000000000001</v>
      </c>
      <c r="Q3250" t="str">
        <f>LEFT(Kickstarter[[#This Row],[Category and Sub-Category]], SEARCH("/", Kickstarter[[#This Row],[Category and Sub-Category]])-1)</f>
        <v>theater</v>
      </c>
      <c r="R3250" t="str">
        <f>RIGHT(Kickstarter[[#This Row],[Category and Sub-Category]], LEN(Kickstarter[[#This Row],[Category and Sub-Category]])-SEARCH("/",Kickstarter[[#This Row],[Category and Sub-Category]]))</f>
        <v>plays</v>
      </c>
      <c r="S3250" s="10">
        <f>(Kickstarter[[#This Row],[launched_at]]/86400) + 25569 + (-6/24)</f>
        <v>42068.638391203705</v>
      </c>
      <c r="T3250" s="10">
        <f>(Kickstarter[[#This Row],[deadline]]/86400) + 25569 + (-6/24)</f>
        <v>42098.596724537041</v>
      </c>
      <c r="U3250" s="6">
        <f>YEAR(Kickstarter[[#This Row],[Date Created Conversion]])</f>
        <v>2015</v>
      </c>
      <c r="V3250" s="6" t="str">
        <f>TEXT(Kickstarter[[#This Row],[Date Created Conversion]], "mmm")</f>
        <v>Mar</v>
      </c>
      <c r="W3250" s="6">
        <f>DATEDIF(Kickstarter[[#This Row],[Date Created Conversion]],Kickstarter[[#This Row],[Date Ended Conversion]],"m")</f>
        <v>0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Kickstarter[[#This Row],[pledged]]/Kickstarter[[#This Row],[goal]]</f>
        <v>1.0492727272727274</v>
      </c>
      <c r="P3251" s="13">
        <f>IF(Kickstarter[[#This Row],[backers_count]], Kickstarter[[#This Row],[pledged]]/Kickstarter[[#This Row],[backers_count]], 0)</f>
        <v>65.579545454545453</v>
      </c>
      <c r="Q3251" t="str">
        <f>LEFT(Kickstarter[[#This Row],[Category and Sub-Category]], SEARCH("/", Kickstarter[[#This Row],[Category and Sub-Category]])-1)</f>
        <v>theater</v>
      </c>
      <c r="R3251" t="str">
        <f>RIGHT(Kickstarter[[#This Row],[Category and Sub-Category]], LEN(Kickstarter[[#This Row],[Category and Sub-Category]])-SEARCH("/",Kickstarter[[#This Row],[Category and Sub-Category]]))</f>
        <v>plays</v>
      </c>
      <c r="S3251" s="10">
        <f>(Kickstarter[[#This Row],[launched_at]]/86400) + 25569 + (-6/24)</f>
        <v>42145.496689814812</v>
      </c>
      <c r="T3251" s="10">
        <f>(Kickstarter[[#This Row],[deadline]]/86400) + 25569 + (-6/24)</f>
        <v>42175.496689814812</v>
      </c>
      <c r="U3251" s="6">
        <f>YEAR(Kickstarter[[#This Row],[Date Created Conversion]])</f>
        <v>2015</v>
      </c>
      <c r="V3251" s="6" t="str">
        <f>TEXT(Kickstarter[[#This Row],[Date Created Conversion]], "mmm")</f>
        <v>May</v>
      </c>
      <c r="W3251" s="6">
        <f>DATEDIF(Kickstarter[[#This Row],[Date Created Conversion]],Kickstarter[[#This Row],[Date Ended Conversion]],"m")</f>
        <v>0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Kickstarter[[#This Row],[pledged]]/Kickstarter[[#This Row],[goal]]</f>
        <v>1.01552</v>
      </c>
      <c r="P3252" s="13">
        <f>IF(Kickstarter[[#This Row],[backers_count]], Kickstarter[[#This Row],[pledged]]/Kickstarter[[#This Row],[backers_count]], 0)</f>
        <v>119.1924882629108</v>
      </c>
      <c r="Q3252" t="str">
        <f>LEFT(Kickstarter[[#This Row],[Category and Sub-Category]], SEARCH("/", Kickstarter[[#This Row],[Category and Sub-Category]])-1)</f>
        <v>theater</v>
      </c>
      <c r="R3252" t="str">
        <f>RIGHT(Kickstarter[[#This Row],[Category and Sub-Category]], LEN(Kickstarter[[#This Row],[Category and Sub-Category]])-SEARCH("/",Kickstarter[[#This Row],[Category and Sub-Category]]))</f>
        <v>plays</v>
      </c>
      <c r="S3252" s="10">
        <f>(Kickstarter[[#This Row],[launched_at]]/86400) + 25569 + (-6/24)</f>
        <v>41918.492175925923</v>
      </c>
      <c r="T3252" s="10">
        <f>(Kickstarter[[#This Row],[deadline]]/86400) + 25569 + (-6/24)</f>
        <v>41948.533842592595</v>
      </c>
      <c r="U3252" s="6">
        <f>YEAR(Kickstarter[[#This Row],[Date Created Conversion]])</f>
        <v>2014</v>
      </c>
      <c r="V3252" s="6" t="str">
        <f>TEXT(Kickstarter[[#This Row],[Date Created Conversion]], "mmm")</f>
        <v>Oct</v>
      </c>
      <c r="W3252" s="6">
        <f>DATEDIF(Kickstarter[[#This Row],[Date Created Conversion]],Kickstarter[[#This Row],[Date Ended Conversion]],"m")</f>
        <v>0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Kickstarter[[#This Row],[pledged]]/Kickstarter[[#This Row],[goal]]</f>
        <v>1.1073333333333333</v>
      </c>
      <c r="P3253" s="13">
        <f>IF(Kickstarter[[#This Row],[backers_count]], Kickstarter[[#This Row],[pledged]]/Kickstarter[[#This Row],[backers_count]], 0)</f>
        <v>83.05</v>
      </c>
      <c r="Q3253" t="str">
        <f>LEFT(Kickstarter[[#This Row],[Category and Sub-Category]], SEARCH("/", Kickstarter[[#This Row],[Category and Sub-Category]])-1)</f>
        <v>theater</v>
      </c>
      <c r="R3253" t="str">
        <f>RIGHT(Kickstarter[[#This Row],[Category and Sub-Category]], LEN(Kickstarter[[#This Row],[Category and Sub-Category]])-SEARCH("/",Kickstarter[[#This Row],[Category and Sub-Category]]))</f>
        <v>plays</v>
      </c>
      <c r="S3253" s="10">
        <f>(Kickstarter[[#This Row],[launched_at]]/86400) + 25569 + (-6/24)</f>
        <v>42146.481087962966</v>
      </c>
      <c r="T3253" s="10">
        <f>(Kickstarter[[#This Row],[deadline]]/86400) + 25569 + (-6/24)</f>
        <v>42176.481087962966</v>
      </c>
      <c r="U3253" s="6">
        <f>YEAR(Kickstarter[[#This Row],[Date Created Conversion]])</f>
        <v>2015</v>
      </c>
      <c r="V3253" s="6" t="str">
        <f>TEXT(Kickstarter[[#This Row],[Date Created Conversion]], "mmm")</f>
        <v>May</v>
      </c>
      <c r="W3253" s="6">
        <f>DATEDIF(Kickstarter[[#This Row],[Date Created Conversion]],Kickstarter[[#This Row],[Date Ended Conversion]],"m")</f>
        <v>0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Kickstarter[[#This Row],[pledged]]/Kickstarter[[#This Row],[goal]]</f>
        <v>1.2782222222222221</v>
      </c>
      <c r="P3254" s="13">
        <f>IF(Kickstarter[[#This Row],[backers_count]], Kickstarter[[#This Row],[pledged]]/Kickstarter[[#This Row],[backers_count]], 0)</f>
        <v>57.52</v>
      </c>
      <c r="Q3254" t="str">
        <f>LEFT(Kickstarter[[#This Row],[Category and Sub-Category]], SEARCH("/", Kickstarter[[#This Row],[Category and Sub-Category]])-1)</f>
        <v>theater</v>
      </c>
      <c r="R3254" t="str">
        <f>RIGHT(Kickstarter[[#This Row],[Category and Sub-Category]], LEN(Kickstarter[[#This Row],[Category and Sub-Category]])-SEARCH("/",Kickstarter[[#This Row],[Category and Sub-Category]]))</f>
        <v>plays</v>
      </c>
      <c r="S3254" s="10">
        <f>(Kickstarter[[#This Row],[launched_at]]/86400) + 25569 + (-6/24)</f>
        <v>42590.222685185188</v>
      </c>
      <c r="T3254" s="10">
        <f>(Kickstarter[[#This Row],[deadline]]/86400) + 25569 + (-6/24)</f>
        <v>42620.222685185188</v>
      </c>
      <c r="U3254" s="6">
        <f>YEAR(Kickstarter[[#This Row],[Date Created Conversion]])</f>
        <v>2016</v>
      </c>
      <c r="V3254" s="6" t="str">
        <f>TEXT(Kickstarter[[#This Row],[Date Created Conversion]], "mmm")</f>
        <v>Aug</v>
      </c>
      <c r="W3254" s="6">
        <f>DATEDIF(Kickstarter[[#This Row],[Date Created Conversion]],Kickstarter[[#This Row],[Date Ended Conversion]],"m")</f>
        <v>0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Kickstarter[[#This Row],[pledged]]/Kickstarter[[#This Row],[goal]]</f>
        <v>1.0182500000000001</v>
      </c>
      <c r="P3255" s="13">
        <f>IF(Kickstarter[[#This Row],[backers_count]], Kickstarter[[#This Row],[pledged]]/Kickstarter[[#This Row],[backers_count]], 0)</f>
        <v>177.08695652173913</v>
      </c>
      <c r="Q3255" t="str">
        <f>LEFT(Kickstarter[[#This Row],[Category and Sub-Category]], SEARCH("/", Kickstarter[[#This Row],[Category and Sub-Category]])-1)</f>
        <v>theater</v>
      </c>
      <c r="R3255" t="str">
        <f>RIGHT(Kickstarter[[#This Row],[Category and Sub-Category]], LEN(Kickstarter[[#This Row],[Category and Sub-Category]])-SEARCH("/",Kickstarter[[#This Row],[Category and Sub-Category]]))</f>
        <v>plays</v>
      </c>
      <c r="S3255" s="10">
        <f>(Kickstarter[[#This Row],[launched_at]]/86400) + 25569 + (-6/24)</f>
        <v>42602.326712962968</v>
      </c>
      <c r="T3255" s="10">
        <f>(Kickstarter[[#This Row],[deadline]]/86400) + 25569 + (-6/24)</f>
        <v>42620.90625</v>
      </c>
      <c r="U3255" s="6">
        <f>YEAR(Kickstarter[[#This Row],[Date Created Conversion]])</f>
        <v>2016</v>
      </c>
      <c r="V3255" s="6" t="str">
        <f>TEXT(Kickstarter[[#This Row],[Date Created Conversion]], "mmm")</f>
        <v>Aug</v>
      </c>
      <c r="W3255" s="6">
        <f>DATEDIF(Kickstarter[[#This Row],[Date Created Conversion]],Kickstarter[[#This Row],[Date Ended Conversion]],"m")</f>
        <v>0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Kickstarter[[#This Row],[pledged]]/Kickstarter[[#This Row],[goal]]</f>
        <v>1.012576923076923</v>
      </c>
      <c r="P3256" s="13">
        <f>IF(Kickstarter[[#This Row],[backers_count]], Kickstarter[[#This Row],[pledged]]/Kickstarter[[#This Row],[backers_count]], 0)</f>
        <v>70.771505376344081</v>
      </c>
      <c r="Q3256" t="str">
        <f>LEFT(Kickstarter[[#This Row],[Category and Sub-Category]], SEARCH("/", Kickstarter[[#This Row],[Category and Sub-Category]])-1)</f>
        <v>theater</v>
      </c>
      <c r="R3256" t="str">
        <f>RIGHT(Kickstarter[[#This Row],[Category and Sub-Category]], LEN(Kickstarter[[#This Row],[Category and Sub-Category]])-SEARCH("/",Kickstarter[[#This Row],[Category and Sub-Category]]))</f>
        <v>plays</v>
      </c>
      <c r="S3256" s="10">
        <f>(Kickstarter[[#This Row],[launched_at]]/86400) + 25569 + (-6/24)</f>
        <v>42058.835752314815</v>
      </c>
      <c r="T3256" s="10">
        <f>(Kickstarter[[#This Row],[deadline]]/86400) + 25569 + (-6/24)</f>
        <v>42088.794085648144</v>
      </c>
      <c r="U3256" s="6">
        <f>YEAR(Kickstarter[[#This Row],[Date Created Conversion]])</f>
        <v>2015</v>
      </c>
      <c r="V3256" s="6" t="str">
        <f>TEXT(Kickstarter[[#This Row],[Date Created Conversion]], "mmm")</f>
        <v>Feb</v>
      </c>
      <c r="W3256" s="6">
        <f>DATEDIF(Kickstarter[[#This Row],[Date Created Conversion]],Kickstarter[[#This Row],[Date Ended Conversion]],"m")</f>
        <v>1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Kickstarter[[#This Row],[pledged]]/Kickstarter[[#This Row],[goal]]</f>
        <v>1.75</v>
      </c>
      <c r="P3257" s="13">
        <f>IF(Kickstarter[[#This Row],[backers_count]], Kickstarter[[#This Row],[pledged]]/Kickstarter[[#This Row],[backers_count]], 0)</f>
        <v>29.166666666666668</v>
      </c>
      <c r="Q3257" t="str">
        <f>LEFT(Kickstarter[[#This Row],[Category and Sub-Category]], SEARCH("/", Kickstarter[[#This Row],[Category and Sub-Category]])-1)</f>
        <v>theater</v>
      </c>
      <c r="R3257" t="str">
        <f>RIGHT(Kickstarter[[#This Row],[Category and Sub-Category]], LEN(Kickstarter[[#This Row],[Category and Sub-Category]])-SEARCH("/",Kickstarter[[#This Row],[Category and Sub-Category]]))</f>
        <v>plays</v>
      </c>
      <c r="S3257" s="10">
        <f>(Kickstarter[[#This Row],[launched_at]]/86400) + 25569 + (-6/24)</f>
        <v>41889.518229166664</v>
      </c>
      <c r="T3257" s="10">
        <f>(Kickstarter[[#This Row],[deadline]]/86400) + 25569 + (-6/24)</f>
        <v>41919.518229166664</v>
      </c>
      <c r="U3257" s="6">
        <f>YEAR(Kickstarter[[#This Row],[Date Created Conversion]])</f>
        <v>2014</v>
      </c>
      <c r="V3257" s="6" t="str">
        <f>TEXT(Kickstarter[[#This Row],[Date Created Conversion]], "mmm")</f>
        <v>Sep</v>
      </c>
      <c r="W3257" s="6">
        <f>DATEDIF(Kickstarter[[#This Row],[Date Created Conversion]],Kickstarter[[#This Row],[Date Ended Conversion]],"m")</f>
        <v>1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Kickstarter[[#This Row],[pledged]]/Kickstarter[[#This Row],[goal]]</f>
        <v>1.2806</v>
      </c>
      <c r="P3258" s="13">
        <f>IF(Kickstarter[[#This Row],[backers_count]], Kickstarter[[#This Row],[pledged]]/Kickstarter[[#This Row],[backers_count]], 0)</f>
        <v>72.76136363636364</v>
      </c>
      <c r="Q3258" t="str">
        <f>LEFT(Kickstarter[[#This Row],[Category and Sub-Category]], SEARCH("/", Kickstarter[[#This Row],[Category and Sub-Category]])-1)</f>
        <v>theater</v>
      </c>
      <c r="R3258" t="str">
        <f>RIGHT(Kickstarter[[#This Row],[Category and Sub-Category]], LEN(Kickstarter[[#This Row],[Category and Sub-Category]])-SEARCH("/",Kickstarter[[#This Row],[Category and Sub-Category]]))</f>
        <v>plays</v>
      </c>
      <c r="S3258" s="10">
        <f>(Kickstarter[[#This Row],[launched_at]]/86400) + 25569 + (-6/24)</f>
        <v>42144.323807870373</v>
      </c>
      <c r="T3258" s="10">
        <f>(Kickstarter[[#This Row],[deadline]]/86400) + 25569 + (-6/24)</f>
        <v>42165.915972222225</v>
      </c>
      <c r="U3258" s="6">
        <f>YEAR(Kickstarter[[#This Row],[Date Created Conversion]])</f>
        <v>2015</v>
      </c>
      <c r="V3258" s="6" t="str">
        <f>TEXT(Kickstarter[[#This Row],[Date Created Conversion]], "mmm")</f>
        <v>May</v>
      </c>
      <c r="W3258" s="6">
        <f>DATEDIF(Kickstarter[[#This Row],[Date Created Conversion]],Kickstarter[[#This Row],[Date Ended Conversion]],"m")</f>
        <v>0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Kickstarter[[#This Row],[pledged]]/Kickstarter[[#This Row],[goal]]</f>
        <v>1.0629949999999999</v>
      </c>
      <c r="P3259" s="13">
        <f>IF(Kickstarter[[#This Row],[backers_count]], Kickstarter[[#This Row],[pledged]]/Kickstarter[[#This Row],[backers_count]], 0)</f>
        <v>51.853414634146333</v>
      </c>
      <c r="Q3259" t="str">
        <f>LEFT(Kickstarter[[#This Row],[Category and Sub-Category]], SEARCH("/", Kickstarter[[#This Row],[Category and Sub-Category]])-1)</f>
        <v>theater</v>
      </c>
      <c r="R3259" t="str">
        <f>RIGHT(Kickstarter[[#This Row],[Category and Sub-Category]], LEN(Kickstarter[[#This Row],[Category and Sub-Category]])-SEARCH("/",Kickstarter[[#This Row],[Category and Sub-Category]]))</f>
        <v>plays</v>
      </c>
      <c r="S3259" s="10">
        <f>(Kickstarter[[#This Row],[launched_at]]/86400) + 25569 + (-6/24)</f>
        <v>42758.309629629628</v>
      </c>
      <c r="T3259" s="10">
        <f>(Kickstarter[[#This Row],[deadline]]/86400) + 25569 + (-6/24)</f>
        <v>42788.309629629628</v>
      </c>
      <c r="U3259" s="6">
        <f>YEAR(Kickstarter[[#This Row],[Date Created Conversion]])</f>
        <v>2017</v>
      </c>
      <c r="V3259" s="6" t="str">
        <f>TEXT(Kickstarter[[#This Row],[Date Created Conversion]], "mmm")</f>
        <v>Jan</v>
      </c>
      <c r="W3259" s="6">
        <f>DATEDIF(Kickstarter[[#This Row],[Date Created Conversion]],Kickstarter[[#This Row],[Date Ended Conversion]],"m")</f>
        <v>0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Kickstarter[[#This Row],[pledged]]/Kickstarter[[#This Row],[goal]]</f>
        <v>1.052142857142857</v>
      </c>
      <c r="P3260" s="13">
        <f>IF(Kickstarter[[#This Row],[backers_count]], Kickstarter[[#This Row],[pledged]]/Kickstarter[[#This Row],[backers_count]], 0)</f>
        <v>98.2</v>
      </c>
      <c r="Q3260" t="str">
        <f>LEFT(Kickstarter[[#This Row],[Category and Sub-Category]], SEARCH("/", Kickstarter[[#This Row],[Category and Sub-Category]])-1)</f>
        <v>theater</v>
      </c>
      <c r="R3260" t="str">
        <f>RIGHT(Kickstarter[[#This Row],[Category and Sub-Category]], LEN(Kickstarter[[#This Row],[Category and Sub-Category]])-SEARCH("/",Kickstarter[[#This Row],[Category and Sub-Category]]))</f>
        <v>plays</v>
      </c>
      <c r="S3260" s="10">
        <f>(Kickstarter[[#This Row],[launched_at]]/86400) + 25569 + (-6/24)</f>
        <v>41982.637280092589</v>
      </c>
      <c r="T3260" s="10">
        <f>(Kickstarter[[#This Row],[deadline]]/86400) + 25569 + (-6/24)</f>
        <v>42012.637280092589</v>
      </c>
      <c r="U3260" s="6">
        <f>YEAR(Kickstarter[[#This Row],[Date Created Conversion]])</f>
        <v>2014</v>
      </c>
      <c r="V3260" s="6" t="str">
        <f>TEXT(Kickstarter[[#This Row],[Date Created Conversion]], "mmm")</f>
        <v>Dec</v>
      </c>
      <c r="W3260" s="6">
        <f>DATEDIF(Kickstarter[[#This Row],[Date Created Conversion]],Kickstarter[[#This Row],[Date Ended Conversion]],"m")</f>
        <v>0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Kickstarter[[#This Row],[pledged]]/Kickstarter[[#This Row],[goal]]</f>
        <v>1.0616782608695652</v>
      </c>
      <c r="P3261" s="13">
        <f>IF(Kickstarter[[#This Row],[backers_count]], Kickstarter[[#This Row],[pledged]]/Kickstarter[[#This Row],[backers_count]], 0)</f>
        <v>251.7381443298969</v>
      </c>
      <c r="Q3261" t="str">
        <f>LEFT(Kickstarter[[#This Row],[Category and Sub-Category]], SEARCH("/", Kickstarter[[#This Row],[Category and Sub-Category]])-1)</f>
        <v>theater</v>
      </c>
      <c r="R3261" t="str">
        <f>RIGHT(Kickstarter[[#This Row],[Category and Sub-Category]], LEN(Kickstarter[[#This Row],[Category and Sub-Category]])-SEARCH("/",Kickstarter[[#This Row],[Category and Sub-Category]]))</f>
        <v>plays</v>
      </c>
      <c r="S3261" s="10">
        <f>(Kickstarter[[#This Row],[launched_at]]/86400) + 25569 + (-6/24)</f>
        <v>42614.510937500003</v>
      </c>
      <c r="T3261" s="10">
        <f>(Kickstarter[[#This Row],[deadline]]/86400) + 25569 + (-6/24)</f>
        <v>42643.915972222225</v>
      </c>
      <c r="U3261" s="6">
        <f>YEAR(Kickstarter[[#This Row],[Date Created Conversion]])</f>
        <v>2016</v>
      </c>
      <c r="V3261" s="6" t="str">
        <f>TEXT(Kickstarter[[#This Row],[Date Created Conversion]], "mmm")</f>
        <v>Sep</v>
      </c>
      <c r="W3261" s="6">
        <f>DATEDIF(Kickstarter[[#This Row],[Date Created Conversion]],Kickstarter[[#This Row],[Date Ended Conversion]],"m")</f>
        <v>0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Kickstarter[[#This Row],[pledged]]/Kickstarter[[#This Row],[goal]]</f>
        <v>1.0924</v>
      </c>
      <c r="P3262" s="13">
        <f>IF(Kickstarter[[#This Row],[backers_count]], Kickstarter[[#This Row],[pledged]]/Kickstarter[[#This Row],[backers_count]], 0)</f>
        <v>74.821917808219183</v>
      </c>
      <c r="Q3262" t="str">
        <f>LEFT(Kickstarter[[#This Row],[Category and Sub-Category]], SEARCH("/", Kickstarter[[#This Row],[Category and Sub-Category]])-1)</f>
        <v>theater</v>
      </c>
      <c r="R3262" t="str">
        <f>RIGHT(Kickstarter[[#This Row],[Category and Sub-Category]], LEN(Kickstarter[[#This Row],[Category and Sub-Category]])-SEARCH("/",Kickstarter[[#This Row],[Category and Sub-Category]]))</f>
        <v>plays</v>
      </c>
      <c r="S3262" s="10">
        <f>(Kickstarter[[#This Row],[launched_at]]/86400) + 25569 + (-6/24)</f>
        <v>42303.422662037032</v>
      </c>
      <c r="T3262" s="10">
        <f>(Kickstarter[[#This Row],[deadline]]/86400) + 25569 + (-6/24)</f>
        <v>42338.464328703703</v>
      </c>
      <c r="U3262" s="6">
        <f>YEAR(Kickstarter[[#This Row],[Date Created Conversion]])</f>
        <v>2015</v>
      </c>
      <c r="V3262" s="6" t="str">
        <f>TEXT(Kickstarter[[#This Row],[Date Created Conversion]], "mmm")</f>
        <v>Oct</v>
      </c>
      <c r="W3262" s="6">
        <f>DATEDIF(Kickstarter[[#This Row],[Date Created Conversion]],Kickstarter[[#This Row],[Date Ended Conversion]],"m")</f>
        <v>1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Kickstarter[[#This Row],[pledged]]/Kickstarter[[#This Row],[goal]]</f>
        <v>1.0045454545454546</v>
      </c>
      <c r="P3263" s="13">
        <f>IF(Kickstarter[[#This Row],[backers_count]], Kickstarter[[#This Row],[pledged]]/Kickstarter[[#This Row],[backers_count]], 0)</f>
        <v>67.65306122448979</v>
      </c>
      <c r="Q3263" t="str">
        <f>LEFT(Kickstarter[[#This Row],[Category and Sub-Category]], SEARCH("/", Kickstarter[[#This Row],[Category and Sub-Category]])-1)</f>
        <v>theater</v>
      </c>
      <c r="R3263" t="str">
        <f>RIGHT(Kickstarter[[#This Row],[Category and Sub-Category]], LEN(Kickstarter[[#This Row],[Category and Sub-Category]])-SEARCH("/",Kickstarter[[#This Row],[Category and Sub-Category]]))</f>
        <v>plays</v>
      </c>
      <c r="S3263" s="10">
        <f>(Kickstarter[[#This Row],[launched_at]]/86400) + 25569 + (-6/24)</f>
        <v>42171.475416666668</v>
      </c>
      <c r="T3263" s="10">
        <f>(Kickstarter[[#This Row],[deadline]]/86400) + 25569 + (-6/24)</f>
        <v>42201.475416666668</v>
      </c>
      <c r="U3263" s="6">
        <f>YEAR(Kickstarter[[#This Row],[Date Created Conversion]])</f>
        <v>2015</v>
      </c>
      <c r="V3263" s="6" t="str">
        <f>TEXT(Kickstarter[[#This Row],[Date Created Conversion]], "mmm")</f>
        <v>Jun</v>
      </c>
      <c r="W3263" s="6">
        <f>DATEDIF(Kickstarter[[#This Row],[Date Created Conversion]],Kickstarter[[#This Row],[Date Ended Conversion]],"m")</f>
        <v>1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Kickstarter[[#This Row],[pledged]]/Kickstarter[[#This Row],[goal]]</f>
        <v>1.0304098360655738</v>
      </c>
      <c r="P3264" s="13">
        <f>IF(Kickstarter[[#This Row],[backers_count]], Kickstarter[[#This Row],[pledged]]/Kickstarter[[#This Row],[backers_count]], 0)</f>
        <v>93.81343283582089</v>
      </c>
      <c r="Q3264" t="str">
        <f>LEFT(Kickstarter[[#This Row],[Category and Sub-Category]], SEARCH("/", Kickstarter[[#This Row],[Category and Sub-Category]])-1)</f>
        <v>theater</v>
      </c>
      <c r="R3264" t="str">
        <f>RIGHT(Kickstarter[[#This Row],[Category and Sub-Category]], LEN(Kickstarter[[#This Row],[Category and Sub-Category]])-SEARCH("/",Kickstarter[[#This Row],[Category and Sub-Category]]))</f>
        <v>plays</v>
      </c>
      <c r="S3264" s="10">
        <f>(Kickstarter[[#This Row],[launched_at]]/86400) + 25569 + (-6/24)</f>
        <v>41964.065532407403</v>
      </c>
      <c r="T3264" s="10">
        <f>(Kickstarter[[#This Row],[deadline]]/86400) + 25569 + (-6/24)</f>
        <v>41994.916666666672</v>
      </c>
      <c r="U3264" s="6">
        <f>YEAR(Kickstarter[[#This Row],[Date Created Conversion]])</f>
        <v>2014</v>
      </c>
      <c r="V3264" s="6" t="str">
        <f>TEXT(Kickstarter[[#This Row],[Date Created Conversion]], "mmm")</f>
        <v>Nov</v>
      </c>
      <c r="W3264" s="6">
        <f>DATEDIF(Kickstarter[[#This Row],[Date Created Conversion]],Kickstarter[[#This Row],[Date Ended Conversion]],"m")</f>
        <v>1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Kickstarter[[#This Row],[pledged]]/Kickstarter[[#This Row],[goal]]</f>
        <v>1.121664</v>
      </c>
      <c r="P3265" s="13">
        <f>IF(Kickstarter[[#This Row],[backers_count]], Kickstarter[[#This Row],[pledged]]/Kickstarter[[#This Row],[backers_count]], 0)</f>
        <v>41.237647058823526</v>
      </c>
      <c r="Q3265" t="str">
        <f>LEFT(Kickstarter[[#This Row],[Category and Sub-Category]], SEARCH("/", Kickstarter[[#This Row],[Category and Sub-Category]])-1)</f>
        <v>theater</v>
      </c>
      <c r="R3265" t="str">
        <f>RIGHT(Kickstarter[[#This Row],[Category and Sub-Category]], LEN(Kickstarter[[#This Row],[Category and Sub-Category]])-SEARCH("/",Kickstarter[[#This Row],[Category and Sub-Category]]))</f>
        <v>plays</v>
      </c>
      <c r="S3265" s="10">
        <f>(Kickstarter[[#This Row],[launched_at]]/86400) + 25569 + (-6/24)</f>
        <v>42284.266064814816</v>
      </c>
      <c r="T3265" s="10">
        <f>(Kickstarter[[#This Row],[deadline]]/86400) + 25569 + (-6/24)</f>
        <v>42307.625</v>
      </c>
      <c r="U3265" s="6">
        <f>YEAR(Kickstarter[[#This Row],[Date Created Conversion]])</f>
        <v>2015</v>
      </c>
      <c r="V3265" s="6" t="str">
        <f>TEXT(Kickstarter[[#This Row],[Date Created Conversion]], "mmm")</f>
        <v>Oct</v>
      </c>
      <c r="W3265" s="6">
        <f>DATEDIF(Kickstarter[[#This Row],[Date Created Conversion]],Kickstarter[[#This Row],[Date Ended Conversion]],"m")</f>
        <v>0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Kickstarter[[#This Row],[pledged]]/Kickstarter[[#This Row],[goal]]</f>
        <v>1.03</v>
      </c>
      <c r="P3266" s="13">
        <f>IF(Kickstarter[[#This Row],[backers_count]], Kickstarter[[#This Row],[pledged]]/Kickstarter[[#This Row],[backers_count]], 0)</f>
        <v>52.551020408163268</v>
      </c>
      <c r="Q3266" t="str">
        <f>LEFT(Kickstarter[[#This Row],[Category and Sub-Category]], SEARCH("/", Kickstarter[[#This Row],[Category and Sub-Category]])-1)</f>
        <v>theater</v>
      </c>
      <c r="R3266" t="str">
        <f>RIGHT(Kickstarter[[#This Row],[Category and Sub-Category]], LEN(Kickstarter[[#This Row],[Category and Sub-Category]])-SEARCH("/",Kickstarter[[#This Row],[Category and Sub-Category]]))</f>
        <v>plays</v>
      </c>
      <c r="S3266" s="10">
        <f>(Kickstarter[[#This Row],[launched_at]]/86400) + 25569 + (-6/24)</f>
        <v>42016.550208333334</v>
      </c>
      <c r="T3266" s="10">
        <f>(Kickstarter[[#This Row],[deadline]]/86400) + 25569 + (-6/24)</f>
        <v>42032.666666666672</v>
      </c>
      <c r="U3266" s="6">
        <f>YEAR(Kickstarter[[#This Row],[Date Created Conversion]])</f>
        <v>2015</v>
      </c>
      <c r="V3266" s="6" t="str">
        <f>TEXT(Kickstarter[[#This Row],[Date Created Conversion]], "mmm")</f>
        <v>Jan</v>
      </c>
      <c r="W3266" s="6">
        <f>DATEDIF(Kickstarter[[#This Row],[Date Created Conversion]],Kickstarter[[#This Row],[Date Ended Conversion]],"m")</f>
        <v>0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Kickstarter[[#This Row],[pledged]]/Kickstarter[[#This Row],[goal]]</f>
        <v>1.64</v>
      </c>
      <c r="P3267" s="13">
        <f>IF(Kickstarter[[#This Row],[backers_count]], Kickstarter[[#This Row],[pledged]]/Kickstarter[[#This Row],[backers_count]], 0)</f>
        <v>70.285714285714292</v>
      </c>
      <c r="Q3267" t="str">
        <f>LEFT(Kickstarter[[#This Row],[Category and Sub-Category]], SEARCH("/", Kickstarter[[#This Row],[Category and Sub-Category]])-1)</f>
        <v>theater</v>
      </c>
      <c r="R3267" t="str">
        <f>RIGHT(Kickstarter[[#This Row],[Category and Sub-Category]], LEN(Kickstarter[[#This Row],[Category and Sub-Category]])-SEARCH("/",Kickstarter[[#This Row],[Category and Sub-Category]]))</f>
        <v>plays</v>
      </c>
      <c r="S3267" s="10">
        <f>(Kickstarter[[#This Row],[launched_at]]/86400) + 25569 + (-6/24)</f>
        <v>42311.461979166663</v>
      </c>
      <c r="T3267" s="10">
        <f>(Kickstarter[[#This Row],[deadline]]/86400) + 25569 + (-6/24)</f>
        <v>42341.458333333328</v>
      </c>
      <c r="U3267" s="6">
        <f>YEAR(Kickstarter[[#This Row],[Date Created Conversion]])</f>
        <v>2015</v>
      </c>
      <c r="V3267" s="6" t="str">
        <f>TEXT(Kickstarter[[#This Row],[Date Created Conversion]], "mmm")</f>
        <v>Nov</v>
      </c>
      <c r="W3267" s="6">
        <f>DATEDIF(Kickstarter[[#This Row],[Date Created Conversion]],Kickstarter[[#This Row],[Date Ended Conversion]],"m")</f>
        <v>1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Kickstarter[[#This Row],[pledged]]/Kickstarter[[#This Row],[goal]]</f>
        <v>1.3128333333333333</v>
      </c>
      <c r="P3268" s="13">
        <f>IF(Kickstarter[[#This Row],[backers_count]], Kickstarter[[#This Row],[pledged]]/Kickstarter[[#This Row],[backers_count]], 0)</f>
        <v>48.325153374233132</v>
      </c>
      <c r="Q3268" t="str">
        <f>LEFT(Kickstarter[[#This Row],[Category and Sub-Category]], SEARCH("/", Kickstarter[[#This Row],[Category and Sub-Category]])-1)</f>
        <v>theater</v>
      </c>
      <c r="R3268" t="str">
        <f>RIGHT(Kickstarter[[#This Row],[Category and Sub-Category]], LEN(Kickstarter[[#This Row],[Category and Sub-Category]])-SEARCH("/",Kickstarter[[#This Row],[Category and Sub-Category]]))</f>
        <v>plays</v>
      </c>
      <c r="S3268" s="10">
        <f>(Kickstarter[[#This Row],[launched_at]]/86400) + 25569 + (-6/24)</f>
        <v>42136.286134259259</v>
      </c>
      <c r="T3268" s="10">
        <f>(Kickstarter[[#This Row],[deadline]]/86400) + 25569 + (-6/24)</f>
        <v>42167.625</v>
      </c>
      <c r="U3268" s="6">
        <f>YEAR(Kickstarter[[#This Row],[Date Created Conversion]])</f>
        <v>2015</v>
      </c>
      <c r="V3268" s="6" t="str">
        <f>TEXT(Kickstarter[[#This Row],[Date Created Conversion]], "mmm")</f>
        <v>May</v>
      </c>
      <c r="W3268" s="6">
        <f>DATEDIF(Kickstarter[[#This Row],[Date Created Conversion]],Kickstarter[[#This Row],[Date Ended Conversion]],"m")</f>
        <v>1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Kickstarter[[#This Row],[pledged]]/Kickstarter[[#This Row],[goal]]</f>
        <v>1.0209999999999999</v>
      </c>
      <c r="P3269" s="13">
        <f>IF(Kickstarter[[#This Row],[backers_count]], Kickstarter[[#This Row],[pledged]]/Kickstarter[[#This Row],[backers_count]], 0)</f>
        <v>53.177083333333336</v>
      </c>
      <c r="Q3269" t="str">
        <f>LEFT(Kickstarter[[#This Row],[Category and Sub-Category]], SEARCH("/", Kickstarter[[#This Row],[Category and Sub-Category]])-1)</f>
        <v>theater</v>
      </c>
      <c r="R3269" t="str">
        <f>RIGHT(Kickstarter[[#This Row],[Category and Sub-Category]], LEN(Kickstarter[[#This Row],[Category and Sub-Category]])-SEARCH("/",Kickstarter[[#This Row],[Category and Sub-Category]]))</f>
        <v>plays</v>
      </c>
      <c r="S3269" s="10">
        <f>(Kickstarter[[#This Row],[launched_at]]/86400) + 25569 + (-6/24)</f>
        <v>42172.507638888885</v>
      </c>
      <c r="T3269" s="10">
        <f>(Kickstarter[[#This Row],[deadline]]/86400) + 25569 + (-6/24)</f>
        <v>42202.507638888885</v>
      </c>
      <c r="U3269" s="6">
        <f>YEAR(Kickstarter[[#This Row],[Date Created Conversion]])</f>
        <v>2015</v>
      </c>
      <c r="V3269" s="6" t="str">
        <f>TEXT(Kickstarter[[#This Row],[Date Created Conversion]], "mmm")</f>
        <v>Jun</v>
      </c>
      <c r="W3269" s="6">
        <f>DATEDIF(Kickstarter[[#This Row],[Date Created Conversion]],Kickstarter[[#This Row],[Date Ended Conversion]],"m")</f>
        <v>1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Kickstarter[[#This Row],[pledged]]/Kickstarter[[#This Row],[goal]]</f>
        <v>1.28</v>
      </c>
      <c r="P3270" s="13">
        <f>IF(Kickstarter[[#This Row],[backers_count]], Kickstarter[[#This Row],[pledged]]/Kickstarter[[#This Row],[backers_count]], 0)</f>
        <v>60.952380952380949</v>
      </c>
      <c r="Q3270" t="str">
        <f>LEFT(Kickstarter[[#This Row],[Category and Sub-Category]], SEARCH("/", Kickstarter[[#This Row],[Category and Sub-Category]])-1)</f>
        <v>theater</v>
      </c>
      <c r="R3270" t="str">
        <f>RIGHT(Kickstarter[[#This Row],[Category and Sub-Category]], LEN(Kickstarter[[#This Row],[Category and Sub-Category]])-SEARCH("/",Kickstarter[[#This Row],[Category and Sub-Category]]))</f>
        <v>plays</v>
      </c>
      <c r="S3270" s="10">
        <f>(Kickstarter[[#This Row],[launched_at]]/86400) + 25569 + (-6/24)</f>
        <v>42590.65425925926</v>
      </c>
      <c r="T3270" s="10">
        <f>(Kickstarter[[#This Row],[deadline]]/86400) + 25569 + (-6/24)</f>
        <v>42606.65425925926</v>
      </c>
      <c r="U3270" s="6">
        <f>YEAR(Kickstarter[[#This Row],[Date Created Conversion]])</f>
        <v>2016</v>
      </c>
      <c r="V3270" s="6" t="str">
        <f>TEXT(Kickstarter[[#This Row],[Date Created Conversion]], "mmm")</f>
        <v>Aug</v>
      </c>
      <c r="W3270" s="6">
        <f>DATEDIF(Kickstarter[[#This Row],[Date Created Conversion]],Kickstarter[[#This Row],[Date Ended Conversion]],"m")</f>
        <v>0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Kickstarter[[#This Row],[pledged]]/Kickstarter[[#This Row],[goal]]</f>
        <v>1.0149999999999999</v>
      </c>
      <c r="P3271" s="13">
        <f>IF(Kickstarter[[#This Row],[backers_count]], Kickstarter[[#This Row],[pledged]]/Kickstarter[[#This Row],[backers_count]], 0)</f>
        <v>116</v>
      </c>
      <c r="Q3271" t="str">
        <f>LEFT(Kickstarter[[#This Row],[Category and Sub-Category]], SEARCH("/", Kickstarter[[#This Row],[Category and Sub-Category]])-1)</f>
        <v>theater</v>
      </c>
      <c r="R3271" t="str">
        <f>RIGHT(Kickstarter[[#This Row],[Category and Sub-Category]], LEN(Kickstarter[[#This Row],[Category and Sub-Category]])-SEARCH("/",Kickstarter[[#This Row],[Category and Sub-Category]]))</f>
        <v>plays</v>
      </c>
      <c r="S3271" s="10">
        <f>(Kickstarter[[#This Row],[launched_at]]/86400) + 25569 + (-6/24)</f>
        <v>42137.145798611113</v>
      </c>
      <c r="T3271" s="10">
        <f>(Kickstarter[[#This Row],[deadline]]/86400) + 25569 + (-6/24)</f>
        <v>42171.208333333328</v>
      </c>
      <c r="U3271" s="6">
        <f>YEAR(Kickstarter[[#This Row],[Date Created Conversion]])</f>
        <v>2015</v>
      </c>
      <c r="V3271" s="6" t="str">
        <f>TEXT(Kickstarter[[#This Row],[Date Created Conversion]], "mmm")</f>
        <v>May</v>
      </c>
      <c r="W3271" s="6">
        <f>DATEDIF(Kickstarter[[#This Row],[Date Created Conversion]],Kickstarter[[#This Row],[Date Ended Conversion]],"m")</f>
        <v>1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Kickstarter[[#This Row],[pledged]]/Kickstarter[[#This Row],[goal]]</f>
        <v>1.0166666666666666</v>
      </c>
      <c r="P3272" s="13">
        <f>IF(Kickstarter[[#This Row],[backers_count]], Kickstarter[[#This Row],[pledged]]/Kickstarter[[#This Row],[backers_count]], 0)</f>
        <v>61</v>
      </c>
      <c r="Q3272" t="str">
        <f>LEFT(Kickstarter[[#This Row],[Category and Sub-Category]], SEARCH("/", Kickstarter[[#This Row],[Category and Sub-Category]])-1)</f>
        <v>theater</v>
      </c>
      <c r="R3272" t="str">
        <f>RIGHT(Kickstarter[[#This Row],[Category and Sub-Category]], LEN(Kickstarter[[#This Row],[Category and Sub-Category]])-SEARCH("/",Kickstarter[[#This Row],[Category and Sub-Category]]))</f>
        <v>plays</v>
      </c>
      <c r="S3272" s="10">
        <f>(Kickstarter[[#This Row],[launched_at]]/86400) + 25569 + (-6/24)</f>
        <v>42167.283159722225</v>
      </c>
      <c r="T3272" s="10">
        <f>(Kickstarter[[#This Row],[deadline]]/86400) + 25569 + (-6/24)</f>
        <v>42197.283159722225</v>
      </c>
      <c r="U3272" s="6">
        <f>YEAR(Kickstarter[[#This Row],[Date Created Conversion]])</f>
        <v>2015</v>
      </c>
      <c r="V3272" s="6" t="str">
        <f>TEXT(Kickstarter[[#This Row],[Date Created Conversion]], "mmm")</f>
        <v>Jun</v>
      </c>
      <c r="W3272" s="6">
        <f>DATEDIF(Kickstarter[[#This Row],[Date Created Conversion]],Kickstarter[[#This Row],[Date Ended Conversion]],"m")</f>
        <v>1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Kickstarter[[#This Row],[pledged]]/Kickstarter[[#This Row],[goal]]</f>
        <v>1.3</v>
      </c>
      <c r="P3273" s="13">
        <f>IF(Kickstarter[[#This Row],[backers_count]], Kickstarter[[#This Row],[pledged]]/Kickstarter[[#This Row],[backers_count]], 0)</f>
        <v>38.235294117647058</v>
      </c>
      <c r="Q3273" t="str">
        <f>LEFT(Kickstarter[[#This Row],[Category and Sub-Category]], SEARCH("/", Kickstarter[[#This Row],[Category and Sub-Category]])-1)</f>
        <v>theater</v>
      </c>
      <c r="R3273" t="str">
        <f>RIGHT(Kickstarter[[#This Row],[Category and Sub-Category]], LEN(Kickstarter[[#This Row],[Category and Sub-Category]])-SEARCH("/",Kickstarter[[#This Row],[Category and Sub-Category]]))</f>
        <v>plays</v>
      </c>
      <c r="S3273" s="10">
        <f>(Kickstarter[[#This Row],[launched_at]]/86400) + 25569 + (-6/24)</f>
        <v>41915.187210648146</v>
      </c>
      <c r="T3273" s="10">
        <f>(Kickstarter[[#This Row],[deadline]]/86400) + 25569 + (-6/24)</f>
        <v>41945.228877314818</v>
      </c>
      <c r="U3273" s="6">
        <f>YEAR(Kickstarter[[#This Row],[Date Created Conversion]])</f>
        <v>2014</v>
      </c>
      <c r="V3273" s="6" t="str">
        <f>TEXT(Kickstarter[[#This Row],[Date Created Conversion]], "mmm")</f>
        <v>Oct</v>
      </c>
      <c r="W3273" s="6">
        <f>DATEDIF(Kickstarter[[#This Row],[Date Created Conversion]],Kickstarter[[#This Row],[Date Ended Conversion]],"m")</f>
        <v>0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Kickstarter[[#This Row],[pledged]]/Kickstarter[[#This Row],[goal]]</f>
        <v>1.5443</v>
      </c>
      <c r="P3274" s="13">
        <f>IF(Kickstarter[[#This Row],[backers_count]], Kickstarter[[#This Row],[pledged]]/Kickstarter[[#This Row],[backers_count]], 0)</f>
        <v>106.50344827586207</v>
      </c>
      <c r="Q3274" t="str">
        <f>LEFT(Kickstarter[[#This Row],[Category and Sub-Category]], SEARCH("/", Kickstarter[[#This Row],[Category and Sub-Category]])-1)</f>
        <v>theater</v>
      </c>
      <c r="R3274" t="str">
        <f>RIGHT(Kickstarter[[#This Row],[Category and Sub-Category]], LEN(Kickstarter[[#This Row],[Category and Sub-Category]])-SEARCH("/",Kickstarter[[#This Row],[Category and Sub-Category]]))</f>
        <v>plays</v>
      </c>
      <c r="S3274" s="10">
        <f>(Kickstarter[[#This Row],[launched_at]]/86400) + 25569 + (-6/24)</f>
        <v>42284.250104166669</v>
      </c>
      <c r="T3274" s="10">
        <f>(Kickstarter[[#This Row],[deadline]]/86400) + 25569 + (-6/24)</f>
        <v>42314.291770833333</v>
      </c>
      <c r="U3274" s="6">
        <f>YEAR(Kickstarter[[#This Row],[Date Created Conversion]])</f>
        <v>2015</v>
      </c>
      <c r="V3274" s="6" t="str">
        <f>TEXT(Kickstarter[[#This Row],[Date Created Conversion]], "mmm")</f>
        <v>Oct</v>
      </c>
      <c r="W3274" s="6">
        <f>DATEDIF(Kickstarter[[#This Row],[Date Created Conversion]],Kickstarter[[#This Row],[Date Ended Conversion]],"m")</f>
        <v>0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Kickstarter[[#This Row],[pledged]]/Kickstarter[[#This Row],[goal]]</f>
        <v>1.0740000000000001</v>
      </c>
      <c r="P3275" s="13">
        <f>IF(Kickstarter[[#This Row],[backers_count]], Kickstarter[[#This Row],[pledged]]/Kickstarter[[#This Row],[backers_count]], 0)</f>
        <v>204.57142857142858</v>
      </c>
      <c r="Q3275" t="str">
        <f>LEFT(Kickstarter[[#This Row],[Category and Sub-Category]], SEARCH("/", Kickstarter[[#This Row],[Category and Sub-Category]])-1)</f>
        <v>theater</v>
      </c>
      <c r="R3275" t="str">
        <f>RIGHT(Kickstarter[[#This Row],[Category and Sub-Category]], LEN(Kickstarter[[#This Row],[Category and Sub-Category]])-SEARCH("/",Kickstarter[[#This Row],[Category and Sub-Category]]))</f>
        <v>plays</v>
      </c>
      <c r="S3275" s="10">
        <f>(Kickstarter[[#This Row],[launched_at]]/86400) + 25569 + (-6/24)</f>
        <v>42611.551412037035</v>
      </c>
      <c r="T3275" s="10">
        <f>(Kickstarter[[#This Row],[deadline]]/86400) + 25569 + (-6/24)</f>
        <v>42627.541666666672</v>
      </c>
      <c r="U3275" s="6">
        <f>YEAR(Kickstarter[[#This Row],[Date Created Conversion]])</f>
        <v>2016</v>
      </c>
      <c r="V3275" s="6" t="str">
        <f>TEXT(Kickstarter[[#This Row],[Date Created Conversion]], "mmm")</f>
        <v>Aug</v>
      </c>
      <c r="W3275" s="6">
        <f>DATEDIF(Kickstarter[[#This Row],[Date Created Conversion]],Kickstarter[[#This Row],[Date Ended Conversion]],"m")</f>
        <v>0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Kickstarter[[#This Row],[pledged]]/Kickstarter[[#This Row],[goal]]</f>
        <v>1.0132258064516129</v>
      </c>
      <c r="P3276" s="13">
        <f>IF(Kickstarter[[#This Row],[backers_count]], Kickstarter[[#This Row],[pledged]]/Kickstarter[[#This Row],[backers_count]], 0)</f>
        <v>54.912587412587413</v>
      </c>
      <c r="Q3276" t="str">
        <f>LEFT(Kickstarter[[#This Row],[Category and Sub-Category]], SEARCH("/", Kickstarter[[#This Row],[Category and Sub-Category]])-1)</f>
        <v>theater</v>
      </c>
      <c r="R3276" t="str">
        <f>RIGHT(Kickstarter[[#This Row],[Category and Sub-Category]], LEN(Kickstarter[[#This Row],[Category and Sub-Category]])-SEARCH("/",Kickstarter[[#This Row],[Category and Sub-Category]]))</f>
        <v>plays</v>
      </c>
      <c r="S3276" s="10">
        <f>(Kickstarter[[#This Row],[launched_at]]/86400) + 25569 + (-6/24)</f>
        <v>42400.454537037032</v>
      </c>
      <c r="T3276" s="10">
        <f>(Kickstarter[[#This Row],[deadline]]/86400) + 25569 + (-6/24)</f>
        <v>42444.625</v>
      </c>
      <c r="U3276" s="6">
        <f>YEAR(Kickstarter[[#This Row],[Date Created Conversion]])</f>
        <v>2016</v>
      </c>
      <c r="V3276" s="6" t="str">
        <f>TEXT(Kickstarter[[#This Row],[Date Created Conversion]], "mmm")</f>
        <v>Jan</v>
      </c>
      <c r="W3276" s="6">
        <f>DATEDIF(Kickstarter[[#This Row],[Date Created Conversion]],Kickstarter[[#This Row],[Date Ended Conversion]],"m")</f>
        <v>1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Kickstarter[[#This Row],[pledged]]/Kickstarter[[#This Row],[goal]]</f>
        <v>1.0027777777777778</v>
      </c>
      <c r="P3277" s="13">
        <f>IF(Kickstarter[[#This Row],[backers_count]], Kickstarter[[#This Row],[pledged]]/Kickstarter[[#This Row],[backers_count]], 0)</f>
        <v>150.41666666666666</v>
      </c>
      <c r="Q3277" t="str">
        <f>LEFT(Kickstarter[[#This Row],[Category and Sub-Category]], SEARCH("/", Kickstarter[[#This Row],[Category and Sub-Category]])-1)</f>
        <v>theater</v>
      </c>
      <c r="R3277" t="str">
        <f>RIGHT(Kickstarter[[#This Row],[Category and Sub-Category]], LEN(Kickstarter[[#This Row],[Category and Sub-Category]])-SEARCH("/",Kickstarter[[#This Row],[Category and Sub-Category]]))</f>
        <v>plays</v>
      </c>
      <c r="S3277" s="10">
        <f>(Kickstarter[[#This Row],[launched_at]]/86400) + 25569 + (-6/24)</f>
        <v>42017.63045138889</v>
      </c>
      <c r="T3277" s="10">
        <f>(Kickstarter[[#This Row],[deadline]]/86400) + 25569 + (-6/24)</f>
        <v>42043.9375</v>
      </c>
      <c r="U3277" s="6">
        <f>YEAR(Kickstarter[[#This Row],[Date Created Conversion]])</f>
        <v>2015</v>
      </c>
      <c r="V3277" s="6" t="str">
        <f>TEXT(Kickstarter[[#This Row],[Date Created Conversion]], "mmm")</f>
        <v>Jan</v>
      </c>
      <c r="W3277" s="6">
        <f>DATEDIF(Kickstarter[[#This Row],[Date Created Conversion]],Kickstarter[[#This Row],[Date Ended Conversion]],"m")</f>
        <v>0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Kickstarter[[#This Row],[pledged]]/Kickstarter[[#This Row],[goal]]</f>
        <v>1.1684444444444444</v>
      </c>
      <c r="P3278" s="13">
        <f>IF(Kickstarter[[#This Row],[backers_count]], Kickstarter[[#This Row],[pledged]]/Kickstarter[[#This Row],[backers_count]], 0)</f>
        <v>52.58</v>
      </c>
      <c r="Q3278" t="str">
        <f>LEFT(Kickstarter[[#This Row],[Category and Sub-Category]], SEARCH("/", Kickstarter[[#This Row],[Category and Sub-Category]])-1)</f>
        <v>theater</v>
      </c>
      <c r="R3278" t="str">
        <f>RIGHT(Kickstarter[[#This Row],[Category and Sub-Category]], LEN(Kickstarter[[#This Row],[Category and Sub-Category]])-SEARCH("/",Kickstarter[[#This Row],[Category and Sub-Category]]))</f>
        <v>plays</v>
      </c>
      <c r="S3278" s="10">
        <f>(Kickstarter[[#This Row],[launched_at]]/86400) + 25569 + (-6/24)</f>
        <v>42426.699988425928</v>
      </c>
      <c r="T3278" s="10">
        <f>(Kickstarter[[#This Row],[deadline]]/86400) + 25569 + (-6/24)</f>
        <v>42460.915972222225</v>
      </c>
      <c r="U3278" s="6">
        <f>YEAR(Kickstarter[[#This Row],[Date Created Conversion]])</f>
        <v>2016</v>
      </c>
      <c r="V3278" s="6" t="str">
        <f>TEXT(Kickstarter[[#This Row],[Date Created Conversion]], "mmm")</f>
        <v>Feb</v>
      </c>
      <c r="W3278" s="6">
        <f>DATEDIF(Kickstarter[[#This Row],[Date Created Conversion]],Kickstarter[[#This Row],[Date Ended Conversion]],"m")</f>
        <v>1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Kickstarter[[#This Row],[pledged]]/Kickstarter[[#This Row],[goal]]</f>
        <v>1.0860000000000001</v>
      </c>
      <c r="P3279" s="13">
        <f>IF(Kickstarter[[#This Row],[backers_count]], Kickstarter[[#This Row],[pledged]]/Kickstarter[[#This Row],[backers_count]], 0)</f>
        <v>54.3</v>
      </c>
      <c r="Q3279" t="str">
        <f>LEFT(Kickstarter[[#This Row],[Category and Sub-Category]], SEARCH("/", Kickstarter[[#This Row],[Category and Sub-Category]])-1)</f>
        <v>theater</v>
      </c>
      <c r="R3279" t="str">
        <f>RIGHT(Kickstarter[[#This Row],[Category and Sub-Category]], LEN(Kickstarter[[#This Row],[Category and Sub-Category]])-SEARCH("/",Kickstarter[[#This Row],[Category and Sub-Category]]))</f>
        <v>plays</v>
      </c>
      <c r="S3279" s="10">
        <f>(Kickstarter[[#This Row],[launched_at]]/86400) + 25569 + (-6/24)</f>
        <v>41931.432939814811</v>
      </c>
      <c r="T3279" s="10">
        <f>(Kickstarter[[#This Row],[deadline]]/86400) + 25569 + (-6/24)</f>
        <v>41961.474606481483</v>
      </c>
      <c r="U3279" s="6">
        <f>YEAR(Kickstarter[[#This Row],[Date Created Conversion]])</f>
        <v>2014</v>
      </c>
      <c r="V3279" s="6" t="str">
        <f>TEXT(Kickstarter[[#This Row],[Date Created Conversion]], "mmm")</f>
        <v>Oct</v>
      </c>
      <c r="W3279" s="6">
        <f>DATEDIF(Kickstarter[[#This Row],[Date Created Conversion]],Kickstarter[[#This Row],[Date Ended Conversion]],"m")</f>
        <v>0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Kickstarter[[#This Row],[pledged]]/Kickstarter[[#This Row],[goal]]</f>
        <v>1.034</v>
      </c>
      <c r="P3280" s="13">
        <f>IF(Kickstarter[[#This Row],[backers_count]], Kickstarter[[#This Row],[pledged]]/Kickstarter[[#This Row],[backers_count]], 0)</f>
        <v>76.029411764705884</v>
      </c>
      <c r="Q3280" t="str">
        <f>LEFT(Kickstarter[[#This Row],[Category and Sub-Category]], SEARCH("/", Kickstarter[[#This Row],[Category and Sub-Category]])-1)</f>
        <v>theater</v>
      </c>
      <c r="R3280" t="str">
        <f>RIGHT(Kickstarter[[#This Row],[Category and Sub-Category]], LEN(Kickstarter[[#This Row],[Category and Sub-Category]])-SEARCH("/",Kickstarter[[#This Row],[Category and Sub-Category]]))</f>
        <v>plays</v>
      </c>
      <c r="S3280" s="10">
        <f>(Kickstarter[[#This Row],[launched_at]]/86400) + 25569 + (-6/24)</f>
        <v>42124.598414351851</v>
      </c>
      <c r="T3280" s="10">
        <f>(Kickstarter[[#This Row],[deadline]]/86400) + 25569 + (-6/24)</f>
        <v>42154.598414351851</v>
      </c>
      <c r="U3280" s="6">
        <f>YEAR(Kickstarter[[#This Row],[Date Created Conversion]])</f>
        <v>2015</v>
      </c>
      <c r="V3280" s="6" t="str">
        <f>TEXT(Kickstarter[[#This Row],[Date Created Conversion]], "mmm")</f>
        <v>Apr</v>
      </c>
      <c r="W3280" s="6">
        <f>DATEDIF(Kickstarter[[#This Row],[Date Created Conversion]],Kickstarter[[#This Row],[Date Ended Conversion]],"m")</f>
        <v>1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Kickstarter[[#This Row],[pledged]]/Kickstarter[[#This Row],[goal]]</f>
        <v>1.1427586206896552</v>
      </c>
      <c r="P3281" s="13">
        <f>IF(Kickstarter[[#This Row],[backers_count]], Kickstarter[[#This Row],[pledged]]/Kickstarter[[#This Row],[backers_count]], 0)</f>
        <v>105.2063492063492</v>
      </c>
      <c r="Q3281" t="str">
        <f>LEFT(Kickstarter[[#This Row],[Category and Sub-Category]], SEARCH("/", Kickstarter[[#This Row],[Category and Sub-Category]])-1)</f>
        <v>theater</v>
      </c>
      <c r="R3281" t="str">
        <f>RIGHT(Kickstarter[[#This Row],[Category and Sub-Category]], LEN(Kickstarter[[#This Row],[Category and Sub-Category]])-SEARCH("/",Kickstarter[[#This Row],[Category and Sub-Category]]))</f>
        <v>plays</v>
      </c>
      <c r="S3281" s="10">
        <f>(Kickstarter[[#This Row],[launched_at]]/86400) + 25569 + (-6/24)</f>
        <v>42430.852534722224</v>
      </c>
      <c r="T3281" s="10">
        <f>(Kickstarter[[#This Row],[deadline]]/86400) + 25569 + (-6/24)</f>
        <v>42460.81086805556</v>
      </c>
      <c r="U3281" s="6">
        <f>YEAR(Kickstarter[[#This Row],[Date Created Conversion]])</f>
        <v>2016</v>
      </c>
      <c r="V3281" s="6" t="str">
        <f>TEXT(Kickstarter[[#This Row],[Date Created Conversion]], "mmm")</f>
        <v>Mar</v>
      </c>
      <c r="W3281" s="6">
        <f>DATEDIF(Kickstarter[[#This Row],[Date Created Conversion]],Kickstarter[[#This Row],[Date Ended Conversion]],"m")</f>
        <v>0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Kickstarter[[#This Row],[pledged]]/Kickstarter[[#This Row],[goal]]</f>
        <v>1.03</v>
      </c>
      <c r="P3282" s="13">
        <f>IF(Kickstarter[[#This Row],[backers_count]], Kickstarter[[#This Row],[pledged]]/Kickstarter[[#This Row],[backers_count]], 0)</f>
        <v>68.666666666666671</v>
      </c>
      <c r="Q3282" t="str">
        <f>LEFT(Kickstarter[[#This Row],[Category and Sub-Category]], SEARCH("/", Kickstarter[[#This Row],[Category and Sub-Category]])-1)</f>
        <v>theater</v>
      </c>
      <c r="R3282" t="str">
        <f>RIGHT(Kickstarter[[#This Row],[Category and Sub-Category]], LEN(Kickstarter[[#This Row],[Category and Sub-Category]])-SEARCH("/",Kickstarter[[#This Row],[Category and Sub-Category]]))</f>
        <v>plays</v>
      </c>
      <c r="S3282" s="10">
        <f>(Kickstarter[[#This Row],[launched_at]]/86400) + 25569 + (-6/24)</f>
        <v>42121.506921296299</v>
      </c>
      <c r="T3282" s="10">
        <f>(Kickstarter[[#This Row],[deadline]]/86400) + 25569 + (-6/24)</f>
        <v>42155.958333333328</v>
      </c>
      <c r="U3282" s="6">
        <f>YEAR(Kickstarter[[#This Row],[Date Created Conversion]])</f>
        <v>2015</v>
      </c>
      <c r="V3282" s="6" t="str">
        <f>TEXT(Kickstarter[[#This Row],[Date Created Conversion]], "mmm")</f>
        <v>Apr</v>
      </c>
      <c r="W3282" s="6">
        <f>DATEDIF(Kickstarter[[#This Row],[Date Created Conversion]],Kickstarter[[#This Row],[Date Ended Conversion]],"m")</f>
        <v>1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Kickstarter[[#This Row],[pledged]]/Kickstarter[[#This Row],[goal]]</f>
        <v>1.216</v>
      </c>
      <c r="P3283" s="13">
        <f>IF(Kickstarter[[#This Row],[backers_count]], Kickstarter[[#This Row],[pledged]]/Kickstarter[[#This Row],[backers_count]], 0)</f>
        <v>129.36170212765958</v>
      </c>
      <c r="Q3283" t="str">
        <f>LEFT(Kickstarter[[#This Row],[Category and Sub-Category]], SEARCH("/", Kickstarter[[#This Row],[Category and Sub-Category]])-1)</f>
        <v>theater</v>
      </c>
      <c r="R3283" t="str">
        <f>RIGHT(Kickstarter[[#This Row],[Category and Sub-Category]], LEN(Kickstarter[[#This Row],[Category and Sub-Category]])-SEARCH("/",Kickstarter[[#This Row],[Category and Sub-Category]]))</f>
        <v>plays</v>
      </c>
      <c r="S3283" s="10">
        <f>(Kickstarter[[#This Row],[launched_at]]/86400) + 25569 + (-6/24)</f>
        <v>42218.769733796296</v>
      </c>
      <c r="T3283" s="10">
        <f>(Kickstarter[[#This Row],[deadline]]/86400) + 25569 + (-6/24)</f>
        <v>42248.769733796296</v>
      </c>
      <c r="U3283" s="6">
        <f>YEAR(Kickstarter[[#This Row],[Date Created Conversion]])</f>
        <v>2015</v>
      </c>
      <c r="V3283" s="6" t="str">
        <f>TEXT(Kickstarter[[#This Row],[Date Created Conversion]], "mmm")</f>
        <v>Aug</v>
      </c>
      <c r="W3283" s="6">
        <f>DATEDIF(Kickstarter[[#This Row],[Date Created Conversion]],Kickstarter[[#This Row],[Date Ended Conversion]],"m")</f>
        <v>0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Kickstarter[[#This Row],[pledged]]/Kickstarter[[#This Row],[goal]]</f>
        <v>1.026467741935484</v>
      </c>
      <c r="P3284" s="13">
        <f>IF(Kickstarter[[#This Row],[backers_count]], Kickstarter[[#This Row],[pledged]]/Kickstarter[[#This Row],[backers_count]], 0)</f>
        <v>134.26371308016877</v>
      </c>
      <c r="Q3284" t="str">
        <f>LEFT(Kickstarter[[#This Row],[Category and Sub-Category]], SEARCH("/", Kickstarter[[#This Row],[Category and Sub-Category]])-1)</f>
        <v>theater</v>
      </c>
      <c r="R3284" t="str">
        <f>RIGHT(Kickstarter[[#This Row],[Category and Sub-Category]], LEN(Kickstarter[[#This Row],[Category and Sub-Category]])-SEARCH("/",Kickstarter[[#This Row],[Category and Sub-Category]]))</f>
        <v>plays</v>
      </c>
      <c r="S3284" s="10">
        <f>(Kickstarter[[#This Row],[launched_at]]/86400) + 25569 + (-6/24)</f>
        <v>42444.94430555556</v>
      </c>
      <c r="T3284" s="10">
        <f>(Kickstarter[[#This Row],[deadline]]/86400) + 25569 + (-6/24)</f>
        <v>42488.94430555556</v>
      </c>
      <c r="U3284" s="6">
        <f>YEAR(Kickstarter[[#This Row],[Date Created Conversion]])</f>
        <v>2016</v>
      </c>
      <c r="V3284" s="6" t="str">
        <f>TEXT(Kickstarter[[#This Row],[Date Created Conversion]], "mmm")</f>
        <v>Mar</v>
      </c>
      <c r="W3284" s="6">
        <f>DATEDIF(Kickstarter[[#This Row],[Date Created Conversion]],Kickstarter[[#This Row],[Date Ended Conversion]],"m")</f>
        <v>1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Kickstarter[[#This Row],[pledged]]/Kickstarter[[#This Row],[goal]]</f>
        <v>1.0475000000000001</v>
      </c>
      <c r="P3285" s="13">
        <f>IF(Kickstarter[[#This Row],[backers_count]], Kickstarter[[#This Row],[pledged]]/Kickstarter[[#This Row],[backers_count]], 0)</f>
        <v>17.829787234042552</v>
      </c>
      <c r="Q3285" t="str">
        <f>LEFT(Kickstarter[[#This Row],[Category and Sub-Category]], SEARCH("/", Kickstarter[[#This Row],[Category and Sub-Category]])-1)</f>
        <v>theater</v>
      </c>
      <c r="R3285" t="str">
        <f>RIGHT(Kickstarter[[#This Row],[Category and Sub-Category]], LEN(Kickstarter[[#This Row],[Category and Sub-Category]])-SEARCH("/",Kickstarter[[#This Row],[Category and Sub-Category]]))</f>
        <v>plays</v>
      </c>
      <c r="S3285" s="10">
        <f>(Kickstarter[[#This Row],[launched_at]]/86400) + 25569 + (-6/24)</f>
        <v>42379.49418981481</v>
      </c>
      <c r="T3285" s="10">
        <f>(Kickstarter[[#This Row],[deadline]]/86400) + 25569 + (-6/24)</f>
        <v>42410.625</v>
      </c>
      <c r="U3285" s="6">
        <f>YEAR(Kickstarter[[#This Row],[Date Created Conversion]])</f>
        <v>2016</v>
      </c>
      <c r="V3285" s="6" t="str">
        <f>TEXT(Kickstarter[[#This Row],[Date Created Conversion]], "mmm")</f>
        <v>Jan</v>
      </c>
      <c r="W3285" s="6">
        <f>DATEDIF(Kickstarter[[#This Row],[Date Created Conversion]],Kickstarter[[#This Row],[Date Ended Conversion]],"m")</f>
        <v>1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Kickstarter[[#This Row],[pledged]]/Kickstarter[[#This Row],[goal]]</f>
        <v>1.016</v>
      </c>
      <c r="P3286" s="13">
        <f>IF(Kickstarter[[#This Row],[backers_count]], Kickstarter[[#This Row],[pledged]]/Kickstarter[[#This Row],[backers_count]], 0)</f>
        <v>203.2</v>
      </c>
      <c r="Q3286" t="str">
        <f>LEFT(Kickstarter[[#This Row],[Category and Sub-Category]], SEARCH("/", Kickstarter[[#This Row],[Category and Sub-Category]])-1)</f>
        <v>theater</v>
      </c>
      <c r="R3286" t="str">
        <f>RIGHT(Kickstarter[[#This Row],[Category and Sub-Category]], LEN(Kickstarter[[#This Row],[Category and Sub-Category]])-SEARCH("/",Kickstarter[[#This Row],[Category and Sub-Category]]))</f>
        <v>plays</v>
      </c>
      <c r="S3286" s="10">
        <f>(Kickstarter[[#This Row],[launched_at]]/86400) + 25569 + (-6/24)</f>
        <v>42380.634872685187</v>
      </c>
      <c r="T3286" s="10">
        <f>(Kickstarter[[#This Row],[deadline]]/86400) + 25569 + (-6/24)</f>
        <v>42397.999305555553</v>
      </c>
      <c r="U3286" s="6">
        <f>YEAR(Kickstarter[[#This Row],[Date Created Conversion]])</f>
        <v>2016</v>
      </c>
      <c r="V3286" s="6" t="str">
        <f>TEXT(Kickstarter[[#This Row],[Date Created Conversion]], "mmm")</f>
        <v>Jan</v>
      </c>
      <c r="W3286" s="6">
        <f>DATEDIF(Kickstarter[[#This Row],[Date Created Conversion]],Kickstarter[[#This Row],[Date Ended Conversion]],"m")</f>
        <v>0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Kickstarter[[#This Row],[pledged]]/Kickstarter[[#This Row],[goal]]</f>
        <v>1.1210242048409682</v>
      </c>
      <c r="P3287" s="13">
        <f>IF(Kickstarter[[#This Row],[backers_count]], Kickstarter[[#This Row],[pledged]]/Kickstarter[[#This Row],[backers_count]], 0)</f>
        <v>69.18518518518519</v>
      </c>
      <c r="Q3287" t="str">
        <f>LEFT(Kickstarter[[#This Row],[Category and Sub-Category]], SEARCH("/", Kickstarter[[#This Row],[Category and Sub-Category]])-1)</f>
        <v>theater</v>
      </c>
      <c r="R3287" t="str">
        <f>RIGHT(Kickstarter[[#This Row],[Category and Sub-Category]], LEN(Kickstarter[[#This Row],[Category and Sub-Category]])-SEARCH("/",Kickstarter[[#This Row],[Category and Sub-Category]]))</f>
        <v>plays</v>
      </c>
      <c r="S3287" s="10">
        <f>(Kickstarter[[#This Row],[launched_at]]/86400) + 25569 + (-6/24)</f>
        <v>42762.692430555559</v>
      </c>
      <c r="T3287" s="10">
        <f>(Kickstarter[[#This Row],[deadline]]/86400) + 25569 + (-6/24)</f>
        <v>42793.958333333328</v>
      </c>
      <c r="U3287" s="6">
        <f>YEAR(Kickstarter[[#This Row],[Date Created Conversion]])</f>
        <v>2017</v>
      </c>
      <c r="V3287" s="6" t="str">
        <f>TEXT(Kickstarter[[#This Row],[Date Created Conversion]], "mmm")</f>
        <v>Jan</v>
      </c>
      <c r="W3287" s="6">
        <f>DATEDIF(Kickstarter[[#This Row],[Date Created Conversion]],Kickstarter[[#This Row],[Date Ended Conversion]],"m")</f>
        <v>1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Kickstarter[[#This Row],[pledged]]/Kickstarter[[#This Row],[goal]]</f>
        <v>1.0176666666666667</v>
      </c>
      <c r="P3288" s="13">
        <f>IF(Kickstarter[[#This Row],[backers_count]], Kickstarter[[#This Row],[pledged]]/Kickstarter[[#This Row],[backers_count]], 0)</f>
        <v>125.12295081967213</v>
      </c>
      <c r="Q3288" t="str">
        <f>LEFT(Kickstarter[[#This Row],[Category and Sub-Category]], SEARCH("/", Kickstarter[[#This Row],[Category and Sub-Category]])-1)</f>
        <v>theater</v>
      </c>
      <c r="R3288" t="str">
        <f>RIGHT(Kickstarter[[#This Row],[Category and Sub-Category]], LEN(Kickstarter[[#This Row],[Category and Sub-Category]])-SEARCH("/",Kickstarter[[#This Row],[Category and Sub-Category]]))</f>
        <v>plays</v>
      </c>
      <c r="S3288" s="10">
        <f>(Kickstarter[[#This Row],[launched_at]]/86400) + 25569 + (-6/24)</f>
        <v>42567.590069444443</v>
      </c>
      <c r="T3288" s="10">
        <f>(Kickstarter[[#This Row],[deadline]]/86400) + 25569 + (-6/24)</f>
        <v>42597.590069444443</v>
      </c>
      <c r="U3288" s="6">
        <f>YEAR(Kickstarter[[#This Row],[Date Created Conversion]])</f>
        <v>2016</v>
      </c>
      <c r="V3288" s="6" t="str">
        <f>TEXT(Kickstarter[[#This Row],[Date Created Conversion]], "mmm")</f>
        <v>Jul</v>
      </c>
      <c r="W3288" s="6">
        <f>DATEDIF(Kickstarter[[#This Row],[Date Created Conversion]],Kickstarter[[#This Row],[Date Ended Conversion]],"m")</f>
        <v>0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Kickstarter[[#This Row],[pledged]]/Kickstarter[[#This Row],[goal]]</f>
        <v>1</v>
      </c>
      <c r="P3289" s="13">
        <f>IF(Kickstarter[[#This Row],[backers_count]], Kickstarter[[#This Row],[pledged]]/Kickstarter[[#This Row],[backers_count]], 0)</f>
        <v>73.529411764705884</v>
      </c>
      <c r="Q3289" t="str">
        <f>LEFT(Kickstarter[[#This Row],[Category and Sub-Category]], SEARCH("/", Kickstarter[[#This Row],[Category and Sub-Category]])-1)</f>
        <v>theater</v>
      </c>
      <c r="R3289" t="str">
        <f>RIGHT(Kickstarter[[#This Row],[Category and Sub-Category]], LEN(Kickstarter[[#This Row],[Category and Sub-Category]])-SEARCH("/",Kickstarter[[#This Row],[Category and Sub-Category]]))</f>
        <v>plays</v>
      </c>
      <c r="S3289" s="10">
        <f>(Kickstarter[[#This Row],[launched_at]]/86400) + 25569 + (-6/24)</f>
        <v>42311.500324074077</v>
      </c>
      <c r="T3289" s="10">
        <f>(Kickstarter[[#This Row],[deadline]]/86400) + 25569 + (-6/24)</f>
        <v>42336.500324074077</v>
      </c>
      <c r="U3289" s="6">
        <f>YEAR(Kickstarter[[#This Row],[Date Created Conversion]])</f>
        <v>2015</v>
      </c>
      <c r="V3289" s="6" t="str">
        <f>TEXT(Kickstarter[[#This Row],[Date Created Conversion]], "mmm")</f>
        <v>Nov</v>
      </c>
      <c r="W3289" s="6">
        <f>DATEDIF(Kickstarter[[#This Row],[Date Created Conversion]],Kickstarter[[#This Row],[Date Ended Conversion]],"m")</f>
        <v>0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Kickstarter[[#This Row],[pledged]]/Kickstarter[[#This Row],[goal]]</f>
        <v>1.0026489999999999</v>
      </c>
      <c r="P3290" s="13">
        <f>IF(Kickstarter[[#This Row],[backers_count]], Kickstarter[[#This Row],[pledged]]/Kickstarter[[#This Row],[backers_count]], 0)</f>
        <v>48.437149758454105</v>
      </c>
      <c r="Q3290" t="str">
        <f>LEFT(Kickstarter[[#This Row],[Category and Sub-Category]], SEARCH("/", Kickstarter[[#This Row],[Category and Sub-Category]])-1)</f>
        <v>theater</v>
      </c>
      <c r="R3290" t="str">
        <f>RIGHT(Kickstarter[[#This Row],[Category and Sub-Category]], LEN(Kickstarter[[#This Row],[Category and Sub-Category]])-SEARCH("/",Kickstarter[[#This Row],[Category and Sub-Category]]))</f>
        <v>plays</v>
      </c>
      <c r="S3290" s="10">
        <f>(Kickstarter[[#This Row],[launched_at]]/86400) + 25569 + (-6/24)</f>
        <v>42505.524479166663</v>
      </c>
      <c r="T3290" s="10">
        <f>(Kickstarter[[#This Row],[deadline]]/86400) + 25569 + (-6/24)</f>
        <v>42541.708333333328</v>
      </c>
      <c r="U3290" s="6">
        <f>YEAR(Kickstarter[[#This Row],[Date Created Conversion]])</f>
        <v>2016</v>
      </c>
      <c r="V3290" s="6" t="str">
        <f>TEXT(Kickstarter[[#This Row],[Date Created Conversion]], "mmm")</f>
        <v>May</v>
      </c>
      <c r="W3290" s="6">
        <f>DATEDIF(Kickstarter[[#This Row],[Date Created Conversion]],Kickstarter[[#This Row],[Date Ended Conversion]],"m")</f>
        <v>1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Kickstarter[[#This Row],[pledged]]/Kickstarter[[#This Row],[goal]]</f>
        <v>1.3304200000000002</v>
      </c>
      <c r="P3291" s="13">
        <f>IF(Kickstarter[[#This Row],[backers_count]], Kickstarter[[#This Row],[pledged]]/Kickstarter[[#This Row],[backers_count]], 0)</f>
        <v>26.608400000000003</v>
      </c>
      <c r="Q3291" t="str">
        <f>LEFT(Kickstarter[[#This Row],[Category and Sub-Category]], SEARCH("/", Kickstarter[[#This Row],[Category and Sub-Category]])-1)</f>
        <v>theater</v>
      </c>
      <c r="R3291" t="str">
        <f>RIGHT(Kickstarter[[#This Row],[Category and Sub-Category]], LEN(Kickstarter[[#This Row],[Category and Sub-Category]])-SEARCH("/",Kickstarter[[#This Row],[Category and Sub-Category]]))</f>
        <v>plays</v>
      </c>
      <c r="S3291" s="10">
        <f>(Kickstarter[[#This Row],[launched_at]]/86400) + 25569 + (-6/24)</f>
        <v>42758.118078703701</v>
      </c>
      <c r="T3291" s="10">
        <f>(Kickstarter[[#This Row],[deadline]]/86400) + 25569 + (-6/24)</f>
        <v>42786.118078703701</v>
      </c>
      <c r="U3291" s="6">
        <f>YEAR(Kickstarter[[#This Row],[Date Created Conversion]])</f>
        <v>2017</v>
      </c>
      <c r="V3291" s="6" t="str">
        <f>TEXT(Kickstarter[[#This Row],[Date Created Conversion]], "mmm")</f>
        <v>Jan</v>
      </c>
      <c r="W3291" s="6">
        <f>DATEDIF(Kickstarter[[#This Row],[Date Created Conversion]],Kickstarter[[#This Row],[Date Ended Conversion]],"m")</f>
        <v>0</v>
      </c>
    </row>
    <row r="3292" spans="1:23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Kickstarter[[#This Row],[pledged]]/Kickstarter[[#This Row],[goal]]</f>
        <v>1.212</v>
      </c>
      <c r="P3292" s="13">
        <f>IF(Kickstarter[[#This Row],[backers_count]], Kickstarter[[#This Row],[pledged]]/Kickstarter[[#This Row],[backers_count]], 0)</f>
        <v>33.666666666666664</v>
      </c>
      <c r="Q3292" t="str">
        <f>LEFT(Kickstarter[[#This Row],[Category and Sub-Category]], SEARCH("/", Kickstarter[[#This Row],[Category and Sub-Category]])-1)</f>
        <v>theater</v>
      </c>
      <c r="R3292" t="str">
        <f>RIGHT(Kickstarter[[#This Row],[Category and Sub-Category]], LEN(Kickstarter[[#This Row],[Category and Sub-Category]])-SEARCH("/",Kickstarter[[#This Row],[Category and Sub-Category]]))</f>
        <v>plays</v>
      </c>
      <c r="S3292" s="10">
        <f>(Kickstarter[[#This Row],[launched_at]]/86400) + 25569 + (-6/24)</f>
        <v>42775.26494212963</v>
      </c>
      <c r="T3292" s="10">
        <f>(Kickstarter[[#This Row],[deadline]]/86400) + 25569 + (-6/24)</f>
        <v>42805.26494212963</v>
      </c>
      <c r="U3292" s="6">
        <f>YEAR(Kickstarter[[#This Row],[Date Created Conversion]])</f>
        <v>2017</v>
      </c>
      <c r="V3292" s="6" t="str">
        <f>TEXT(Kickstarter[[#This Row],[Date Created Conversion]], "mmm")</f>
        <v>Feb</v>
      </c>
      <c r="W3292" s="6">
        <f>DATEDIF(Kickstarter[[#This Row],[Date Created Conversion]],Kickstarter[[#This Row],[Date Ended Conversion]],"m")</f>
        <v>1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Kickstarter[[#This Row],[pledged]]/Kickstarter[[#This Row],[goal]]</f>
        <v>1.1399999999999999</v>
      </c>
      <c r="P3293" s="13">
        <f>IF(Kickstarter[[#This Row],[backers_count]], Kickstarter[[#This Row],[pledged]]/Kickstarter[[#This Row],[backers_count]], 0)</f>
        <v>40.714285714285715</v>
      </c>
      <c r="Q3293" t="str">
        <f>LEFT(Kickstarter[[#This Row],[Category and Sub-Category]], SEARCH("/", Kickstarter[[#This Row],[Category and Sub-Category]])-1)</f>
        <v>theater</v>
      </c>
      <c r="R3293" t="str">
        <f>RIGHT(Kickstarter[[#This Row],[Category and Sub-Category]], LEN(Kickstarter[[#This Row],[Category and Sub-Category]])-SEARCH("/",Kickstarter[[#This Row],[Category and Sub-Category]]))</f>
        <v>plays</v>
      </c>
      <c r="S3293" s="10">
        <f>(Kickstarter[[#This Row],[launched_at]]/86400) + 25569 + (-6/24)</f>
        <v>42232.452546296292</v>
      </c>
      <c r="T3293" s="10">
        <f>(Kickstarter[[#This Row],[deadline]]/86400) + 25569 + (-6/24)</f>
        <v>42263.915972222225</v>
      </c>
      <c r="U3293" s="6">
        <f>YEAR(Kickstarter[[#This Row],[Date Created Conversion]])</f>
        <v>2015</v>
      </c>
      <c r="V3293" s="6" t="str">
        <f>TEXT(Kickstarter[[#This Row],[Date Created Conversion]], "mmm")</f>
        <v>Aug</v>
      </c>
      <c r="W3293" s="6">
        <f>DATEDIF(Kickstarter[[#This Row],[Date Created Conversion]],Kickstarter[[#This Row],[Date Ended Conversion]],"m")</f>
        <v>1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Kickstarter[[#This Row],[pledged]]/Kickstarter[[#This Row],[goal]]</f>
        <v>2.8613861386138613</v>
      </c>
      <c r="P3294" s="13">
        <f>IF(Kickstarter[[#This Row],[backers_count]], Kickstarter[[#This Row],[pledged]]/Kickstarter[[#This Row],[backers_count]], 0)</f>
        <v>19.266666666666666</v>
      </c>
      <c r="Q3294" t="str">
        <f>LEFT(Kickstarter[[#This Row],[Category and Sub-Category]], SEARCH("/", Kickstarter[[#This Row],[Category and Sub-Category]])-1)</f>
        <v>theater</v>
      </c>
      <c r="R3294" t="str">
        <f>RIGHT(Kickstarter[[#This Row],[Category and Sub-Category]], LEN(Kickstarter[[#This Row],[Category and Sub-Category]])-SEARCH("/",Kickstarter[[#This Row],[Category and Sub-Category]]))</f>
        <v>plays</v>
      </c>
      <c r="S3294" s="10">
        <f>(Kickstarter[[#This Row],[launched_at]]/86400) + 25569 + (-6/24)</f>
        <v>42282.520231481481</v>
      </c>
      <c r="T3294" s="10">
        <f>(Kickstarter[[#This Row],[deadline]]/86400) + 25569 + (-6/24)</f>
        <v>42342.561898148153</v>
      </c>
      <c r="U3294" s="6">
        <f>YEAR(Kickstarter[[#This Row],[Date Created Conversion]])</f>
        <v>2015</v>
      </c>
      <c r="V3294" s="6" t="str">
        <f>TEXT(Kickstarter[[#This Row],[Date Created Conversion]], "mmm")</f>
        <v>Oct</v>
      </c>
      <c r="W3294" s="6">
        <f>DATEDIF(Kickstarter[[#This Row],[Date Created Conversion]],Kickstarter[[#This Row],[Date Ended Conversion]],"m")</f>
        <v>1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Kickstarter[[#This Row],[pledged]]/Kickstarter[[#This Row],[goal]]</f>
        <v>1.7044444444444444</v>
      </c>
      <c r="P3295" s="13">
        <f>IF(Kickstarter[[#This Row],[backers_count]], Kickstarter[[#This Row],[pledged]]/Kickstarter[[#This Row],[backers_count]], 0)</f>
        <v>84.285714285714292</v>
      </c>
      <c r="Q3295" t="str">
        <f>LEFT(Kickstarter[[#This Row],[Category and Sub-Category]], SEARCH("/", Kickstarter[[#This Row],[Category and Sub-Category]])-1)</f>
        <v>theater</v>
      </c>
      <c r="R3295" t="str">
        <f>RIGHT(Kickstarter[[#This Row],[Category and Sub-Category]], LEN(Kickstarter[[#This Row],[Category and Sub-Category]])-SEARCH("/",Kickstarter[[#This Row],[Category and Sub-Category]]))</f>
        <v>plays</v>
      </c>
      <c r="S3295" s="10">
        <f>(Kickstarter[[#This Row],[launched_at]]/86400) + 25569 + (-6/24)</f>
        <v>42768.175370370373</v>
      </c>
      <c r="T3295" s="10">
        <f>(Kickstarter[[#This Row],[deadline]]/86400) + 25569 + (-6/24)</f>
        <v>42798.175370370373</v>
      </c>
      <c r="U3295" s="6">
        <f>YEAR(Kickstarter[[#This Row],[Date Created Conversion]])</f>
        <v>2017</v>
      </c>
      <c r="V3295" s="6" t="str">
        <f>TEXT(Kickstarter[[#This Row],[Date Created Conversion]], "mmm")</f>
        <v>Feb</v>
      </c>
      <c r="W3295" s="6">
        <f>DATEDIF(Kickstarter[[#This Row],[Date Created Conversion]],Kickstarter[[#This Row],[Date Ended Conversion]],"m")</f>
        <v>1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Kickstarter[[#This Row],[pledged]]/Kickstarter[[#This Row],[goal]]</f>
        <v>1.1833333333333333</v>
      </c>
      <c r="P3296" s="13">
        <f>IF(Kickstarter[[#This Row],[backers_count]], Kickstarter[[#This Row],[pledged]]/Kickstarter[[#This Row],[backers_count]], 0)</f>
        <v>29.583333333333332</v>
      </c>
      <c r="Q3296" t="str">
        <f>LEFT(Kickstarter[[#This Row],[Category and Sub-Category]], SEARCH("/", Kickstarter[[#This Row],[Category and Sub-Category]])-1)</f>
        <v>theater</v>
      </c>
      <c r="R3296" t="str">
        <f>RIGHT(Kickstarter[[#This Row],[Category and Sub-Category]], LEN(Kickstarter[[#This Row],[Category and Sub-Category]])-SEARCH("/",Kickstarter[[#This Row],[Category and Sub-Category]]))</f>
        <v>plays</v>
      </c>
      <c r="S3296" s="10">
        <f>(Kickstarter[[#This Row],[launched_at]]/86400) + 25569 + (-6/24)</f>
        <v>42141.291134259256</v>
      </c>
      <c r="T3296" s="10">
        <f>(Kickstarter[[#This Row],[deadline]]/86400) + 25569 + (-6/24)</f>
        <v>42171.291134259256</v>
      </c>
      <c r="U3296" s="6">
        <f>YEAR(Kickstarter[[#This Row],[Date Created Conversion]])</f>
        <v>2015</v>
      </c>
      <c r="V3296" s="6" t="str">
        <f>TEXT(Kickstarter[[#This Row],[Date Created Conversion]], "mmm")</f>
        <v>May</v>
      </c>
      <c r="W3296" s="6">
        <f>DATEDIF(Kickstarter[[#This Row],[Date Created Conversion]],Kickstarter[[#This Row],[Date Ended Conversion]],"m")</f>
        <v>0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Kickstarter[[#This Row],[pledged]]/Kickstarter[[#This Row],[goal]]</f>
        <v>1.0285857142857142</v>
      </c>
      <c r="P3297" s="13">
        <f>IF(Kickstarter[[#This Row],[backers_count]], Kickstarter[[#This Row],[pledged]]/Kickstarter[[#This Row],[backers_count]], 0)</f>
        <v>26.667037037037037</v>
      </c>
      <c r="Q3297" t="str">
        <f>LEFT(Kickstarter[[#This Row],[Category and Sub-Category]], SEARCH("/", Kickstarter[[#This Row],[Category and Sub-Category]])-1)</f>
        <v>theater</v>
      </c>
      <c r="R3297" t="str">
        <f>RIGHT(Kickstarter[[#This Row],[Category and Sub-Category]], LEN(Kickstarter[[#This Row],[Category and Sub-Category]])-SEARCH("/",Kickstarter[[#This Row],[Category and Sub-Category]]))</f>
        <v>plays</v>
      </c>
      <c r="S3297" s="10">
        <f>(Kickstarter[[#This Row],[launched_at]]/86400) + 25569 + (-6/24)</f>
        <v>42609.192465277782</v>
      </c>
      <c r="T3297" s="10">
        <f>(Kickstarter[[#This Row],[deadline]]/86400) + 25569 + (-6/24)</f>
        <v>42639.192465277782</v>
      </c>
      <c r="U3297" s="6">
        <f>YEAR(Kickstarter[[#This Row],[Date Created Conversion]])</f>
        <v>2016</v>
      </c>
      <c r="V3297" s="6" t="str">
        <f>TEXT(Kickstarter[[#This Row],[Date Created Conversion]], "mmm")</f>
        <v>Aug</v>
      </c>
      <c r="W3297" s="6">
        <f>DATEDIF(Kickstarter[[#This Row],[Date Created Conversion]],Kickstarter[[#This Row],[Date Ended Conversion]],"m")</f>
        <v>0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Kickstarter[[#This Row],[pledged]]/Kickstarter[[#This Row],[goal]]</f>
        <v>1.4406666666666668</v>
      </c>
      <c r="P3298" s="13">
        <f>IF(Kickstarter[[#This Row],[backers_count]], Kickstarter[[#This Row],[pledged]]/Kickstarter[[#This Row],[backers_count]], 0)</f>
        <v>45.978723404255319</v>
      </c>
      <c r="Q3298" t="str">
        <f>LEFT(Kickstarter[[#This Row],[Category and Sub-Category]], SEARCH("/", Kickstarter[[#This Row],[Category and Sub-Category]])-1)</f>
        <v>theater</v>
      </c>
      <c r="R3298" t="str">
        <f>RIGHT(Kickstarter[[#This Row],[Category and Sub-Category]], LEN(Kickstarter[[#This Row],[Category and Sub-Category]])-SEARCH("/",Kickstarter[[#This Row],[Category and Sub-Category]]))</f>
        <v>plays</v>
      </c>
      <c r="S3298" s="10">
        <f>(Kickstarter[[#This Row],[launched_at]]/86400) + 25569 + (-6/24)</f>
        <v>42309.506620370375</v>
      </c>
      <c r="T3298" s="10">
        <f>(Kickstarter[[#This Row],[deadline]]/86400) + 25569 + (-6/24)</f>
        <v>42330.666666666672</v>
      </c>
      <c r="U3298" s="6">
        <f>YEAR(Kickstarter[[#This Row],[Date Created Conversion]])</f>
        <v>2015</v>
      </c>
      <c r="V3298" s="6" t="str">
        <f>TEXT(Kickstarter[[#This Row],[Date Created Conversion]], "mmm")</f>
        <v>Nov</v>
      </c>
      <c r="W3298" s="6">
        <f>DATEDIF(Kickstarter[[#This Row],[Date Created Conversion]],Kickstarter[[#This Row],[Date Ended Conversion]],"m")</f>
        <v>0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Kickstarter[[#This Row],[pledged]]/Kickstarter[[#This Row],[goal]]</f>
        <v>1.0007272727272727</v>
      </c>
      <c r="P3299" s="13">
        <f>IF(Kickstarter[[#This Row],[backers_count]], Kickstarter[[#This Row],[pledged]]/Kickstarter[[#This Row],[backers_count]], 0)</f>
        <v>125.09090909090909</v>
      </c>
      <c r="Q3299" t="str">
        <f>LEFT(Kickstarter[[#This Row],[Category and Sub-Category]], SEARCH("/", Kickstarter[[#This Row],[Category and Sub-Category]])-1)</f>
        <v>theater</v>
      </c>
      <c r="R3299" t="str">
        <f>RIGHT(Kickstarter[[#This Row],[Category and Sub-Category]], LEN(Kickstarter[[#This Row],[Category and Sub-Category]])-SEARCH("/",Kickstarter[[#This Row],[Category and Sub-Category]]))</f>
        <v>plays</v>
      </c>
      <c r="S3299" s="10">
        <f>(Kickstarter[[#This Row],[launched_at]]/86400) + 25569 + (-6/24)</f>
        <v>42193.521481481483</v>
      </c>
      <c r="T3299" s="10">
        <f>(Kickstarter[[#This Row],[deadline]]/86400) + 25569 + (-6/24)</f>
        <v>42212.707638888889</v>
      </c>
      <c r="U3299" s="6">
        <f>YEAR(Kickstarter[[#This Row],[Date Created Conversion]])</f>
        <v>2015</v>
      </c>
      <c r="V3299" s="6" t="str">
        <f>TEXT(Kickstarter[[#This Row],[Date Created Conversion]], "mmm")</f>
        <v>Jul</v>
      </c>
      <c r="W3299" s="6">
        <f>DATEDIF(Kickstarter[[#This Row],[Date Created Conversion]],Kickstarter[[#This Row],[Date Ended Conversion]],"m")</f>
        <v>0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Kickstarter[[#This Row],[pledged]]/Kickstarter[[#This Row],[goal]]</f>
        <v>1.0173000000000001</v>
      </c>
      <c r="P3300" s="13">
        <f>IF(Kickstarter[[#This Row],[backers_count]], Kickstarter[[#This Row],[pledged]]/Kickstarter[[#This Row],[backers_count]], 0)</f>
        <v>141.29166666666666</v>
      </c>
      <c r="Q3300" t="str">
        <f>LEFT(Kickstarter[[#This Row],[Category and Sub-Category]], SEARCH("/", Kickstarter[[#This Row],[Category and Sub-Category]])-1)</f>
        <v>theater</v>
      </c>
      <c r="R3300" t="str">
        <f>RIGHT(Kickstarter[[#This Row],[Category and Sub-Category]], LEN(Kickstarter[[#This Row],[Category and Sub-Category]])-SEARCH("/",Kickstarter[[#This Row],[Category and Sub-Category]]))</f>
        <v>plays</v>
      </c>
      <c r="S3300" s="10">
        <f>(Kickstarter[[#This Row],[launched_at]]/86400) + 25569 + (-6/24)</f>
        <v>42239.707962962959</v>
      </c>
      <c r="T3300" s="10">
        <f>(Kickstarter[[#This Row],[deadline]]/86400) + 25569 + (-6/24)</f>
        <v>42259.75</v>
      </c>
      <c r="U3300" s="6">
        <f>YEAR(Kickstarter[[#This Row],[Date Created Conversion]])</f>
        <v>2015</v>
      </c>
      <c r="V3300" s="6" t="str">
        <f>TEXT(Kickstarter[[#This Row],[Date Created Conversion]], "mmm")</f>
        <v>Aug</v>
      </c>
      <c r="W3300" s="6">
        <f>DATEDIF(Kickstarter[[#This Row],[Date Created Conversion]],Kickstarter[[#This Row],[Date Ended Conversion]],"m")</f>
        <v>0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Kickstarter[[#This Row],[pledged]]/Kickstarter[[#This Row],[goal]]</f>
        <v>1.1619999999999999</v>
      </c>
      <c r="P3301" s="13">
        <f>IF(Kickstarter[[#This Row],[backers_count]], Kickstarter[[#This Row],[pledged]]/Kickstarter[[#This Row],[backers_count]], 0)</f>
        <v>55.333333333333336</v>
      </c>
      <c r="Q3301" t="str">
        <f>LEFT(Kickstarter[[#This Row],[Category and Sub-Category]], SEARCH("/", Kickstarter[[#This Row],[Category and Sub-Category]])-1)</f>
        <v>theater</v>
      </c>
      <c r="R3301" t="str">
        <f>RIGHT(Kickstarter[[#This Row],[Category and Sub-Category]], LEN(Kickstarter[[#This Row],[Category and Sub-Category]])-SEARCH("/",Kickstarter[[#This Row],[Category and Sub-Category]]))</f>
        <v>plays</v>
      </c>
      <c r="S3301" s="10">
        <f>(Kickstarter[[#This Row],[launched_at]]/86400) + 25569 + (-6/24)</f>
        <v>42261.667395833334</v>
      </c>
      <c r="T3301" s="10">
        <f>(Kickstarter[[#This Row],[deadline]]/86400) + 25569 + (-6/24)</f>
        <v>42291.667395833334</v>
      </c>
      <c r="U3301" s="6">
        <f>YEAR(Kickstarter[[#This Row],[Date Created Conversion]])</f>
        <v>2015</v>
      </c>
      <c r="V3301" s="6" t="str">
        <f>TEXT(Kickstarter[[#This Row],[Date Created Conversion]], "mmm")</f>
        <v>Sep</v>
      </c>
      <c r="W3301" s="6">
        <f>DATEDIF(Kickstarter[[#This Row],[Date Created Conversion]],Kickstarter[[#This Row],[Date Ended Conversion]],"m")</f>
        <v>1</v>
      </c>
    </row>
    <row r="3302" spans="1:23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Kickstarter[[#This Row],[pledged]]/Kickstarter[[#This Row],[goal]]</f>
        <v>1.3616666666666666</v>
      </c>
      <c r="P3302" s="13">
        <f>IF(Kickstarter[[#This Row],[backers_count]], Kickstarter[[#This Row],[pledged]]/Kickstarter[[#This Row],[backers_count]], 0)</f>
        <v>46.420454545454547</v>
      </c>
      <c r="Q3302" t="str">
        <f>LEFT(Kickstarter[[#This Row],[Category and Sub-Category]], SEARCH("/", Kickstarter[[#This Row],[Category and Sub-Category]])-1)</f>
        <v>theater</v>
      </c>
      <c r="R3302" t="str">
        <f>RIGHT(Kickstarter[[#This Row],[Category and Sub-Category]], LEN(Kickstarter[[#This Row],[Category and Sub-Category]])-SEARCH("/",Kickstarter[[#This Row],[Category and Sub-Category]]))</f>
        <v>plays</v>
      </c>
      <c r="S3302" s="10">
        <f>(Kickstarter[[#This Row],[launched_at]]/86400) + 25569 + (-6/24)</f>
        <v>42102.493773148148</v>
      </c>
      <c r="T3302" s="10">
        <f>(Kickstarter[[#This Row],[deadline]]/86400) + 25569 + (-6/24)</f>
        <v>42123.493773148148</v>
      </c>
      <c r="U3302" s="6">
        <f>YEAR(Kickstarter[[#This Row],[Date Created Conversion]])</f>
        <v>2015</v>
      </c>
      <c r="V3302" s="6" t="str">
        <f>TEXT(Kickstarter[[#This Row],[Date Created Conversion]], "mmm")</f>
        <v>Apr</v>
      </c>
      <c r="W3302" s="6">
        <f>DATEDIF(Kickstarter[[#This Row],[Date Created Conversion]],Kickstarter[[#This Row],[Date Ended Conversion]],"m")</f>
        <v>0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Kickstarter[[#This Row],[pledged]]/Kickstarter[[#This Row],[goal]]</f>
        <v>1.3346666666666667</v>
      </c>
      <c r="P3303" s="13">
        <f>IF(Kickstarter[[#This Row],[backers_count]], Kickstarter[[#This Row],[pledged]]/Kickstarter[[#This Row],[backers_count]], 0)</f>
        <v>57.2</v>
      </c>
      <c r="Q3303" t="str">
        <f>LEFT(Kickstarter[[#This Row],[Category and Sub-Category]], SEARCH("/", Kickstarter[[#This Row],[Category and Sub-Category]])-1)</f>
        <v>theater</v>
      </c>
      <c r="R3303" t="str">
        <f>RIGHT(Kickstarter[[#This Row],[Category and Sub-Category]], LEN(Kickstarter[[#This Row],[Category and Sub-Category]])-SEARCH("/",Kickstarter[[#This Row],[Category and Sub-Category]]))</f>
        <v>plays</v>
      </c>
      <c r="S3303" s="10">
        <f>(Kickstarter[[#This Row],[launched_at]]/86400) + 25569 + (-6/24)</f>
        <v>42538.485833333332</v>
      </c>
      <c r="T3303" s="10">
        <f>(Kickstarter[[#This Row],[deadline]]/86400) + 25569 + (-6/24)</f>
        <v>42583.040972222225</v>
      </c>
      <c r="U3303" s="6">
        <f>YEAR(Kickstarter[[#This Row],[Date Created Conversion]])</f>
        <v>2016</v>
      </c>
      <c r="V3303" s="6" t="str">
        <f>TEXT(Kickstarter[[#This Row],[Date Created Conversion]], "mmm")</f>
        <v>Jun</v>
      </c>
      <c r="W3303" s="6">
        <f>DATEDIF(Kickstarter[[#This Row],[Date Created Conversion]],Kickstarter[[#This Row],[Date Ended Conversion]],"m")</f>
        <v>1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Kickstarter[[#This Row],[pledged]]/Kickstarter[[#This Row],[goal]]</f>
        <v>1.0339285714285715</v>
      </c>
      <c r="P3304" s="13">
        <f>IF(Kickstarter[[#This Row],[backers_count]], Kickstarter[[#This Row],[pledged]]/Kickstarter[[#This Row],[backers_count]], 0)</f>
        <v>173.7</v>
      </c>
      <c r="Q3304" t="str">
        <f>LEFT(Kickstarter[[#This Row],[Category and Sub-Category]], SEARCH("/", Kickstarter[[#This Row],[Category and Sub-Category]])-1)</f>
        <v>theater</v>
      </c>
      <c r="R3304" t="str">
        <f>RIGHT(Kickstarter[[#This Row],[Category and Sub-Category]], LEN(Kickstarter[[#This Row],[Category and Sub-Category]])-SEARCH("/",Kickstarter[[#This Row],[Category and Sub-Category]]))</f>
        <v>plays</v>
      </c>
      <c r="S3304" s="10">
        <f>(Kickstarter[[#This Row],[launched_at]]/86400) + 25569 + (-6/24)</f>
        <v>42681.10157407407</v>
      </c>
      <c r="T3304" s="10">
        <f>(Kickstarter[[#This Row],[deadline]]/86400) + 25569 + (-6/24)</f>
        <v>42711.10157407407</v>
      </c>
      <c r="U3304" s="6">
        <f>YEAR(Kickstarter[[#This Row],[Date Created Conversion]])</f>
        <v>2016</v>
      </c>
      <c r="V3304" s="6" t="str">
        <f>TEXT(Kickstarter[[#This Row],[Date Created Conversion]], "mmm")</f>
        <v>Nov</v>
      </c>
      <c r="W3304" s="6">
        <f>DATEDIF(Kickstarter[[#This Row],[Date Created Conversion]],Kickstarter[[#This Row],[Date Ended Conversion]],"m")</f>
        <v>1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Kickstarter[[#This Row],[pledged]]/Kickstarter[[#This Row],[goal]]</f>
        <v>1.1588888888888889</v>
      </c>
      <c r="P3305" s="13">
        <f>IF(Kickstarter[[#This Row],[backers_count]], Kickstarter[[#This Row],[pledged]]/Kickstarter[[#This Row],[backers_count]], 0)</f>
        <v>59.6</v>
      </c>
      <c r="Q3305" t="str">
        <f>LEFT(Kickstarter[[#This Row],[Category and Sub-Category]], SEARCH("/", Kickstarter[[#This Row],[Category and Sub-Category]])-1)</f>
        <v>theater</v>
      </c>
      <c r="R3305" t="str">
        <f>RIGHT(Kickstarter[[#This Row],[Category and Sub-Category]], LEN(Kickstarter[[#This Row],[Category and Sub-Category]])-SEARCH("/",Kickstarter[[#This Row],[Category and Sub-Category]]))</f>
        <v>plays</v>
      </c>
      <c r="S3305" s="10">
        <f>(Kickstarter[[#This Row],[launched_at]]/86400) + 25569 + (-6/24)</f>
        <v>42056.40143518518</v>
      </c>
      <c r="T3305" s="10">
        <f>(Kickstarter[[#This Row],[deadline]]/86400) + 25569 + (-6/24)</f>
        <v>42091.359768518523</v>
      </c>
      <c r="U3305" s="6">
        <f>YEAR(Kickstarter[[#This Row],[Date Created Conversion]])</f>
        <v>2015</v>
      </c>
      <c r="V3305" s="6" t="str">
        <f>TEXT(Kickstarter[[#This Row],[Date Created Conversion]], "mmm")</f>
        <v>Feb</v>
      </c>
      <c r="W3305" s="6">
        <f>DATEDIF(Kickstarter[[#This Row],[Date Created Conversion]],Kickstarter[[#This Row],[Date Ended Conversion]],"m")</f>
        <v>1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Kickstarter[[#This Row],[pledged]]/Kickstarter[[#This Row],[goal]]</f>
        <v>1.0451666666666666</v>
      </c>
      <c r="P3306" s="13">
        <f>IF(Kickstarter[[#This Row],[backers_count]], Kickstarter[[#This Row],[pledged]]/Kickstarter[[#This Row],[backers_count]], 0)</f>
        <v>89.585714285714289</v>
      </c>
      <c r="Q3306" t="str">
        <f>LEFT(Kickstarter[[#This Row],[Category and Sub-Category]], SEARCH("/", Kickstarter[[#This Row],[Category and Sub-Category]])-1)</f>
        <v>theater</v>
      </c>
      <c r="R3306" t="str">
        <f>RIGHT(Kickstarter[[#This Row],[Category and Sub-Category]], LEN(Kickstarter[[#This Row],[Category and Sub-Category]])-SEARCH("/",Kickstarter[[#This Row],[Category and Sub-Category]]))</f>
        <v>plays</v>
      </c>
      <c r="S3306" s="10">
        <f>(Kickstarter[[#This Row],[launched_at]]/86400) + 25569 + (-6/24)</f>
        <v>42696.374444444446</v>
      </c>
      <c r="T3306" s="10">
        <f>(Kickstarter[[#This Row],[deadline]]/86400) + 25569 + (-6/24)</f>
        <v>42726.374444444446</v>
      </c>
      <c r="U3306" s="6">
        <f>YEAR(Kickstarter[[#This Row],[Date Created Conversion]])</f>
        <v>2016</v>
      </c>
      <c r="V3306" s="6" t="str">
        <f>TEXT(Kickstarter[[#This Row],[Date Created Conversion]], "mmm")</f>
        <v>Nov</v>
      </c>
      <c r="W3306" s="6">
        <f>DATEDIF(Kickstarter[[#This Row],[Date Created Conversion]],Kickstarter[[#This Row],[Date Ended Conversion]],"m")</f>
        <v>1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Kickstarter[[#This Row],[pledged]]/Kickstarter[[#This Row],[goal]]</f>
        <v>1.0202500000000001</v>
      </c>
      <c r="P3307" s="13">
        <f>IF(Kickstarter[[#This Row],[backers_count]], Kickstarter[[#This Row],[pledged]]/Kickstarter[[#This Row],[backers_count]], 0)</f>
        <v>204.05</v>
      </c>
      <c r="Q3307" t="str">
        <f>LEFT(Kickstarter[[#This Row],[Category and Sub-Category]], SEARCH("/", Kickstarter[[#This Row],[Category and Sub-Category]])-1)</f>
        <v>theater</v>
      </c>
      <c r="R3307" t="str">
        <f>RIGHT(Kickstarter[[#This Row],[Category and Sub-Category]], LEN(Kickstarter[[#This Row],[Category and Sub-Category]])-SEARCH("/",Kickstarter[[#This Row],[Category and Sub-Category]]))</f>
        <v>plays</v>
      </c>
      <c r="S3307" s="10">
        <f>(Kickstarter[[#This Row],[launched_at]]/86400) + 25569 + (-6/24)</f>
        <v>42186.605879629627</v>
      </c>
      <c r="T3307" s="10">
        <f>(Kickstarter[[#This Row],[deadline]]/86400) + 25569 + (-6/24)</f>
        <v>42216.605879629627</v>
      </c>
      <c r="U3307" s="6">
        <f>YEAR(Kickstarter[[#This Row],[Date Created Conversion]])</f>
        <v>2015</v>
      </c>
      <c r="V3307" s="6" t="str">
        <f>TEXT(Kickstarter[[#This Row],[Date Created Conversion]], "mmm")</f>
        <v>Jul</v>
      </c>
      <c r="W3307" s="6">
        <f>DATEDIF(Kickstarter[[#This Row],[Date Created Conversion]],Kickstarter[[#This Row],[Date Ended Conversion]],"m")</f>
        <v>0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Kickstarter[[#This Row],[pledged]]/Kickstarter[[#This Row],[goal]]</f>
        <v>1.7533333333333334</v>
      </c>
      <c r="P3308" s="13">
        <f>IF(Kickstarter[[#This Row],[backers_count]], Kickstarter[[#This Row],[pledged]]/Kickstarter[[#This Row],[backers_count]], 0)</f>
        <v>48.703703703703702</v>
      </c>
      <c r="Q3308" t="str">
        <f>LEFT(Kickstarter[[#This Row],[Category and Sub-Category]], SEARCH("/", Kickstarter[[#This Row],[Category and Sub-Category]])-1)</f>
        <v>theater</v>
      </c>
      <c r="R3308" t="str">
        <f>RIGHT(Kickstarter[[#This Row],[Category and Sub-Category]], LEN(Kickstarter[[#This Row],[Category and Sub-Category]])-SEARCH("/",Kickstarter[[#This Row],[Category and Sub-Category]]))</f>
        <v>plays</v>
      </c>
      <c r="S3308" s="10">
        <f>(Kickstarter[[#This Row],[launched_at]]/86400) + 25569 + (-6/24)</f>
        <v>42492.969236111108</v>
      </c>
      <c r="T3308" s="10">
        <f>(Kickstarter[[#This Row],[deadline]]/86400) + 25569 + (-6/24)</f>
        <v>42530.875</v>
      </c>
      <c r="U3308" s="6">
        <f>YEAR(Kickstarter[[#This Row],[Date Created Conversion]])</f>
        <v>2016</v>
      </c>
      <c r="V3308" s="6" t="str">
        <f>TEXT(Kickstarter[[#This Row],[Date Created Conversion]], "mmm")</f>
        <v>May</v>
      </c>
      <c r="W3308" s="6">
        <f>DATEDIF(Kickstarter[[#This Row],[Date Created Conversion]],Kickstarter[[#This Row],[Date Ended Conversion]],"m")</f>
        <v>1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Kickstarter[[#This Row],[pledged]]/Kickstarter[[#This Row],[goal]]</f>
        <v>1.0668</v>
      </c>
      <c r="P3309" s="13">
        <f>IF(Kickstarter[[#This Row],[backers_count]], Kickstarter[[#This Row],[pledged]]/Kickstarter[[#This Row],[backers_count]], 0)</f>
        <v>53.339999999999996</v>
      </c>
      <c r="Q3309" t="str">
        <f>LEFT(Kickstarter[[#This Row],[Category and Sub-Category]], SEARCH("/", Kickstarter[[#This Row],[Category and Sub-Category]])-1)</f>
        <v>theater</v>
      </c>
      <c r="R3309" t="str">
        <f>RIGHT(Kickstarter[[#This Row],[Category and Sub-Category]], LEN(Kickstarter[[#This Row],[Category and Sub-Category]])-SEARCH("/",Kickstarter[[#This Row],[Category and Sub-Category]]))</f>
        <v>plays</v>
      </c>
      <c r="S3309" s="10">
        <f>(Kickstarter[[#This Row],[launched_at]]/86400) + 25569 + (-6/24)</f>
        <v>42474.807164351849</v>
      </c>
      <c r="T3309" s="10">
        <f>(Kickstarter[[#This Row],[deadline]]/86400) + 25569 + (-6/24)</f>
        <v>42504.807164351849</v>
      </c>
      <c r="U3309" s="6">
        <f>YEAR(Kickstarter[[#This Row],[Date Created Conversion]])</f>
        <v>2016</v>
      </c>
      <c r="V3309" s="6" t="str">
        <f>TEXT(Kickstarter[[#This Row],[Date Created Conversion]], "mmm")</f>
        <v>Apr</v>
      </c>
      <c r="W3309" s="6">
        <f>DATEDIF(Kickstarter[[#This Row],[Date Created Conversion]],Kickstarter[[#This Row],[Date Ended Conversion]],"m")</f>
        <v>1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Kickstarter[[#This Row],[pledged]]/Kickstarter[[#This Row],[goal]]</f>
        <v>1.2228571428571429</v>
      </c>
      <c r="P3310" s="13">
        <f>IF(Kickstarter[[#This Row],[backers_count]], Kickstarter[[#This Row],[pledged]]/Kickstarter[[#This Row],[backers_count]], 0)</f>
        <v>75.087719298245617</v>
      </c>
      <c r="Q3310" t="str">
        <f>LEFT(Kickstarter[[#This Row],[Category and Sub-Category]], SEARCH("/", Kickstarter[[#This Row],[Category and Sub-Category]])-1)</f>
        <v>theater</v>
      </c>
      <c r="R3310" t="str">
        <f>RIGHT(Kickstarter[[#This Row],[Category and Sub-Category]], LEN(Kickstarter[[#This Row],[Category and Sub-Category]])-SEARCH("/",Kickstarter[[#This Row],[Category and Sub-Category]]))</f>
        <v>plays</v>
      </c>
      <c r="S3310" s="10">
        <f>(Kickstarter[[#This Row],[launched_at]]/86400) + 25569 + (-6/24)</f>
        <v>42452.626909722225</v>
      </c>
      <c r="T3310" s="10">
        <f>(Kickstarter[[#This Row],[deadline]]/86400) + 25569 + (-6/24)</f>
        <v>42473.626909722225</v>
      </c>
      <c r="U3310" s="6">
        <f>YEAR(Kickstarter[[#This Row],[Date Created Conversion]])</f>
        <v>2016</v>
      </c>
      <c r="V3310" s="6" t="str">
        <f>TEXT(Kickstarter[[#This Row],[Date Created Conversion]], "mmm")</f>
        <v>Mar</v>
      </c>
      <c r="W3310" s="6">
        <f>DATEDIF(Kickstarter[[#This Row],[Date Created Conversion]],Kickstarter[[#This Row],[Date Ended Conversion]],"m")</f>
        <v>0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Kickstarter[[#This Row],[pledged]]/Kickstarter[[#This Row],[goal]]</f>
        <v>1.5942857142857143</v>
      </c>
      <c r="P3311" s="13">
        <f>IF(Kickstarter[[#This Row],[backers_count]], Kickstarter[[#This Row],[pledged]]/Kickstarter[[#This Row],[backers_count]], 0)</f>
        <v>18</v>
      </c>
      <c r="Q3311" t="str">
        <f>LEFT(Kickstarter[[#This Row],[Category and Sub-Category]], SEARCH("/", Kickstarter[[#This Row],[Category and Sub-Category]])-1)</f>
        <v>theater</v>
      </c>
      <c r="R3311" t="str">
        <f>RIGHT(Kickstarter[[#This Row],[Category and Sub-Category]], LEN(Kickstarter[[#This Row],[Category and Sub-Category]])-SEARCH("/",Kickstarter[[#This Row],[Category and Sub-Category]]))</f>
        <v>plays</v>
      </c>
      <c r="S3311" s="10">
        <f>(Kickstarter[[#This Row],[launched_at]]/86400) + 25569 + (-6/24)</f>
        <v>42628.400208333333</v>
      </c>
      <c r="T3311" s="10">
        <f>(Kickstarter[[#This Row],[deadline]]/86400) + 25569 + (-6/24)</f>
        <v>42659.400208333333</v>
      </c>
      <c r="U3311" s="6">
        <f>YEAR(Kickstarter[[#This Row],[Date Created Conversion]])</f>
        <v>2016</v>
      </c>
      <c r="V3311" s="6" t="str">
        <f>TEXT(Kickstarter[[#This Row],[Date Created Conversion]], "mmm")</f>
        <v>Sep</v>
      </c>
      <c r="W3311" s="6">
        <f>DATEDIF(Kickstarter[[#This Row],[Date Created Conversion]],Kickstarter[[#This Row],[Date Ended Conversion]],"m")</f>
        <v>1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Kickstarter[[#This Row],[pledged]]/Kickstarter[[#This Row],[goal]]</f>
        <v>1.0007692307692309</v>
      </c>
      <c r="P3312" s="13">
        <f>IF(Kickstarter[[#This Row],[backers_count]], Kickstarter[[#This Row],[pledged]]/Kickstarter[[#This Row],[backers_count]], 0)</f>
        <v>209.83870967741936</v>
      </c>
      <c r="Q3312" t="str">
        <f>LEFT(Kickstarter[[#This Row],[Category and Sub-Category]], SEARCH("/", Kickstarter[[#This Row],[Category and Sub-Category]])-1)</f>
        <v>theater</v>
      </c>
      <c r="R3312" t="str">
        <f>RIGHT(Kickstarter[[#This Row],[Category and Sub-Category]], LEN(Kickstarter[[#This Row],[Category and Sub-Category]])-SEARCH("/",Kickstarter[[#This Row],[Category and Sub-Category]]))</f>
        <v>plays</v>
      </c>
      <c r="S3312" s="10">
        <f>(Kickstarter[[#This Row],[launched_at]]/86400) + 25569 + (-6/24)</f>
        <v>42253.678530092591</v>
      </c>
      <c r="T3312" s="10">
        <f>(Kickstarter[[#This Row],[deadline]]/86400) + 25569 + (-6/24)</f>
        <v>42283.678530092591</v>
      </c>
      <c r="U3312" s="6">
        <f>YEAR(Kickstarter[[#This Row],[Date Created Conversion]])</f>
        <v>2015</v>
      </c>
      <c r="V3312" s="6" t="str">
        <f>TEXT(Kickstarter[[#This Row],[Date Created Conversion]], "mmm")</f>
        <v>Sep</v>
      </c>
      <c r="W3312" s="6">
        <f>DATEDIF(Kickstarter[[#This Row],[Date Created Conversion]],Kickstarter[[#This Row],[Date Ended Conversion]],"m")</f>
        <v>1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Kickstarter[[#This Row],[pledged]]/Kickstarter[[#This Row],[goal]]</f>
        <v>1.0984</v>
      </c>
      <c r="P3313" s="13">
        <f>IF(Kickstarter[[#This Row],[backers_count]], Kickstarter[[#This Row],[pledged]]/Kickstarter[[#This Row],[backers_count]], 0)</f>
        <v>61.022222222222226</v>
      </c>
      <c r="Q3313" t="str">
        <f>LEFT(Kickstarter[[#This Row],[Category and Sub-Category]], SEARCH("/", Kickstarter[[#This Row],[Category and Sub-Category]])-1)</f>
        <v>theater</v>
      </c>
      <c r="R3313" t="str">
        <f>RIGHT(Kickstarter[[#This Row],[Category and Sub-Category]], LEN(Kickstarter[[#This Row],[Category and Sub-Category]])-SEARCH("/",Kickstarter[[#This Row],[Category and Sub-Category]]))</f>
        <v>plays</v>
      </c>
      <c r="S3313" s="10">
        <f>(Kickstarter[[#This Row],[launched_at]]/86400) + 25569 + (-6/24)</f>
        <v>42264.04178240741</v>
      </c>
      <c r="T3313" s="10">
        <f>(Kickstarter[[#This Row],[deadline]]/86400) + 25569 + (-6/24)</f>
        <v>42294.04178240741</v>
      </c>
      <c r="U3313" s="6">
        <f>YEAR(Kickstarter[[#This Row],[Date Created Conversion]])</f>
        <v>2015</v>
      </c>
      <c r="V3313" s="6" t="str">
        <f>TEXT(Kickstarter[[#This Row],[Date Created Conversion]], "mmm")</f>
        <v>Sep</v>
      </c>
      <c r="W3313" s="6">
        <f>DATEDIF(Kickstarter[[#This Row],[Date Created Conversion]],Kickstarter[[#This Row],[Date Ended Conversion]],"m")</f>
        <v>1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Kickstarter[[#This Row],[pledged]]/Kickstarter[[#This Row],[goal]]</f>
        <v>1.0004</v>
      </c>
      <c r="P3314" s="13">
        <f>IF(Kickstarter[[#This Row],[backers_count]], Kickstarter[[#This Row],[pledged]]/Kickstarter[[#This Row],[backers_count]], 0)</f>
        <v>61</v>
      </c>
      <c r="Q3314" t="str">
        <f>LEFT(Kickstarter[[#This Row],[Category and Sub-Category]], SEARCH("/", Kickstarter[[#This Row],[Category and Sub-Category]])-1)</f>
        <v>theater</v>
      </c>
      <c r="R3314" t="str">
        <f>RIGHT(Kickstarter[[#This Row],[Category and Sub-Category]], LEN(Kickstarter[[#This Row],[Category and Sub-Category]])-SEARCH("/",Kickstarter[[#This Row],[Category and Sub-Category]]))</f>
        <v>plays</v>
      </c>
      <c r="S3314" s="10">
        <f>(Kickstarter[[#This Row],[launched_at]]/86400) + 25569 + (-6/24)</f>
        <v>42664.559560185182</v>
      </c>
      <c r="T3314" s="10">
        <f>(Kickstarter[[#This Row],[deadline]]/86400) + 25569 + (-6/24)</f>
        <v>42685.666666666672</v>
      </c>
      <c r="U3314" s="6">
        <f>YEAR(Kickstarter[[#This Row],[Date Created Conversion]])</f>
        <v>2016</v>
      </c>
      <c r="V3314" s="6" t="str">
        <f>TEXT(Kickstarter[[#This Row],[Date Created Conversion]], "mmm")</f>
        <v>Oct</v>
      </c>
      <c r="W3314" s="6">
        <f>DATEDIF(Kickstarter[[#This Row],[Date Created Conversion]],Kickstarter[[#This Row],[Date Ended Conversion]],"m")</f>
        <v>0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Kickstarter[[#This Row],[pledged]]/Kickstarter[[#This Row],[goal]]</f>
        <v>1.1605000000000001</v>
      </c>
      <c r="P3315" s="13">
        <f>IF(Kickstarter[[#This Row],[backers_count]], Kickstarter[[#This Row],[pledged]]/Kickstarter[[#This Row],[backers_count]], 0)</f>
        <v>80.034482758620683</v>
      </c>
      <c r="Q3315" t="str">
        <f>LEFT(Kickstarter[[#This Row],[Category and Sub-Category]], SEARCH("/", Kickstarter[[#This Row],[Category and Sub-Category]])-1)</f>
        <v>theater</v>
      </c>
      <c r="R3315" t="str">
        <f>RIGHT(Kickstarter[[#This Row],[Category and Sub-Category]], LEN(Kickstarter[[#This Row],[Category and Sub-Category]])-SEARCH("/",Kickstarter[[#This Row],[Category and Sub-Category]]))</f>
        <v>plays</v>
      </c>
      <c r="S3315" s="10">
        <f>(Kickstarter[[#This Row],[launched_at]]/86400) + 25569 + (-6/24)</f>
        <v>42381.994409722218</v>
      </c>
      <c r="T3315" s="10">
        <f>(Kickstarter[[#This Row],[deadline]]/86400) + 25569 + (-6/24)</f>
        <v>42395.791666666672</v>
      </c>
      <c r="U3315" s="6">
        <f>YEAR(Kickstarter[[#This Row],[Date Created Conversion]])</f>
        <v>2016</v>
      </c>
      <c r="V3315" s="6" t="str">
        <f>TEXT(Kickstarter[[#This Row],[Date Created Conversion]], "mmm")</f>
        <v>Jan</v>
      </c>
      <c r="W3315" s="6">
        <f>DATEDIF(Kickstarter[[#This Row],[Date Created Conversion]],Kickstarter[[#This Row],[Date Ended Conversion]],"m")</f>
        <v>0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Kickstarter[[#This Row],[pledged]]/Kickstarter[[#This Row],[goal]]</f>
        <v>2.1074999999999999</v>
      </c>
      <c r="P3316" s="13">
        <f>IF(Kickstarter[[#This Row],[backers_count]], Kickstarter[[#This Row],[pledged]]/Kickstarter[[#This Row],[backers_count]], 0)</f>
        <v>29.068965517241381</v>
      </c>
      <c r="Q3316" t="str">
        <f>LEFT(Kickstarter[[#This Row],[Category and Sub-Category]], SEARCH("/", Kickstarter[[#This Row],[Category and Sub-Category]])-1)</f>
        <v>theater</v>
      </c>
      <c r="R3316" t="str">
        <f>RIGHT(Kickstarter[[#This Row],[Category and Sub-Category]], LEN(Kickstarter[[#This Row],[Category and Sub-Category]])-SEARCH("/",Kickstarter[[#This Row],[Category and Sub-Category]]))</f>
        <v>plays</v>
      </c>
      <c r="S3316" s="10">
        <f>(Kickstarter[[#This Row],[launched_at]]/86400) + 25569 + (-6/24)</f>
        <v>42105.017488425925</v>
      </c>
      <c r="T3316" s="10">
        <f>(Kickstarter[[#This Row],[deadline]]/86400) + 25569 + (-6/24)</f>
        <v>42132.586805555555</v>
      </c>
      <c r="U3316" s="6">
        <f>YEAR(Kickstarter[[#This Row],[Date Created Conversion]])</f>
        <v>2015</v>
      </c>
      <c r="V3316" s="6" t="str">
        <f>TEXT(Kickstarter[[#This Row],[Date Created Conversion]], "mmm")</f>
        <v>Apr</v>
      </c>
      <c r="W3316" s="6">
        <f>DATEDIF(Kickstarter[[#This Row],[Date Created Conversion]],Kickstarter[[#This Row],[Date Ended Conversion]],"m")</f>
        <v>0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Kickstarter[[#This Row],[pledged]]/Kickstarter[[#This Row],[goal]]</f>
        <v>1.1000000000000001</v>
      </c>
      <c r="P3317" s="13">
        <f>IF(Kickstarter[[#This Row],[backers_count]], Kickstarter[[#This Row],[pledged]]/Kickstarter[[#This Row],[backers_count]], 0)</f>
        <v>49.438202247191015</v>
      </c>
      <c r="Q3317" t="str">
        <f>LEFT(Kickstarter[[#This Row],[Category and Sub-Category]], SEARCH("/", Kickstarter[[#This Row],[Category and Sub-Category]])-1)</f>
        <v>theater</v>
      </c>
      <c r="R3317" t="str">
        <f>RIGHT(Kickstarter[[#This Row],[Category and Sub-Category]], LEN(Kickstarter[[#This Row],[Category and Sub-Category]])-SEARCH("/",Kickstarter[[#This Row],[Category and Sub-Category]]))</f>
        <v>plays</v>
      </c>
      <c r="S3317" s="10">
        <f>(Kickstarter[[#This Row],[launched_at]]/86400) + 25569 + (-6/24)</f>
        <v>42466.053715277776</v>
      </c>
      <c r="T3317" s="10">
        <f>(Kickstarter[[#This Row],[deadline]]/86400) + 25569 + (-6/24)</f>
        <v>42496.053715277776</v>
      </c>
      <c r="U3317" s="6">
        <f>YEAR(Kickstarter[[#This Row],[Date Created Conversion]])</f>
        <v>2016</v>
      </c>
      <c r="V3317" s="6" t="str">
        <f>TEXT(Kickstarter[[#This Row],[Date Created Conversion]], "mmm")</f>
        <v>Apr</v>
      </c>
      <c r="W3317" s="6">
        <f>DATEDIF(Kickstarter[[#This Row],[Date Created Conversion]],Kickstarter[[#This Row],[Date Ended Conversion]],"m")</f>
        <v>1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Kickstarter[[#This Row],[pledged]]/Kickstarter[[#This Row],[goal]]</f>
        <v>1.0008673425918038</v>
      </c>
      <c r="P3318" s="13">
        <f>IF(Kickstarter[[#This Row],[backers_count]], Kickstarter[[#This Row],[pledged]]/Kickstarter[[#This Row],[backers_count]], 0)</f>
        <v>93.977440000000001</v>
      </c>
      <c r="Q3318" t="str">
        <f>LEFT(Kickstarter[[#This Row],[Category and Sub-Category]], SEARCH("/", Kickstarter[[#This Row],[Category and Sub-Category]])-1)</f>
        <v>theater</v>
      </c>
      <c r="R3318" t="str">
        <f>RIGHT(Kickstarter[[#This Row],[Category and Sub-Category]], LEN(Kickstarter[[#This Row],[Category and Sub-Category]])-SEARCH("/",Kickstarter[[#This Row],[Category and Sub-Category]]))</f>
        <v>plays</v>
      </c>
      <c r="S3318" s="10">
        <f>(Kickstarter[[#This Row],[launched_at]]/86400) + 25569 + (-6/24)</f>
        <v>41826.621238425927</v>
      </c>
      <c r="T3318" s="10">
        <f>(Kickstarter[[#This Row],[deadline]]/86400) + 25569 + (-6/24)</f>
        <v>41859.329166666663</v>
      </c>
      <c r="U3318" s="6">
        <f>YEAR(Kickstarter[[#This Row],[Date Created Conversion]])</f>
        <v>2014</v>
      </c>
      <c r="V3318" s="6" t="str">
        <f>TEXT(Kickstarter[[#This Row],[Date Created Conversion]], "mmm")</f>
        <v>Jul</v>
      </c>
      <c r="W3318" s="6">
        <f>DATEDIF(Kickstarter[[#This Row],[Date Created Conversion]],Kickstarter[[#This Row],[Date Ended Conversion]],"m")</f>
        <v>1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Kickstarter[[#This Row],[pledged]]/Kickstarter[[#This Row],[goal]]</f>
        <v>1.0619047619047619</v>
      </c>
      <c r="P3319" s="13">
        <f>IF(Kickstarter[[#This Row],[backers_count]], Kickstarter[[#This Row],[pledged]]/Kickstarter[[#This Row],[backers_count]], 0)</f>
        <v>61.944444444444443</v>
      </c>
      <c r="Q3319" t="str">
        <f>LEFT(Kickstarter[[#This Row],[Category and Sub-Category]], SEARCH("/", Kickstarter[[#This Row],[Category and Sub-Category]])-1)</f>
        <v>theater</v>
      </c>
      <c r="R3319" t="str">
        <f>RIGHT(Kickstarter[[#This Row],[Category and Sub-Category]], LEN(Kickstarter[[#This Row],[Category and Sub-Category]])-SEARCH("/",Kickstarter[[#This Row],[Category and Sub-Category]]))</f>
        <v>plays</v>
      </c>
      <c r="S3319" s="10">
        <f>(Kickstarter[[#This Row],[launched_at]]/86400) + 25569 + (-6/24)</f>
        <v>42498.789629629631</v>
      </c>
      <c r="T3319" s="10">
        <f>(Kickstarter[[#This Row],[deadline]]/86400) + 25569 + (-6/24)</f>
        <v>42528.789629629631</v>
      </c>
      <c r="U3319" s="6">
        <f>YEAR(Kickstarter[[#This Row],[Date Created Conversion]])</f>
        <v>2016</v>
      </c>
      <c r="V3319" s="6" t="str">
        <f>TEXT(Kickstarter[[#This Row],[Date Created Conversion]], "mmm")</f>
        <v>May</v>
      </c>
      <c r="W3319" s="6">
        <f>DATEDIF(Kickstarter[[#This Row],[Date Created Conversion]],Kickstarter[[#This Row],[Date Ended Conversion]],"m")</f>
        <v>0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Kickstarter[[#This Row],[pledged]]/Kickstarter[[#This Row],[goal]]</f>
        <v>1.256</v>
      </c>
      <c r="P3320" s="13">
        <f>IF(Kickstarter[[#This Row],[backers_count]], Kickstarter[[#This Row],[pledged]]/Kickstarter[[#This Row],[backers_count]], 0)</f>
        <v>78.5</v>
      </c>
      <c r="Q3320" t="str">
        <f>LEFT(Kickstarter[[#This Row],[Category and Sub-Category]], SEARCH("/", Kickstarter[[#This Row],[Category and Sub-Category]])-1)</f>
        <v>theater</v>
      </c>
      <c r="R3320" t="str">
        <f>RIGHT(Kickstarter[[#This Row],[Category and Sub-Category]], LEN(Kickstarter[[#This Row],[Category and Sub-Category]])-SEARCH("/",Kickstarter[[#This Row],[Category and Sub-Category]]))</f>
        <v>plays</v>
      </c>
      <c r="S3320" s="10">
        <f>(Kickstarter[[#This Row],[launched_at]]/86400) + 25569 + (-6/24)</f>
        <v>42431.052002314813</v>
      </c>
      <c r="T3320" s="10">
        <f>(Kickstarter[[#This Row],[deadline]]/86400) + 25569 + (-6/24)</f>
        <v>42470.854166666672</v>
      </c>
      <c r="U3320" s="6">
        <f>YEAR(Kickstarter[[#This Row],[Date Created Conversion]])</f>
        <v>2016</v>
      </c>
      <c r="V3320" s="6" t="str">
        <f>TEXT(Kickstarter[[#This Row],[Date Created Conversion]], "mmm")</f>
        <v>Mar</v>
      </c>
      <c r="W3320" s="6">
        <f>DATEDIF(Kickstarter[[#This Row],[Date Created Conversion]],Kickstarter[[#This Row],[Date Ended Conversion]],"m")</f>
        <v>1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Kickstarter[[#This Row],[pledged]]/Kickstarter[[#This Row],[goal]]</f>
        <v>1.08</v>
      </c>
      <c r="P3321" s="13">
        <f>IF(Kickstarter[[#This Row],[backers_count]], Kickstarter[[#This Row],[pledged]]/Kickstarter[[#This Row],[backers_count]], 0)</f>
        <v>33.75</v>
      </c>
      <c r="Q3321" t="str">
        <f>LEFT(Kickstarter[[#This Row],[Category and Sub-Category]], SEARCH("/", Kickstarter[[#This Row],[Category and Sub-Category]])-1)</f>
        <v>theater</v>
      </c>
      <c r="R3321" t="str">
        <f>RIGHT(Kickstarter[[#This Row],[Category and Sub-Category]], LEN(Kickstarter[[#This Row],[Category and Sub-Category]])-SEARCH("/",Kickstarter[[#This Row],[Category and Sub-Category]]))</f>
        <v>plays</v>
      </c>
      <c r="S3321" s="10">
        <f>(Kickstarter[[#This Row],[launched_at]]/86400) + 25569 + (-6/24)</f>
        <v>41990.335486111115</v>
      </c>
      <c r="T3321" s="10">
        <f>(Kickstarter[[#This Row],[deadline]]/86400) + 25569 + (-6/24)</f>
        <v>42035.335486111115</v>
      </c>
      <c r="U3321" s="6">
        <f>YEAR(Kickstarter[[#This Row],[Date Created Conversion]])</f>
        <v>2014</v>
      </c>
      <c r="V3321" s="6" t="str">
        <f>TEXT(Kickstarter[[#This Row],[Date Created Conversion]], "mmm")</f>
        <v>Dec</v>
      </c>
      <c r="W3321" s="6">
        <f>DATEDIF(Kickstarter[[#This Row],[Date Created Conversion]],Kickstarter[[#This Row],[Date Ended Conversion]],"m")</f>
        <v>1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Kickstarter[[#This Row],[pledged]]/Kickstarter[[#This Row],[goal]]</f>
        <v>1.01</v>
      </c>
      <c r="P3322" s="13">
        <f>IF(Kickstarter[[#This Row],[backers_count]], Kickstarter[[#This Row],[pledged]]/Kickstarter[[#This Row],[backers_count]], 0)</f>
        <v>66.44736842105263</v>
      </c>
      <c r="Q3322" t="str">
        <f>LEFT(Kickstarter[[#This Row],[Category and Sub-Category]], SEARCH("/", Kickstarter[[#This Row],[Category and Sub-Category]])-1)</f>
        <v>theater</v>
      </c>
      <c r="R3322" t="str">
        <f>RIGHT(Kickstarter[[#This Row],[Category and Sub-Category]], LEN(Kickstarter[[#This Row],[Category and Sub-Category]])-SEARCH("/",Kickstarter[[#This Row],[Category and Sub-Category]]))</f>
        <v>plays</v>
      </c>
      <c r="S3322" s="10">
        <f>(Kickstarter[[#This Row],[launched_at]]/86400) + 25569 + (-6/24)</f>
        <v>42512.795798611114</v>
      </c>
      <c r="T3322" s="10">
        <f>(Kickstarter[[#This Row],[deadline]]/86400) + 25569 + (-6/24)</f>
        <v>42542.795798611114</v>
      </c>
      <c r="U3322" s="6">
        <f>YEAR(Kickstarter[[#This Row],[Date Created Conversion]])</f>
        <v>2016</v>
      </c>
      <c r="V3322" s="6" t="str">
        <f>TEXT(Kickstarter[[#This Row],[Date Created Conversion]], "mmm")</f>
        <v>May</v>
      </c>
      <c r="W3322" s="6">
        <f>DATEDIF(Kickstarter[[#This Row],[Date Created Conversion]],Kickstarter[[#This Row],[Date Ended Conversion]],"m")</f>
        <v>0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Kickstarter[[#This Row],[pledged]]/Kickstarter[[#This Row],[goal]]</f>
        <v>1.0740000000000001</v>
      </c>
      <c r="P3323" s="13">
        <f>IF(Kickstarter[[#This Row],[backers_count]], Kickstarter[[#This Row],[pledged]]/Kickstarter[[#This Row],[backers_count]], 0)</f>
        <v>35.799999999999997</v>
      </c>
      <c r="Q3323" t="str">
        <f>LEFT(Kickstarter[[#This Row],[Category and Sub-Category]], SEARCH("/", Kickstarter[[#This Row],[Category and Sub-Category]])-1)</f>
        <v>theater</v>
      </c>
      <c r="R3323" t="str">
        <f>RIGHT(Kickstarter[[#This Row],[Category and Sub-Category]], LEN(Kickstarter[[#This Row],[Category and Sub-Category]])-SEARCH("/",Kickstarter[[#This Row],[Category and Sub-Category]]))</f>
        <v>plays</v>
      </c>
      <c r="S3323" s="10">
        <f>(Kickstarter[[#This Row],[launched_at]]/86400) + 25569 + (-6/24)</f>
        <v>41913.850289351853</v>
      </c>
      <c r="T3323" s="10">
        <f>(Kickstarter[[#This Row],[deadline]]/86400) + 25569 + (-6/24)</f>
        <v>41927.915972222225</v>
      </c>
      <c r="U3323" s="6">
        <f>YEAR(Kickstarter[[#This Row],[Date Created Conversion]])</f>
        <v>2014</v>
      </c>
      <c r="V3323" s="6" t="str">
        <f>TEXT(Kickstarter[[#This Row],[Date Created Conversion]], "mmm")</f>
        <v>Oct</v>
      </c>
      <c r="W3323" s="6">
        <f>DATEDIF(Kickstarter[[#This Row],[Date Created Conversion]],Kickstarter[[#This Row],[Date Ended Conversion]],"m")</f>
        <v>0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Kickstarter[[#This Row],[pledged]]/Kickstarter[[#This Row],[goal]]</f>
        <v>1.0151515151515151</v>
      </c>
      <c r="P3324" s="13">
        <f>IF(Kickstarter[[#This Row],[backers_count]], Kickstarter[[#This Row],[pledged]]/Kickstarter[[#This Row],[backers_count]], 0)</f>
        <v>145.65217391304347</v>
      </c>
      <c r="Q3324" t="str">
        <f>LEFT(Kickstarter[[#This Row],[Category and Sub-Category]], SEARCH("/", Kickstarter[[#This Row],[Category and Sub-Category]])-1)</f>
        <v>theater</v>
      </c>
      <c r="R3324" t="str">
        <f>RIGHT(Kickstarter[[#This Row],[Category and Sub-Category]], LEN(Kickstarter[[#This Row],[Category and Sub-Category]])-SEARCH("/",Kickstarter[[#This Row],[Category and Sub-Category]]))</f>
        <v>plays</v>
      </c>
      <c r="S3324" s="10">
        <f>(Kickstarter[[#This Row],[launched_at]]/86400) + 25569 + (-6/24)</f>
        <v>42520.760370370372</v>
      </c>
      <c r="T3324" s="10">
        <f>(Kickstarter[[#This Row],[deadline]]/86400) + 25569 + (-6/24)</f>
        <v>42542.913194444445</v>
      </c>
      <c r="U3324" s="6">
        <f>YEAR(Kickstarter[[#This Row],[Date Created Conversion]])</f>
        <v>2016</v>
      </c>
      <c r="V3324" s="6" t="str">
        <f>TEXT(Kickstarter[[#This Row],[Date Created Conversion]], "mmm")</f>
        <v>May</v>
      </c>
      <c r="W3324" s="6">
        <f>DATEDIF(Kickstarter[[#This Row],[Date Created Conversion]],Kickstarter[[#This Row],[Date Ended Conversion]],"m")</f>
        <v>0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Kickstarter[[#This Row],[pledged]]/Kickstarter[[#This Row],[goal]]</f>
        <v>1.2589999999999999</v>
      </c>
      <c r="P3325" s="13">
        <f>IF(Kickstarter[[#This Row],[backers_count]], Kickstarter[[#This Row],[pledged]]/Kickstarter[[#This Row],[backers_count]], 0)</f>
        <v>25.693877551020407</v>
      </c>
      <c r="Q3325" t="str">
        <f>LEFT(Kickstarter[[#This Row],[Category and Sub-Category]], SEARCH("/", Kickstarter[[#This Row],[Category and Sub-Category]])-1)</f>
        <v>theater</v>
      </c>
      <c r="R3325" t="str">
        <f>RIGHT(Kickstarter[[#This Row],[Category and Sub-Category]], LEN(Kickstarter[[#This Row],[Category and Sub-Category]])-SEARCH("/",Kickstarter[[#This Row],[Category and Sub-Category]]))</f>
        <v>plays</v>
      </c>
      <c r="S3325" s="10">
        <f>(Kickstarter[[#This Row],[launched_at]]/86400) + 25569 + (-6/24)</f>
        <v>42608.11583333333</v>
      </c>
      <c r="T3325" s="10">
        <f>(Kickstarter[[#This Row],[deadline]]/86400) + 25569 + (-6/24)</f>
        <v>42638.11583333333</v>
      </c>
      <c r="U3325" s="6">
        <f>YEAR(Kickstarter[[#This Row],[Date Created Conversion]])</f>
        <v>2016</v>
      </c>
      <c r="V3325" s="6" t="str">
        <f>TEXT(Kickstarter[[#This Row],[Date Created Conversion]], "mmm")</f>
        <v>Aug</v>
      </c>
      <c r="W3325" s="6">
        <f>DATEDIF(Kickstarter[[#This Row],[Date Created Conversion]],Kickstarter[[#This Row],[Date Ended Conversion]],"m")</f>
        <v>0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Kickstarter[[#This Row],[pledged]]/Kickstarter[[#This Row],[goal]]</f>
        <v>1.0166666666666666</v>
      </c>
      <c r="P3326" s="13">
        <f>IF(Kickstarter[[#This Row],[backers_count]], Kickstarter[[#This Row],[pledged]]/Kickstarter[[#This Row],[backers_count]], 0)</f>
        <v>152.5</v>
      </c>
      <c r="Q3326" t="str">
        <f>LEFT(Kickstarter[[#This Row],[Category and Sub-Category]], SEARCH("/", Kickstarter[[#This Row],[Category and Sub-Category]])-1)</f>
        <v>theater</v>
      </c>
      <c r="R3326" t="str">
        <f>RIGHT(Kickstarter[[#This Row],[Category and Sub-Category]], LEN(Kickstarter[[#This Row],[Category and Sub-Category]])-SEARCH("/",Kickstarter[[#This Row],[Category and Sub-Category]]))</f>
        <v>plays</v>
      </c>
      <c r="S3326" s="10">
        <f>(Kickstarter[[#This Row],[launched_at]]/86400) + 25569 + (-6/24)</f>
        <v>42512.33321759259</v>
      </c>
      <c r="T3326" s="10">
        <f>(Kickstarter[[#This Row],[deadline]]/86400) + 25569 + (-6/24)</f>
        <v>42526.33321759259</v>
      </c>
      <c r="U3326" s="6">
        <f>YEAR(Kickstarter[[#This Row],[Date Created Conversion]])</f>
        <v>2016</v>
      </c>
      <c r="V3326" s="6" t="str">
        <f>TEXT(Kickstarter[[#This Row],[Date Created Conversion]], "mmm")</f>
        <v>May</v>
      </c>
      <c r="W3326" s="6">
        <f>DATEDIF(Kickstarter[[#This Row],[Date Created Conversion]],Kickstarter[[#This Row],[Date Ended Conversion]],"m")</f>
        <v>0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Kickstarter[[#This Row],[pledged]]/Kickstarter[[#This Row],[goal]]</f>
        <v>1.125</v>
      </c>
      <c r="P3327" s="13">
        <f>IF(Kickstarter[[#This Row],[backers_count]], Kickstarter[[#This Row],[pledged]]/Kickstarter[[#This Row],[backers_count]], 0)</f>
        <v>30</v>
      </c>
      <c r="Q3327" t="str">
        <f>LEFT(Kickstarter[[#This Row],[Category and Sub-Category]], SEARCH("/", Kickstarter[[#This Row],[Category and Sub-Category]])-1)</f>
        <v>theater</v>
      </c>
      <c r="R3327" t="str">
        <f>RIGHT(Kickstarter[[#This Row],[Category and Sub-Category]], LEN(Kickstarter[[#This Row],[Category and Sub-Category]])-SEARCH("/",Kickstarter[[#This Row],[Category and Sub-Category]]))</f>
        <v>plays</v>
      </c>
      <c r="S3327" s="10">
        <f>(Kickstarter[[#This Row],[launched_at]]/86400) + 25569 + (-6/24)</f>
        <v>42064.535613425927</v>
      </c>
      <c r="T3327" s="10">
        <f>(Kickstarter[[#This Row],[deadline]]/86400) + 25569 + (-6/24)</f>
        <v>42099.493946759263</v>
      </c>
      <c r="U3327" s="6">
        <f>YEAR(Kickstarter[[#This Row],[Date Created Conversion]])</f>
        <v>2015</v>
      </c>
      <c r="V3327" s="6" t="str">
        <f>TEXT(Kickstarter[[#This Row],[Date Created Conversion]], "mmm")</f>
        <v>Mar</v>
      </c>
      <c r="W3327" s="6">
        <f>DATEDIF(Kickstarter[[#This Row],[Date Created Conversion]],Kickstarter[[#This Row],[Date Ended Conversion]],"m")</f>
        <v>1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Kickstarter[[#This Row],[pledged]]/Kickstarter[[#This Row],[goal]]</f>
        <v>1.0137499999999999</v>
      </c>
      <c r="P3328" s="13">
        <f>IF(Kickstarter[[#This Row],[backers_count]], Kickstarter[[#This Row],[pledged]]/Kickstarter[[#This Row],[backers_count]], 0)</f>
        <v>142.28070175438597</v>
      </c>
      <c r="Q3328" t="str">
        <f>LEFT(Kickstarter[[#This Row],[Category and Sub-Category]], SEARCH("/", Kickstarter[[#This Row],[Category and Sub-Category]])-1)</f>
        <v>theater</v>
      </c>
      <c r="R3328" t="str">
        <f>RIGHT(Kickstarter[[#This Row],[Category and Sub-Category]], LEN(Kickstarter[[#This Row],[Category and Sub-Category]])-SEARCH("/",Kickstarter[[#This Row],[Category and Sub-Category]]))</f>
        <v>plays</v>
      </c>
      <c r="S3328" s="10">
        <f>(Kickstarter[[#This Row],[launched_at]]/86400) + 25569 + (-6/24)</f>
        <v>42041.464178240742</v>
      </c>
      <c r="T3328" s="10">
        <f>(Kickstarter[[#This Row],[deadline]]/86400) + 25569 + (-6/24)</f>
        <v>42071.42251157407</v>
      </c>
      <c r="U3328" s="6">
        <f>YEAR(Kickstarter[[#This Row],[Date Created Conversion]])</f>
        <v>2015</v>
      </c>
      <c r="V3328" s="6" t="str">
        <f>TEXT(Kickstarter[[#This Row],[Date Created Conversion]], "mmm")</f>
        <v>Feb</v>
      </c>
      <c r="W3328" s="6">
        <f>DATEDIF(Kickstarter[[#This Row],[Date Created Conversion]],Kickstarter[[#This Row],[Date Ended Conversion]],"m")</f>
        <v>1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Kickstarter[[#This Row],[pledged]]/Kickstarter[[#This Row],[goal]]</f>
        <v>1.0125</v>
      </c>
      <c r="P3329" s="13">
        <f>IF(Kickstarter[[#This Row],[backers_count]], Kickstarter[[#This Row],[pledged]]/Kickstarter[[#This Row],[backers_count]], 0)</f>
        <v>24.545454545454547</v>
      </c>
      <c r="Q3329" t="str">
        <f>LEFT(Kickstarter[[#This Row],[Category and Sub-Category]], SEARCH("/", Kickstarter[[#This Row],[Category and Sub-Category]])-1)</f>
        <v>theater</v>
      </c>
      <c r="R3329" t="str">
        <f>RIGHT(Kickstarter[[#This Row],[Category and Sub-Category]], LEN(Kickstarter[[#This Row],[Category and Sub-Category]])-SEARCH("/",Kickstarter[[#This Row],[Category and Sub-Category]]))</f>
        <v>plays</v>
      </c>
      <c r="S3329" s="10">
        <f>(Kickstarter[[#This Row],[launched_at]]/86400) + 25569 + (-6/24)</f>
        <v>42468.124606481477</v>
      </c>
      <c r="T3329" s="10">
        <f>(Kickstarter[[#This Row],[deadline]]/86400) + 25569 + (-6/24)</f>
        <v>42498.124606481477</v>
      </c>
      <c r="U3329" s="6">
        <f>YEAR(Kickstarter[[#This Row],[Date Created Conversion]])</f>
        <v>2016</v>
      </c>
      <c r="V3329" s="6" t="str">
        <f>TEXT(Kickstarter[[#This Row],[Date Created Conversion]], "mmm")</f>
        <v>Apr</v>
      </c>
      <c r="W3329" s="6">
        <f>DATEDIF(Kickstarter[[#This Row],[Date Created Conversion]],Kickstarter[[#This Row],[Date Ended Conversion]],"m")</f>
        <v>1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Kickstarter[[#This Row],[pledged]]/Kickstarter[[#This Row],[goal]]</f>
        <v>1.4638888888888888</v>
      </c>
      <c r="P3330" s="13">
        <f>IF(Kickstarter[[#This Row],[backers_count]], Kickstarter[[#This Row],[pledged]]/Kickstarter[[#This Row],[backers_count]], 0)</f>
        <v>292.77777777777777</v>
      </c>
      <c r="Q3330" t="str">
        <f>LEFT(Kickstarter[[#This Row],[Category and Sub-Category]], SEARCH("/", Kickstarter[[#This Row],[Category and Sub-Category]])-1)</f>
        <v>theater</v>
      </c>
      <c r="R3330" t="str">
        <f>RIGHT(Kickstarter[[#This Row],[Category and Sub-Category]], LEN(Kickstarter[[#This Row],[Category and Sub-Category]])-SEARCH("/",Kickstarter[[#This Row],[Category and Sub-Category]]))</f>
        <v>plays</v>
      </c>
      <c r="S3330" s="10">
        <f>(Kickstarter[[#This Row],[launched_at]]/86400) + 25569 + (-6/24)</f>
        <v>41822.32503472222</v>
      </c>
      <c r="T3330" s="10">
        <f>(Kickstarter[[#This Row],[deadline]]/86400) + 25569 + (-6/24)</f>
        <v>41824.791666666664</v>
      </c>
      <c r="U3330" s="6">
        <f>YEAR(Kickstarter[[#This Row],[Date Created Conversion]])</f>
        <v>2014</v>
      </c>
      <c r="V3330" s="6" t="str">
        <f>TEXT(Kickstarter[[#This Row],[Date Created Conversion]], "mmm")</f>
        <v>Jul</v>
      </c>
      <c r="W3330" s="6">
        <f>DATEDIF(Kickstarter[[#This Row],[Date Created Conversion]],Kickstarter[[#This Row],[Date Ended Conversion]],"m")</f>
        <v>0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Kickstarter[[#This Row],[pledged]]/Kickstarter[[#This Row],[goal]]</f>
        <v>1.1679999999999999</v>
      </c>
      <c r="P3331" s="13">
        <f>IF(Kickstarter[[#This Row],[backers_count]], Kickstarter[[#This Row],[pledged]]/Kickstarter[[#This Row],[backers_count]], 0)</f>
        <v>44.92307692307692</v>
      </c>
      <c r="Q3331" t="str">
        <f>LEFT(Kickstarter[[#This Row],[Category and Sub-Category]], SEARCH("/", Kickstarter[[#This Row],[Category and Sub-Category]])-1)</f>
        <v>theater</v>
      </c>
      <c r="R3331" t="str">
        <f>RIGHT(Kickstarter[[#This Row],[Category and Sub-Category]], LEN(Kickstarter[[#This Row],[Category and Sub-Category]])-SEARCH("/",Kickstarter[[#This Row],[Category and Sub-Category]]))</f>
        <v>plays</v>
      </c>
      <c r="S3331" s="10">
        <f>(Kickstarter[[#This Row],[launched_at]]/86400) + 25569 + (-6/24)</f>
        <v>41837.073009259257</v>
      </c>
      <c r="T3331" s="10">
        <f>(Kickstarter[[#This Row],[deadline]]/86400) + 25569 + (-6/24)</f>
        <v>41847.708333333336</v>
      </c>
      <c r="U3331" s="6">
        <f>YEAR(Kickstarter[[#This Row],[Date Created Conversion]])</f>
        <v>2014</v>
      </c>
      <c r="V3331" s="6" t="str">
        <f>TEXT(Kickstarter[[#This Row],[Date Created Conversion]], "mmm")</f>
        <v>Jul</v>
      </c>
      <c r="W3331" s="6">
        <f>DATEDIF(Kickstarter[[#This Row],[Date Created Conversion]],Kickstarter[[#This Row],[Date Ended Conversion]],"m")</f>
        <v>0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Kickstarter[[#This Row],[pledged]]/Kickstarter[[#This Row],[goal]]</f>
        <v>1.0626666666666666</v>
      </c>
      <c r="P3332" s="13">
        <f>IF(Kickstarter[[#This Row],[backers_count]], Kickstarter[[#This Row],[pledged]]/Kickstarter[[#This Row],[backers_count]], 0)</f>
        <v>23.10144927536232</v>
      </c>
      <c r="Q3332" t="str">
        <f>LEFT(Kickstarter[[#This Row],[Category and Sub-Category]], SEARCH("/", Kickstarter[[#This Row],[Category and Sub-Category]])-1)</f>
        <v>theater</v>
      </c>
      <c r="R3332" t="str">
        <f>RIGHT(Kickstarter[[#This Row],[Category and Sub-Category]], LEN(Kickstarter[[#This Row],[Category and Sub-Category]])-SEARCH("/",Kickstarter[[#This Row],[Category and Sub-Category]]))</f>
        <v>plays</v>
      </c>
      <c r="S3332" s="10">
        <f>(Kickstarter[[#This Row],[launched_at]]/86400) + 25569 + (-6/24)</f>
        <v>42065.637361111112</v>
      </c>
      <c r="T3332" s="10">
        <f>(Kickstarter[[#This Row],[deadline]]/86400) + 25569 + (-6/24)</f>
        <v>42095.595694444448</v>
      </c>
      <c r="U3332" s="6">
        <f>YEAR(Kickstarter[[#This Row],[Date Created Conversion]])</f>
        <v>2015</v>
      </c>
      <c r="V3332" s="6" t="str">
        <f>TEXT(Kickstarter[[#This Row],[Date Created Conversion]], "mmm")</f>
        <v>Mar</v>
      </c>
      <c r="W3332" s="6">
        <f>DATEDIF(Kickstarter[[#This Row],[Date Created Conversion]],Kickstarter[[#This Row],[Date Ended Conversion]],"m")</f>
        <v>0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Kickstarter[[#This Row],[pledged]]/Kickstarter[[#This Row],[goal]]</f>
        <v>1.0451999999999999</v>
      </c>
      <c r="P3333" s="13">
        <f>IF(Kickstarter[[#This Row],[backers_count]], Kickstarter[[#This Row],[pledged]]/Kickstarter[[#This Row],[backers_count]], 0)</f>
        <v>80.400000000000006</v>
      </c>
      <c r="Q3333" t="str">
        <f>LEFT(Kickstarter[[#This Row],[Category and Sub-Category]], SEARCH("/", Kickstarter[[#This Row],[Category and Sub-Category]])-1)</f>
        <v>theater</v>
      </c>
      <c r="R3333" t="str">
        <f>RIGHT(Kickstarter[[#This Row],[Category and Sub-Category]], LEN(Kickstarter[[#This Row],[Category and Sub-Category]])-SEARCH("/",Kickstarter[[#This Row],[Category and Sub-Category]]))</f>
        <v>plays</v>
      </c>
      <c r="S3333" s="10">
        <f>(Kickstarter[[#This Row],[launched_at]]/86400) + 25569 + (-6/24)</f>
        <v>42248.447754629626</v>
      </c>
      <c r="T3333" s="10">
        <f>(Kickstarter[[#This Row],[deadline]]/86400) + 25569 + (-6/24)</f>
        <v>42283.447754629626</v>
      </c>
      <c r="U3333" s="6">
        <f>YEAR(Kickstarter[[#This Row],[Date Created Conversion]])</f>
        <v>2015</v>
      </c>
      <c r="V3333" s="6" t="str">
        <f>TEXT(Kickstarter[[#This Row],[Date Created Conversion]], "mmm")</f>
        <v>Sep</v>
      </c>
      <c r="W3333" s="6">
        <f>DATEDIF(Kickstarter[[#This Row],[Date Created Conversion]],Kickstarter[[#This Row],[Date Ended Conversion]],"m")</f>
        <v>1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Kickstarter[[#This Row],[pledged]]/Kickstarter[[#This Row],[goal]]</f>
        <v>1</v>
      </c>
      <c r="P3334" s="13">
        <f>IF(Kickstarter[[#This Row],[backers_count]], Kickstarter[[#This Row],[pledged]]/Kickstarter[[#This Row],[backers_count]], 0)</f>
        <v>72.289156626506028</v>
      </c>
      <c r="Q3334" t="str">
        <f>LEFT(Kickstarter[[#This Row],[Category and Sub-Category]], SEARCH("/", Kickstarter[[#This Row],[Category and Sub-Category]])-1)</f>
        <v>theater</v>
      </c>
      <c r="R3334" t="str">
        <f>RIGHT(Kickstarter[[#This Row],[Category and Sub-Category]], LEN(Kickstarter[[#This Row],[Category and Sub-Category]])-SEARCH("/",Kickstarter[[#This Row],[Category and Sub-Category]]))</f>
        <v>plays</v>
      </c>
      <c r="S3334" s="10">
        <f>(Kickstarter[[#This Row],[launched_at]]/86400) + 25569 + (-6/24)</f>
        <v>41809.610300925924</v>
      </c>
      <c r="T3334" s="10">
        <f>(Kickstarter[[#This Row],[deadline]]/86400) + 25569 + (-6/24)</f>
        <v>41839.610300925924</v>
      </c>
      <c r="U3334" s="6">
        <f>YEAR(Kickstarter[[#This Row],[Date Created Conversion]])</f>
        <v>2014</v>
      </c>
      <c r="V3334" s="6" t="str">
        <f>TEXT(Kickstarter[[#This Row],[Date Created Conversion]], "mmm")</f>
        <v>Jun</v>
      </c>
      <c r="W3334" s="6">
        <f>DATEDIF(Kickstarter[[#This Row],[Date Created Conversion]],Kickstarter[[#This Row],[Date Ended Conversion]],"m")</f>
        <v>1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Kickstarter[[#This Row],[pledged]]/Kickstarter[[#This Row],[goal]]</f>
        <v>1.0457142857142858</v>
      </c>
      <c r="P3335" s="13">
        <f>IF(Kickstarter[[#This Row],[backers_count]], Kickstarter[[#This Row],[pledged]]/Kickstarter[[#This Row],[backers_count]], 0)</f>
        <v>32.972972972972975</v>
      </c>
      <c r="Q3335" t="str">
        <f>LEFT(Kickstarter[[#This Row],[Category and Sub-Category]], SEARCH("/", Kickstarter[[#This Row],[Category and Sub-Category]])-1)</f>
        <v>theater</v>
      </c>
      <c r="R3335" t="str">
        <f>RIGHT(Kickstarter[[#This Row],[Category and Sub-Category]], LEN(Kickstarter[[#This Row],[Category and Sub-Category]])-SEARCH("/",Kickstarter[[#This Row],[Category and Sub-Category]]))</f>
        <v>plays</v>
      </c>
      <c r="S3335" s="10">
        <f>(Kickstarter[[#This Row],[launched_at]]/86400) + 25569 + (-6/24)</f>
        <v>42148.426851851851</v>
      </c>
      <c r="T3335" s="10">
        <f>(Kickstarter[[#This Row],[deadline]]/86400) + 25569 + (-6/24)</f>
        <v>42170.426851851851</v>
      </c>
      <c r="U3335" s="6">
        <f>YEAR(Kickstarter[[#This Row],[Date Created Conversion]])</f>
        <v>2015</v>
      </c>
      <c r="V3335" s="6" t="str">
        <f>TEXT(Kickstarter[[#This Row],[Date Created Conversion]], "mmm")</f>
        <v>May</v>
      </c>
      <c r="W3335" s="6">
        <f>DATEDIF(Kickstarter[[#This Row],[Date Created Conversion]],Kickstarter[[#This Row],[Date Ended Conversion]],"m")</f>
        <v>0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Kickstarter[[#This Row],[pledged]]/Kickstarter[[#This Row],[goal]]</f>
        <v>1.3862051149573753</v>
      </c>
      <c r="P3336" s="13">
        <f>IF(Kickstarter[[#This Row],[backers_count]], Kickstarter[[#This Row],[pledged]]/Kickstarter[[#This Row],[backers_count]], 0)</f>
        <v>116.65217391304348</v>
      </c>
      <c r="Q3336" t="str">
        <f>LEFT(Kickstarter[[#This Row],[Category and Sub-Category]], SEARCH("/", Kickstarter[[#This Row],[Category and Sub-Category]])-1)</f>
        <v>theater</v>
      </c>
      <c r="R3336" t="str">
        <f>RIGHT(Kickstarter[[#This Row],[Category and Sub-Category]], LEN(Kickstarter[[#This Row],[Category and Sub-Category]])-SEARCH("/",Kickstarter[[#This Row],[Category and Sub-Category]]))</f>
        <v>plays</v>
      </c>
      <c r="S3336" s="10">
        <f>(Kickstarter[[#This Row],[launched_at]]/86400) + 25569 + (-6/24)</f>
        <v>42185.271087962959</v>
      </c>
      <c r="T3336" s="10">
        <f>(Kickstarter[[#This Row],[deadline]]/86400) + 25569 + (-6/24)</f>
        <v>42215.271087962959</v>
      </c>
      <c r="U3336" s="6">
        <f>YEAR(Kickstarter[[#This Row],[Date Created Conversion]])</f>
        <v>2015</v>
      </c>
      <c r="V3336" s="6" t="str">
        <f>TEXT(Kickstarter[[#This Row],[Date Created Conversion]], "mmm")</f>
        <v>Jun</v>
      </c>
      <c r="W3336" s="6">
        <f>DATEDIF(Kickstarter[[#This Row],[Date Created Conversion]],Kickstarter[[#This Row],[Date Ended Conversion]],"m")</f>
        <v>1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Kickstarter[[#This Row],[pledged]]/Kickstarter[[#This Row],[goal]]</f>
        <v>1.0032000000000001</v>
      </c>
      <c r="P3337" s="13">
        <f>IF(Kickstarter[[#This Row],[backers_count]], Kickstarter[[#This Row],[pledged]]/Kickstarter[[#This Row],[backers_count]], 0)</f>
        <v>79.61904761904762</v>
      </c>
      <c r="Q3337" t="str">
        <f>LEFT(Kickstarter[[#This Row],[Category and Sub-Category]], SEARCH("/", Kickstarter[[#This Row],[Category and Sub-Category]])-1)</f>
        <v>theater</v>
      </c>
      <c r="R3337" t="str">
        <f>RIGHT(Kickstarter[[#This Row],[Category and Sub-Category]], LEN(Kickstarter[[#This Row],[Category and Sub-Category]])-SEARCH("/",Kickstarter[[#This Row],[Category and Sub-Category]]))</f>
        <v>plays</v>
      </c>
      <c r="S3337" s="10">
        <f>(Kickstarter[[#This Row],[launched_at]]/86400) + 25569 + (-6/24)</f>
        <v>41827.424143518518</v>
      </c>
      <c r="T3337" s="10">
        <f>(Kickstarter[[#This Row],[deadline]]/86400) + 25569 + (-6/24)</f>
        <v>41854.708333333336</v>
      </c>
      <c r="U3337" s="6">
        <f>YEAR(Kickstarter[[#This Row],[Date Created Conversion]])</f>
        <v>2014</v>
      </c>
      <c r="V3337" s="6" t="str">
        <f>TEXT(Kickstarter[[#This Row],[Date Created Conversion]], "mmm")</f>
        <v>Jul</v>
      </c>
      <c r="W3337" s="6">
        <f>DATEDIF(Kickstarter[[#This Row],[Date Created Conversion]],Kickstarter[[#This Row],[Date Ended Conversion]],"m")</f>
        <v>0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Kickstarter[[#This Row],[pledged]]/Kickstarter[[#This Row],[goal]]</f>
        <v>1</v>
      </c>
      <c r="P3338" s="13">
        <f>IF(Kickstarter[[#This Row],[backers_count]], Kickstarter[[#This Row],[pledged]]/Kickstarter[[#This Row],[backers_count]], 0)</f>
        <v>27.777777777777779</v>
      </c>
      <c r="Q3338" t="str">
        <f>LEFT(Kickstarter[[#This Row],[Category and Sub-Category]], SEARCH("/", Kickstarter[[#This Row],[Category and Sub-Category]])-1)</f>
        <v>theater</v>
      </c>
      <c r="R3338" t="str">
        <f>RIGHT(Kickstarter[[#This Row],[Category and Sub-Category]], LEN(Kickstarter[[#This Row],[Category and Sub-Category]])-SEARCH("/",Kickstarter[[#This Row],[Category and Sub-Category]]))</f>
        <v>plays</v>
      </c>
      <c r="S3338" s="10">
        <f>(Kickstarter[[#This Row],[launched_at]]/86400) + 25569 + (-6/24)</f>
        <v>42437.148680555554</v>
      </c>
      <c r="T3338" s="10">
        <f>(Kickstarter[[#This Row],[deadline]]/86400) + 25569 + (-6/24)</f>
        <v>42465.10701388889</v>
      </c>
      <c r="U3338" s="6">
        <f>YEAR(Kickstarter[[#This Row],[Date Created Conversion]])</f>
        <v>2016</v>
      </c>
      <c r="V3338" s="6" t="str">
        <f>TEXT(Kickstarter[[#This Row],[Date Created Conversion]], "mmm")</f>
        <v>Mar</v>
      </c>
      <c r="W3338" s="6">
        <f>DATEDIF(Kickstarter[[#This Row],[Date Created Conversion]],Kickstarter[[#This Row],[Date Ended Conversion]],"m")</f>
        <v>0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Kickstarter[[#This Row],[pledged]]/Kickstarter[[#This Row],[goal]]</f>
        <v>1.1020000000000001</v>
      </c>
      <c r="P3339" s="13">
        <f>IF(Kickstarter[[#This Row],[backers_count]], Kickstarter[[#This Row],[pledged]]/Kickstarter[[#This Row],[backers_count]], 0)</f>
        <v>81.029411764705884</v>
      </c>
      <c r="Q3339" t="str">
        <f>LEFT(Kickstarter[[#This Row],[Category and Sub-Category]], SEARCH("/", Kickstarter[[#This Row],[Category and Sub-Category]])-1)</f>
        <v>theater</v>
      </c>
      <c r="R3339" t="str">
        <f>RIGHT(Kickstarter[[#This Row],[Category and Sub-Category]], LEN(Kickstarter[[#This Row],[Category and Sub-Category]])-SEARCH("/",Kickstarter[[#This Row],[Category and Sub-Category]]))</f>
        <v>plays</v>
      </c>
      <c r="S3339" s="10">
        <f>(Kickstarter[[#This Row],[launched_at]]/86400) + 25569 + (-6/24)</f>
        <v>41901.032025462962</v>
      </c>
      <c r="T3339" s="10">
        <f>(Kickstarter[[#This Row],[deadline]]/86400) + 25569 + (-6/24)</f>
        <v>41922.625</v>
      </c>
      <c r="U3339" s="6">
        <f>YEAR(Kickstarter[[#This Row],[Date Created Conversion]])</f>
        <v>2014</v>
      </c>
      <c r="V3339" s="6" t="str">
        <f>TEXT(Kickstarter[[#This Row],[Date Created Conversion]], "mmm")</f>
        <v>Sep</v>
      </c>
      <c r="W3339" s="6">
        <f>DATEDIF(Kickstarter[[#This Row],[Date Created Conversion]],Kickstarter[[#This Row],[Date Ended Conversion]],"m")</f>
        <v>0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Kickstarter[[#This Row],[pledged]]/Kickstarter[[#This Row],[goal]]</f>
        <v>1.0218</v>
      </c>
      <c r="P3340" s="13">
        <f>IF(Kickstarter[[#This Row],[backers_count]], Kickstarter[[#This Row],[pledged]]/Kickstarter[[#This Row],[backers_count]], 0)</f>
        <v>136.84821428571428</v>
      </c>
      <c r="Q3340" t="str">
        <f>LEFT(Kickstarter[[#This Row],[Category and Sub-Category]], SEARCH("/", Kickstarter[[#This Row],[Category and Sub-Category]])-1)</f>
        <v>theater</v>
      </c>
      <c r="R3340" t="str">
        <f>RIGHT(Kickstarter[[#This Row],[Category and Sub-Category]], LEN(Kickstarter[[#This Row],[Category and Sub-Category]])-SEARCH("/",Kickstarter[[#This Row],[Category and Sub-Category]]))</f>
        <v>plays</v>
      </c>
      <c r="S3340" s="10">
        <f>(Kickstarter[[#This Row],[launched_at]]/86400) + 25569 + (-6/24)</f>
        <v>42769.324999999997</v>
      </c>
      <c r="T3340" s="10">
        <f>(Kickstarter[[#This Row],[deadline]]/86400) + 25569 + (-6/24)</f>
        <v>42790.324999999997</v>
      </c>
      <c r="U3340" s="6">
        <f>YEAR(Kickstarter[[#This Row],[Date Created Conversion]])</f>
        <v>2017</v>
      </c>
      <c r="V3340" s="6" t="str">
        <f>TEXT(Kickstarter[[#This Row],[Date Created Conversion]], "mmm")</f>
        <v>Feb</v>
      </c>
      <c r="W3340" s="6">
        <f>DATEDIF(Kickstarter[[#This Row],[Date Created Conversion]],Kickstarter[[#This Row],[Date Ended Conversion]],"m")</f>
        <v>0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Kickstarter[[#This Row],[pledged]]/Kickstarter[[#This Row],[goal]]</f>
        <v>1.0435000000000001</v>
      </c>
      <c r="P3341" s="13">
        <f>IF(Kickstarter[[#This Row],[backers_count]], Kickstarter[[#This Row],[pledged]]/Kickstarter[[#This Row],[backers_count]], 0)</f>
        <v>177.61702127659575</v>
      </c>
      <c r="Q3341" t="str">
        <f>LEFT(Kickstarter[[#This Row],[Category and Sub-Category]], SEARCH("/", Kickstarter[[#This Row],[Category and Sub-Category]])-1)</f>
        <v>theater</v>
      </c>
      <c r="R3341" t="str">
        <f>RIGHT(Kickstarter[[#This Row],[Category and Sub-Category]], LEN(Kickstarter[[#This Row],[Category and Sub-Category]])-SEARCH("/",Kickstarter[[#This Row],[Category and Sub-Category]]))</f>
        <v>plays</v>
      </c>
      <c r="S3341" s="10">
        <f>(Kickstarter[[#This Row],[launched_at]]/86400) + 25569 + (-6/24)</f>
        <v>42549.415717592594</v>
      </c>
      <c r="T3341" s="10">
        <f>(Kickstarter[[#This Row],[deadline]]/86400) + 25569 + (-6/24)</f>
        <v>42579.415717592594</v>
      </c>
      <c r="U3341" s="6">
        <f>YEAR(Kickstarter[[#This Row],[Date Created Conversion]])</f>
        <v>2016</v>
      </c>
      <c r="V3341" s="6" t="str">
        <f>TEXT(Kickstarter[[#This Row],[Date Created Conversion]], "mmm")</f>
        <v>Jun</v>
      </c>
      <c r="W3341" s="6">
        <f>DATEDIF(Kickstarter[[#This Row],[Date Created Conversion]],Kickstarter[[#This Row],[Date Ended Conversion]],"m")</f>
        <v>1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Kickstarter[[#This Row],[pledged]]/Kickstarter[[#This Row],[goal]]</f>
        <v>1.3816666666666666</v>
      </c>
      <c r="P3342" s="13">
        <f>IF(Kickstarter[[#This Row],[backers_count]], Kickstarter[[#This Row],[pledged]]/Kickstarter[[#This Row],[backers_count]], 0)</f>
        <v>109.07894736842105</v>
      </c>
      <c r="Q3342" t="str">
        <f>LEFT(Kickstarter[[#This Row],[Category and Sub-Category]], SEARCH("/", Kickstarter[[#This Row],[Category and Sub-Category]])-1)</f>
        <v>theater</v>
      </c>
      <c r="R3342" t="str">
        <f>RIGHT(Kickstarter[[#This Row],[Category and Sub-Category]], LEN(Kickstarter[[#This Row],[Category and Sub-Category]])-SEARCH("/",Kickstarter[[#This Row],[Category and Sub-Category]]))</f>
        <v>plays</v>
      </c>
      <c r="S3342" s="10">
        <f>(Kickstarter[[#This Row],[launched_at]]/86400) + 25569 + (-6/24)</f>
        <v>42685.724004629628</v>
      </c>
      <c r="T3342" s="10">
        <f>(Kickstarter[[#This Row],[deadline]]/86400) + 25569 + (-6/24)</f>
        <v>42710.724004629628</v>
      </c>
      <c r="U3342" s="6">
        <f>YEAR(Kickstarter[[#This Row],[Date Created Conversion]])</f>
        <v>2016</v>
      </c>
      <c r="V3342" s="6" t="str">
        <f>TEXT(Kickstarter[[#This Row],[Date Created Conversion]], "mmm")</f>
        <v>Nov</v>
      </c>
      <c r="W3342" s="6">
        <f>DATEDIF(Kickstarter[[#This Row],[Date Created Conversion]],Kickstarter[[#This Row],[Date Ended Conversion]],"m")</f>
        <v>0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Kickstarter[[#This Row],[pledged]]/Kickstarter[[#This Row],[goal]]</f>
        <v>1</v>
      </c>
      <c r="P3343" s="13">
        <f>IF(Kickstarter[[#This Row],[backers_count]], Kickstarter[[#This Row],[pledged]]/Kickstarter[[#This Row],[backers_count]], 0)</f>
        <v>119.64285714285714</v>
      </c>
      <c r="Q3343" t="str">
        <f>LEFT(Kickstarter[[#This Row],[Category and Sub-Category]], SEARCH("/", Kickstarter[[#This Row],[Category and Sub-Category]])-1)</f>
        <v>theater</v>
      </c>
      <c r="R3343" t="str">
        <f>RIGHT(Kickstarter[[#This Row],[Category and Sub-Category]], LEN(Kickstarter[[#This Row],[Category and Sub-Category]])-SEARCH("/",Kickstarter[[#This Row],[Category and Sub-Category]]))</f>
        <v>plays</v>
      </c>
      <c r="S3343" s="10">
        <f>(Kickstarter[[#This Row],[launched_at]]/86400) + 25569 + (-6/24)</f>
        <v>42510.548854166671</v>
      </c>
      <c r="T3343" s="10">
        <f>(Kickstarter[[#This Row],[deadline]]/86400) + 25569 + (-6/24)</f>
        <v>42533.458333333328</v>
      </c>
      <c r="U3343" s="6">
        <f>YEAR(Kickstarter[[#This Row],[Date Created Conversion]])</f>
        <v>2016</v>
      </c>
      <c r="V3343" s="6" t="str">
        <f>TEXT(Kickstarter[[#This Row],[Date Created Conversion]], "mmm")</f>
        <v>May</v>
      </c>
      <c r="W3343" s="6">
        <f>DATEDIF(Kickstarter[[#This Row],[Date Created Conversion]],Kickstarter[[#This Row],[Date Ended Conversion]],"m")</f>
        <v>0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Kickstarter[[#This Row],[pledged]]/Kickstarter[[#This Row],[goal]]</f>
        <v>1.0166666666666666</v>
      </c>
      <c r="P3344" s="13">
        <f>IF(Kickstarter[[#This Row],[backers_count]], Kickstarter[[#This Row],[pledged]]/Kickstarter[[#This Row],[backers_count]], 0)</f>
        <v>78.205128205128204</v>
      </c>
      <c r="Q3344" t="str">
        <f>LEFT(Kickstarter[[#This Row],[Category and Sub-Category]], SEARCH("/", Kickstarter[[#This Row],[Category and Sub-Category]])-1)</f>
        <v>theater</v>
      </c>
      <c r="R3344" t="str">
        <f>RIGHT(Kickstarter[[#This Row],[Category and Sub-Category]], LEN(Kickstarter[[#This Row],[Category and Sub-Category]])-SEARCH("/",Kickstarter[[#This Row],[Category and Sub-Category]]))</f>
        <v>plays</v>
      </c>
      <c r="S3344" s="10">
        <f>(Kickstarter[[#This Row],[launched_at]]/86400) + 25569 + (-6/24)</f>
        <v>42062.046412037038</v>
      </c>
      <c r="T3344" s="10">
        <f>(Kickstarter[[#This Row],[deadline]]/86400) + 25569 + (-6/24)</f>
        <v>42094.957638888889</v>
      </c>
      <c r="U3344" s="6">
        <f>YEAR(Kickstarter[[#This Row],[Date Created Conversion]])</f>
        <v>2015</v>
      </c>
      <c r="V3344" s="6" t="str">
        <f>TEXT(Kickstarter[[#This Row],[Date Created Conversion]], "mmm")</f>
        <v>Feb</v>
      </c>
      <c r="W3344" s="6">
        <f>DATEDIF(Kickstarter[[#This Row],[Date Created Conversion]],Kickstarter[[#This Row],[Date Ended Conversion]],"m")</f>
        <v>1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Kickstarter[[#This Row],[pledged]]/Kickstarter[[#This Row],[goal]]</f>
        <v>1.7142857142857142</v>
      </c>
      <c r="P3345" s="13">
        <f>IF(Kickstarter[[#This Row],[backers_count]], Kickstarter[[#This Row],[pledged]]/Kickstarter[[#This Row],[backers_count]], 0)</f>
        <v>52.173913043478258</v>
      </c>
      <c r="Q3345" t="str">
        <f>LEFT(Kickstarter[[#This Row],[Category and Sub-Category]], SEARCH("/", Kickstarter[[#This Row],[Category and Sub-Category]])-1)</f>
        <v>theater</v>
      </c>
      <c r="R3345" t="str">
        <f>RIGHT(Kickstarter[[#This Row],[Category and Sub-Category]], LEN(Kickstarter[[#This Row],[Category and Sub-Category]])-SEARCH("/",Kickstarter[[#This Row],[Category and Sub-Category]]))</f>
        <v>plays</v>
      </c>
      <c r="S3345" s="10">
        <f>(Kickstarter[[#This Row],[launched_at]]/86400) + 25569 + (-6/24)</f>
        <v>42452.666481481487</v>
      </c>
      <c r="T3345" s="10">
        <f>(Kickstarter[[#This Row],[deadline]]/86400) + 25569 + (-6/24)</f>
        <v>42473.304166666669</v>
      </c>
      <c r="U3345" s="6">
        <f>YEAR(Kickstarter[[#This Row],[Date Created Conversion]])</f>
        <v>2016</v>
      </c>
      <c r="V3345" s="6" t="str">
        <f>TEXT(Kickstarter[[#This Row],[Date Created Conversion]], "mmm")</f>
        <v>Mar</v>
      </c>
      <c r="W3345" s="6">
        <f>DATEDIF(Kickstarter[[#This Row],[Date Created Conversion]],Kickstarter[[#This Row],[Date Ended Conversion]],"m")</f>
        <v>0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Kickstarter[[#This Row],[pledged]]/Kickstarter[[#This Row],[goal]]</f>
        <v>1.0144444444444445</v>
      </c>
      <c r="P3346" s="13">
        <f>IF(Kickstarter[[#This Row],[backers_count]], Kickstarter[[#This Row],[pledged]]/Kickstarter[[#This Row],[backers_count]], 0)</f>
        <v>114.125</v>
      </c>
      <c r="Q3346" t="str">
        <f>LEFT(Kickstarter[[#This Row],[Category and Sub-Category]], SEARCH("/", Kickstarter[[#This Row],[Category and Sub-Category]])-1)</f>
        <v>theater</v>
      </c>
      <c r="R3346" t="str">
        <f>RIGHT(Kickstarter[[#This Row],[Category and Sub-Category]], LEN(Kickstarter[[#This Row],[Category and Sub-Category]])-SEARCH("/",Kickstarter[[#This Row],[Category and Sub-Category]]))</f>
        <v>plays</v>
      </c>
      <c r="S3346" s="10">
        <f>(Kickstarter[[#This Row],[launched_at]]/86400) + 25569 + (-6/24)</f>
        <v>41850.950150462959</v>
      </c>
      <c r="T3346" s="10">
        <f>(Kickstarter[[#This Row],[deadline]]/86400) + 25569 + (-6/24)</f>
        <v>41880.950150462959</v>
      </c>
      <c r="U3346" s="6">
        <f>YEAR(Kickstarter[[#This Row],[Date Created Conversion]])</f>
        <v>2014</v>
      </c>
      <c r="V3346" s="6" t="str">
        <f>TEXT(Kickstarter[[#This Row],[Date Created Conversion]], "mmm")</f>
        <v>Jul</v>
      </c>
      <c r="W3346" s="6">
        <f>DATEDIF(Kickstarter[[#This Row],[Date Created Conversion]],Kickstarter[[#This Row],[Date Ended Conversion]],"m")</f>
        <v>0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Kickstarter[[#This Row],[pledged]]/Kickstarter[[#This Row],[goal]]</f>
        <v>1.3</v>
      </c>
      <c r="P3347" s="13">
        <f>IF(Kickstarter[[#This Row],[backers_count]], Kickstarter[[#This Row],[pledged]]/Kickstarter[[#This Row],[backers_count]], 0)</f>
        <v>50</v>
      </c>
      <c r="Q3347" t="str">
        <f>LEFT(Kickstarter[[#This Row],[Category and Sub-Category]], SEARCH("/", Kickstarter[[#This Row],[Category and Sub-Category]])-1)</f>
        <v>theater</v>
      </c>
      <c r="R3347" t="str">
        <f>RIGHT(Kickstarter[[#This Row],[Category and Sub-Category]], LEN(Kickstarter[[#This Row],[Category and Sub-Category]])-SEARCH("/",Kickstarter[[#This Row],[Category and Sub-Category]]))</f>
        <v>plays</v>
      </c>
      <c r="S3347" s="10">
        <f>(Kickstarter[[#This Row],[launched_at]]/86400) + 25569 + (-6/24)</f>
        <v>42052.856111111112</v>
      </c>
      <c r="T3347" s="10">
        <f>(Kickstarter[[#This Row],[deadline]]/86400) + 25569 + (-6/24)</f>
        <v>42111.775694444441</v>
      </c>
      <c r="U3347" s="6">
        <f>YEAR(Kickstarter[[#This Row],[Date Created Conversion]])</f>
        <v>2015</v>
      </c>
      <c r="V3347" s="6" t="str">
        <f>TEXT(Kickstarter[[#This Row],[Date Created Conversion]], "mmm")</f>
        <v>Feb</v>
      </c>
      <c r="W3347" s="6">
        <f>DATEDIF(Kickstarter[[#This Row],[Date Created Conversion]],Kickstarter[[#This Row],[Date Ended Conversion]],"m")</f>
        <v>2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Kickstarter[[#This Row],[pledged]]/Kickstarter[[#This Row],[goal]]</f>
        <v>1.1000000000000001</v>
      </c>
      <c r="P3348" s="13">
        <f>IF(Kickstarter[[#This Row],[backers_count]], Kickstarter[[#This Row],[pledged]]/Kickstarter[[#This Row],[backers_count]], 0)</f>
        <v>91.666666666666671</v>
      </c>
      <c r="Q3348" t="str">
        <f>LEFT(Kickstarter[[#This Row],[Category and Sub-Category]], SEARCH("/", Kickstarter[[#This Row],[Category and Sub-Category]])-1)</f>
        <v>theater</v>
      </c>
      <c r="R3348" t="str">
        <f>RIGHT(Kickstarter[[#This Row],[Category and Sub-Category]], LEN(Kickstarter[[#This Row],[Category and Sub-Category]])-SEARCH("/",Kickstarter[[#This Row],[Category and Sub-Category]]))</f>
        <v>plays</v>
      </c>
      <c r="S3348" s="10">
        <f>(Kickstarter[[#This Row],[launched_at]]/86400) + 25569 + (-6/24)</f>
        <v>42053.774421296301</v>
      </c>
      <c r="T3348" s="10">
        <f>(Kickstarter[[#This Row],[deadline]]/86400) + 25569 + (-6/24)</f>
        <v>42060.774421296301</v>
      </c>
      <c r="U3348" s="6">
        <f>YEAR(Kickstarter[[#This Row],[Date Created Conversion]])</f>
        <v>2015</v>
      </c>
      <c r="V3348" s="6" t="str">
        <f>TEXT(Kickstarter[[#This Row],[Date Created Conversion]], "mmm")</f>
        <v>Feb</v>
      </c>
      <c r="W3348" s="6">
        <f>DATEDIF(Kickstarter[[#This Row],[Date Created Conversion]],Kickstarter[[#This Row],[Date Ended Conversion]],"m")</f>
        <v>0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Kickstarter[[#This Row],[pledged]]/Kickstarter[[#This Row],[goal]]</f>
        <v>1.1944999999999999</v>
      </c>
      <c r="P3349" s="13">
        <f>IF(Kickstarter[[#This Row],[backers_count]], Kickstarter[[#This Row],[pledged]]/Kickstarter[[#This Row],[backers_count]], 0)</f>
        <v>108.59090909090909</v>
      </c>
      <c r="Q3349" t="str">
        <f>LEFT(Kickstarter[[#This Row],[Category and Sub-Category]], SEARCH("/", Kickstarter[[#This Row],[Category and Sub-Category]])-1)</f>
        <v>theater</v>
      </c>
      <c r="R3349" t="str">
        <f>RIGHT(Kickstarter[[#This Row],[Category and Sub-Category]], LEN(Kickstarter[[#This Row],[Category and Sub-Category]])-SEARCH("/",Kickstarter[[#This Row],[Category and Sub-Category]]))</f>
        <v>plays</v>
      </c>
      <c r="S3349" s="10">
        <f>(Kickstarter[[#This Row],[launched_at]]/86400) + 25569 + (-6/24)</f>
        <v>42484.301550925928</v>
      </c>
      <c r="T3349" s="10">
        <f>(Kickstarter[[#This Row],[deadline]]/86400) + 25569 + (-6/24)</f>
        <v>42498.625</v>
      </c>
      <c r="U3349" s="6">
        <f>YEAR(Kickstarter[[#This Row],[Date Created Conversion]])</f>
        <v>2016</v>
      </c>
      <c r="V3349" s="6" t="str">
        <f>TEXT(Kickstarter[[#This Row],[Date Created Conversion]], "mmm")</f>
        <v>Apr</v>
      </c>
      <c r="W3349" s="6">
        <f>DATEDIF(Kickstarter[[#This Row],[Date Created Conversion]],Kickstarter[[#This Row],[Date Ended Conversion]],"m")</f>
        <v>0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Kickstarter[[#This Row],[pledged]]/Kickstarter[[#This Row],[goal]]</f>
        <v>1.002909090909091</v>
      </c>
      <c r="P3350" s="13">
        <f>IF(Kickstarter[[#This Row],[backers_count]], Kickstarter[[#This Row],[pledged]]/Kickstarter[[#This Row],[backers_count]], 0)</f>
        <v>69.822784810126578</v>
      </c>
      <c r="Q3350" t="str">
        <f>LEFT(Kickstarter[[#This Row],[Category and Sub-Category]], SEARCH("/", Kickstarter[[#This Row],[Category and Sub-Category]])-1)</f>
        <v>theater</v>
      </c>
      <c r="R3350" t="str">
        <f>RIGHT(Kickstarter[[#This Row],[Category and Sub-Category]], LEN(Kickstarter[[#This Row],[Category and Sub-Category]])-SEARCH("/",Kickstarter[[#This Row],[Category and Sub-Category]]))</f>
        <v>plays</v>
      </c>
      <c r="S3350" s="10">
        <f>(Kickstarter[[#This Row],[launched_at]]/86400) + 25569 + (-6/24)</f>
        <v>42466.308796296296</v>
      </c>
      <c r="T3350" s="10">
        <f>(Kickstarter[[#This Row],[deadline]]/86400) + 25569 + (-6/24)</f>
        <v>42489.915972222225</v>
      </c>
      <c r="U3350" s="6">
        <f>YEAR(Kickstarter[[#This Row],[Date Created Conversion]])</f>
        <v>2016</v>
      </c>
      <c r="V3350" s="6" t="str">
        <f>TEXT(Kickstarter[[#This Row],[Date Created Conversion]], "mmm")</f>
        <v>Apr</v>
      </c>
      <c r="W3350" s="6">
        <f>DATEDIF(Kickstarter[[#This Row],[Date Created Conversion]],Kickstarter[[#This Row],[Date Ended Conversion]],"m")</f>
        <v>0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Kickstarter[[#This Row],[pledged]]/Kickstarter[[#This Row],[goal]]</f>
        <v>1.534</v>
      </c>
      <c r="P3351" s="13">
        <f>IF(Kickstarter[[#This Row],[backers_count]], Kickstarter[[#This Row],[pledged]]/Kickstarter[[#This Row],[backers_count]], 0)</f>
        <v>109.57142857142857</v>
      </c>
      <c r="Q3351" t="str">
        <f>LEFT(Kickstarter[[#This Row],[Category and Sub-Category]], SEARCH("/", Kickstarter[[#This Row],[Category and Sub-Category]])-1)</f>
        <v>theater</v>
      </c>
      <c r="R3351" t="str">
        <f>RIGHT(Kickstarter[[#This Row],[Category and Sub-Category]], LEN(Kickstarter[[#This Row],[Category and Sub-Category]])-SEARCH("/",Kickstarter[[#This Row],[Category and Sub-Category]]))</f>
        <v>plays</v>
      </c>
      <c r="S3351" s="10">
        <f>(Kickstarter[[#This Row],[launched_at]]/86400) + 25569 + (-6/24)</f>
        <v>42512.860787037032</v>
      </c>
      <c r="T3351" s="10">
        <f>(Kickstarter[[#This Row],[deadline]]/86400) + 25569 + (-6/24)</f>
        <v>42534.458333333328</v>
      </c>
      <c r="U3351" s="6">
        <f>YEAR(Kickstarter[[#This Row],[Date Created Conversion]])</f>
        <v>2016</v>
      </c>
      <c r="V3351" s="6" t="str">
        <f>TEXT(Kickstarter[[#This Row],[Date Created Conversion]], "mmm")</f>
        <v>May</v>
      </c>
      <c r="W3351" s="6">
        <f>DATEDIF(Kickstarter[[#This Row],[Date Created Conversion]],Kickstarter[[#This Row],[Date Ended Conversion]],"m")</f>
        <v>0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Kickstarter[[#This Row],[pledged]]/Kickstarter[[#This Row],[goal]]</f>
        <v>1.0442857142857143</v>
      </c>
      <c r="P3352" s="13">
        <f>IF(Kickstarter[[#This Row],[backers_count]], Kickstarter[[#This Row],[pledged]]/Kickstarter[[#This Row],[backers_count]], 0)</f>
        <v>71.666666666666671</v>
      </c>
      <c r="Q3352" t="str">
        <f>LEFT(Kickstarter[[#This Row],[Category and Sub-Category]], SEARCH("/", Kickstarter[[#This Row],[Category and Sub-Category]])-1)</f>
        <v>theater</v>
      </c>
      <c r="R3352" t="str">
        <f>RIGHT(Kickstarter[[#This Row],[Category and Sub-Category]], LEN(Kickstarter[[#This Row],[Category and Sub-Category]])-SEARCH("/",Kickstarter[[#This Row],[Category and Sub-Category]]))</f>
        <v>plays</v>
      </c>
      <c r="S3352" s="10">
        <f>(Kickstarter[[#This Row],[launched_at]]/86400) + 25569 + (-6/24)</f>
        <v>42302.451516203699</v>
      </c>
      <c r="T3352" s="10">
        <f>(Kickstarter[[#This Row],[deadline]]/86400) + 25569 + (-6/24)</f>
        <v>42337.708333333328</v>
      </c>
      <c r="U3352" s="6">
        <f>YEAR(Kickstarter[[#This Row],[Date Created Conversion]])</f>
        <v>2015</v>
      </c>
      <c r="V3352" s="6" t="str">
        <f>TEXT(Kickstarter[[#This Row],[Date Created Conversion]], "mmm")</f>
        <v>Oct</v>
      </c>
      <c r="W3352" s="6">
        <f>DATEDIF(Kickstarter[[#This Row],[Date Created Conversion]],Kickstarter[[#This Row],[Date Ended Conversion]],"m")</f>
        <v>1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Kickstarter[[#This Row],[pledged]]/Kickstarter[[#This Row],[goal]]</f>
        <v>1.0109999999999999</v>
      </c>
      <c r="P3353" s="13">
        <f>IF(Kickstarter[[#This Row],[backers_count]], Kickstarter[[#This Row],[pledged]]/Kickstarter[[#This Row],[backers_count]], 0)</f>
        <v>93.611111111111114</v>
      </c>
      <c r="Q3353" t="str">
        <f>LEFT(Kickstarter[[#This Row],[Category and Sub-Category]], SEARCH("/", Kickstarter[[#This Row],[Category and Sub-Category]])-1)</f>
        <v>theater</v>
      </c>
      <c r="R3353" t="str">
        <f>RIGHT(Kickstarter[[#This Row],[Category and Sub-Category]], LEN(Kickstarter[[#This Row],[Category and Sub-Category]])-SEARCH("/",Kickstarter[[#This Row],[Category and Sub-Category]]))</f>
        <v>plays</v>
      </c>
      <c r="S3353" s="10">
        <f>(Kickstarter[[#This Row],[launched_at]]/86400) + 25569 + (-6/24)</f>
        <v>41806.145428240743</v>
      </c>
      <c r="T3353" s="10">
        <f>(Kickstarter[[#This Row],[deadline]]/86400) + 25569 + (-6/24)</f>
        <v>41843.208333333336</v>
      </c>
      <c r="U3353" s="6">
        <f>YEAR(Kickstarter[[#This Row],[Date Created Conversion]])</f>
        <v>2014</v>
      </c>
      <c r="V3353" s="6" t="str">
        <f>TEXT(Kickstarter[[#This Row],[Date Created Conversion]], "mmm")</f>
        <v>Jun</v>
      </c>
      <c r="W3353" s="6">
        <f>DATEDIF(Kickstarter[[#This Row],[Date Created Conversion]],Kickstarter[[#This Row],[Date Ended Conversion]],"m")</f>
        <v>1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Kickstarter[[#This Row],[pledged]]/Kickstarter[[#This Row],[goal]]</f>
        <v>1.0751999999999999</v>
      </c>
      <c r="P3354" s="13">
        <f>IF(Kickstarter[[#This Row],[backers_count]], Kickstarter[[#This Row],[pledged]]/Kickstarter[[#This Row],[backers_count]], 0)</f>
        <v>76.8</v>
      </c>
      <c r="Q3354" t="str">
        <f>LEFT(Kickstarter[[#This Row],[Category and Sub-Category]], SEARCH("/", Kickstarter[[#This Row],[Category and Sub-Category]])-1)</f>
        <v>theater</v>
      </c>
      <c r="R3354" t="str">
        <f>RIGHT(Kickstarter[[#This Row],[Category and Sub-Category]], LEN(Kickstarter[[#This Row],[Category and Sub-Category]])-SEARCH("/",Kickstarter[[#This Row],[Category and Sub-Category]]))</f>
        <v>plays</v>
      </c>
      <c r="S3354" s="10">
        <f>(Kickstarter[[#This Row],[launched_at]]/86400) + 25569 + (-6/24)</f>
        <v>42495.742800925931</v>
      </c>
      <c r="T3354" s="10">
        <f>(Kickstarter[[#This Row],[deadline]]/86400) + 25569 + (-6/24)</f>
        <v>42552.708333333328</v>
      </c>
      <c r="U3354" s="6">
        <f>YEAR(Kickstarter[[#This Row],[Date Created Conversion]])</f>
        <v>2016</v>
      </c>
      <c r="V3354" s="6" t="str">
        <f>TEXT(Kickstarter[[#This Row],[Date Created Conversion]], "mmm")</f>
        <v>May</v>
      </c>
      <c r="W3354" s="6">
        <f>DATEDIF(Kickstarter[[#This Row],[Date Created Conversion]],Kickstarter[[#This Row],[Date Ended Conversion]],"m")</f>
        <v>1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Kickstarter[[#This Row],[pledged]]/Kickstarter[[#This Row],[goal]]</f>
        <v>3.15</v>
      </c>
      <c r="P3355" s="13">
        <f>IF(Kickstarter[[#This Row],[backers_count]], Kickstarter[[#This Row],[pledged]]/Kickstarter[[#This Row],[backers_count]], 0)</f>
        <v>35.795454545454547</v>
      </c>
      <c r="Q3355" t="str">
        <f>LEFT(Kickstarter[[#This Row],[Category and Sub-Category]], SEARCH("/", Kickstarter[[#This Row],[Category and Sub-Category]])-1)</f>
        <v>theater</v>
      </c>
      <c r="R3355" t="str">
        <f>RIGHT(Kickstarter[[#This Row],[Category and Sub-Category]], LEN(Kickstarter[[#This Row],[Category and Sub-Category]])-SEARCH("/",Kickstarter[[#This Row],[Category and Sub-Category]]))</f>
        <v>plays</v>
      </c>
      <c r="S3355" s="10">
        <f>(Kickstarter[[#This Row],[launched_at]]/86400) + 25569 + (-6/24)</f>
        <v>42479.182291666672</v>
      </c>
      <c r="T3355" s="10">
        <f>(Kickstarter[[#This Row],[deadline]]/86400) + 25569 + (-6/24)</f>
        <v>42492.708333333328</v>
      </c>
      <c r="U3355" s="6">
        <f>YEAR(Kickstarter[[#This Row],[Date Created Conversion]])</f>
        <v>2016</v>
      </c>
      <c r="V3355" s="6" t="str">
        <f>TEXT(Kickstarter[[#This Row],[Date Created Conversion]], "mmm")</f>
        <v>Apr</v>
      </c>
      <c r="W3355" s="6">
        <f>DATEDIF(Kickstarter[[#This Row],[Date Created Conversion]],Kickstarter[[#This Row],[Date Ended Conversion]],"m")</f>
        <v>0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Kickstarter[[#This Row],[pledged]]/Kickstarter[[#This Row],[goal]]</f>
        <v>1.0193333333333334</v>
      </c>
      <c r="P3356" s="13">
        <f>IF(Kickstarter[[#This Row],[backers_count]], Kickstarter[[#This Row],[pledged]]/Kickstarter[[#This Row],[backers_count]], 0)</f>
        <v>55.6</v>
      </c>
      <c r="Q3356" t="str">
        <f>LEFT(Kickstarter[[#This Row],[Category and Sub-Category]], SEARCH("/", Kickstarter[[#This Row],[Category and Sub-Category]])-1)</f>
        <v>theater</v>
      </c>
      <c r="R3356" t="str">
        <f>RIGHT(Kickstarter[[#This Row],[Category and Sub-Category]], LEN(Kickstarter[[#This Row],[Category and Sub-Category]])-SEARCH("/",Kickstarter[[#This Row],[Category and Sub-Category]]))</f>
        <v>plays</v>
      </c>
      <c r="S3356" s="10">
        <f>(Kickstarter[[#This Row],[launched_at]]/86400) + 25569 + (-6/24)</f>
        <v>42270.4769212963</v>
      </c>
      <c r="T3356" s="10">
        <f>(Kickstarter[[#This Row],[deadline]]/86400) + 25569 + (-6/24)</f>
        <v>42305.917361111111</v>
      </c>
      <c r="U3356" s="6">
        <f>YEAR(Kickstarter[[#This Row],[Date Created Conversion]])</f>
        <v>2015</v>
      </c>
      <c r="V3356" s="6" t="str">
        <f>TEXT(Kickstarter[[#This Row],[Date Created Conversion]], "mmm")</f>
        <v>Sep</v>
      </c>
      <c r="W3356" s="6">
        <f>DATEDIF(Kickstarter[[#This Row],[Date Created Conversion]],Kickstarter[[#This Row],[Date Ended Conversion]],"m")</f>
        <v>1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Kickstarter[[#This Row],[pledged]]/Kickstarter[[#This Row],[goal]]</f>
        <v>1.2628571428571429</v>
      </c>
      <c r="P3357" s="13">
        <f>IF(Kickstarter[[#This Row],[backers_count]], Kickstarter[[#This Row],[pledged]]/Kickstarter[[#This Row],[backers_count]], 0)</f>
        <v>147.33333333333334</v>
      </c>
      <c r="Q3357" t="str">
        <f>LEFT(Kickstarter[[#This Row],[Category and Sub-Category]], SEARCH("/", Kickstarter[[#This Row],[Category and Sub-Category]])-1)</f>
        <v>theater</v>
      </c>
      <c r="R3357" t="str">
        <f>RIGHT(Kickstarter[[#This Row],[Category and Sub-Category]], LEN(Kickstarter[[#This Row],[Category and Sub-Category]])-SEARCH("/",Kickstarter[[#This Row],[Category and Sub-Category]]))</f>
        <v>plays</v>
      </c>
      <c r="S3357" s="10">
        <f>(Kickstarter[[#This Row],[launched_at]]/86400) + 25569 + (-6/24)</f>
        <v>42489.369525462964</v>
      </c>
      <c r="T3357" s="10">
        <f>(Kickstarter[[#This Row],[deadline]]/86400) + 25569 + (-6/24)</f>
        <v>42500.220138888893</v>
      </c>
      <c r="U3357" s="6">
        <f>YEAR(Kickstarter[[#This Row],[Date Created Conversion]])</f>
        <v>2016</v>
      </c>
      <c r="V3357" s="6" t="str">
        <f>TEXT(Kickstarter[[#This Row],[Date Created Conversion]], "mmm")</f>
        <v>Apr</v>
      </c>
      <c r="W3357" s="6">
        <f>DATEDIF(Kickstarter[[#This Row],[Date Created Conversion]],Kickstarter[[#This Row],[Date Ended Conversion]],"m")</f>
        <v>0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Kickstarter[[#This Row],[pledged]]/Kickstarter[[#This Row],[goal]]</f>
        <v>1.014</v>
      </c>
      <c r="P3358" s="13">
        <f>IF(Kickstarter[[#This Row],[backers_count]], Kickstarter[[#This Row],[pledged]]/Kickstarter[[#This Row],[backers_count]], 0)</f>
        <v>56.333333333333336</v>
      </c>
      <c r="Q3358" t="str">
        <f>LEFT(Kickstarter[[#This Row],[Category and Sub-Category]], SEARCH("/", Kickstarter[[#This Row],[Category and Sub-Category]])-1)</f>
        <v>theater</v>
      </c>
      <c r="R3358" t="str">
        <f>RIGHT(Kickstarter[[#This Row],[Category and Sub-Category]], LEN(Kickstarter[[#This Row],[Category and Sub-Category]])-SEARCH("/",Kickstarter[[#This Row],[Category and Sub-Category]]))</f>
        <v>plays</v>
      </c>
      <c r="S3358" s="10">
        <f>(Kickstarter[[#This Row],[launched_at]]/86400) + 25569 + (-6/24)</f>
        <v>42536.565648148149</v>
      </c>
      <c r="T3358" s="10">
        <f>(Kickstarter[[#This Row],[deadline]]/86400) + 25569 + (-6/24)</f>
        <v>42566.565648148149</v>
      </c>
      <c r="U3358" s="6">
        <f>YEAR(Kickstarter[[#This Row],[Date Created Conversion]])</f>
        <v>2016</v>
      </c>
      <c r="V3358" s="6" t="str">
        <f>TEXT(Kickstarter[[#This Row],[Date Created Conversion]], "mmm")</f>
        <v>Jun</v>
      </c>
      <c r="W3358" s="6">
        <f>DATEDIF(Kickstarter[[#This Row],[Date Created Conversion]],Kickstarter[[#This Row],[Date Ended Conversion]],"m")</f>
        <v>1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Kickstarter[[#This Row],[pledged]]/Kickstarter[[#This Row],[goal]]</f>
        <v>1.01</v>
      </c>
      <c r="P3359" s="13">
        <f>IF(Kickstarter[[#This Row],[backers_count]], Kickstarter[[#This Row],[pledged]]/Kickstarter[[#This Row],[backers_count]], 0)</f>
        <v>96.19047619047619</v>
      </c>
      <c r="Q3359" t="str">
        <f>LEFT(Kickstarter[[#This Row],[Category and Sub-Category]], SEARCH("/", Kickstarter[[#This Row],[Category and Sub-Category]])-1)</f>
        <v>theater</v>
      </c>
      <c r="R3359" t="str">
        <f>RIGHT(Kickstarter[[#This Row],[Category and Sub-Category]], LEN(Kickstarter[[#This Row],[Category and Sub-Category]])-SEARCH("/",Kickstarter[[#This Row],[Category and Sub-Category]]))</f>
        <v>plays</v>
      </c>
      <c r="S3359" s="10">
        <f>(Kickstarter[[#This Row],[launched_at]]/86400) + 25569 + (-6/24)</f>
        <v>41822.167939814812</v>
      </c>
      <c r="T3359" s="10">
        <f>(Kickstarter[[#This Row],[deadline]]/86400) + 25569 + (-6/24)</f>
        <v>41852.167939814812</v>
      </c>
      <c r="U3359" s="6">
        <f>YEAR(Kickstarter[[#This Row],[Date Created Conversion]])</f>
        <v>2014</v>
      </c>
      <c r="V3359" s="6" t="str">
        <f>TEXT(Kickstarter[[#This Row],[Date Created Conversion]], "mmm")</f>
        <v>Jul</v>
      </c>
      <c r="W3359" s="6">
        <f>DATEDIF(Kickstarter[[#This Row],[Date Created Conversion]],Kickstarter[[#This Row],[Date Ended Conversion]],"m")</f>
        <v>0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Kickstarter[[#This Row],[pledged]]/Kickstarter[[#This Row],[goal]]</f>
        <v>1.0299</v>
      </c>
      <c r="P3360" s="13">
        <f>IF(Kickstarter[[#This Row],[backers_count]], Kickstarter[[#This Row],[pledged]]/Kickstarter[[#This Row],[backers_count]], 0)</f>
        <v>63.574074074074076</v>
      </c>
      <c r="Q3360" t="str">
        <f>LEFT(Kickstarter[[#This Row],[Category and Sub-Category]], SEARCH("/", Kickstarter[[#This Row],[Category and Sub-Category]])-1)</f>
        <v>theater</v>
      </c>
      <c r="R3360" t="str">
        <f>RIGHT(Kickstarter[[#This Row],[Category and Sub-Category]], LEN(Kickstarter[[#This Row],[Category and Sub-Category]])-SEARCH("/",Kickstarter[[#This Row],[Category and Sub-Category]]))</f>
        <v>plays</v>
      </c>
      <c r="S3360" s="10">
        <f>(Kickstarter[[#This Row],[launched_at]]/86400) + 25569 + (-6/24)</f>
        <v>41932.061099537037</v>
      </c>
      <c r="T3360" s="10">
        <f>(Kickstarter[[#This Row],[deadline]]/86400) + 25569 + (-6/24)</f>
        <v>41962.102766203709</v>
      </c>
      <c r="U3360" s="6">
        <f>YEAR(Kickstarter[[#This Row],[Date Created Conversion]])</f>
        <v>2014</v>
      </c>
      <c r="V3360" s="6" t="str">
        <f>TEXT(Kickstarter[[#This Row],[Date Created Conversion]], "mmm")</f>
        <v>Oct</v>
      </c>
      <c r="W3360" s="6">
        <f>DATEDIF(Kickstarter[[#This Row],[Date Created Conversion]],Kickstarter[[#This Row],[Date Ended Conversion]],"m")</f>
        <v>0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Kickstarter[[#This Row],[pledged]]/Kickstarter[[#This Row],[goal]]</f>
        <v>1.0625</v>
      </c>
      <c r="P3361" s="13">
        <f>IF(Kickstarter[[#This Row],[backers_count]], Kickstarter[[#This Row],[pledged]]/Kickstarter[[#This Row],[backers_count]], 0)</f>
        <v>184.78260869565219</v>
      </c>
      <c r="Q3361" t="str">
        <f>LEFT(Kickstarter[[#This Row],[Category and Sub-Category]], SEARCH("/", Kickstarter[[#This Row],[Category and Sub-Category]])-1)</f>
        <v>theater</v>
      </c>
      <c r="R3361" t="str">
        <f>RIGHT(Kickstarter[[#This Row],[Category and Sub-Category]], LEN(Kickstarter[[#This Row],[Category and Sub-Category]])-SEARCH("/",Kickstarter[[#This Row],[Category and Sub-Category]]))</f>
        <v>plays</v>
      </c>
      <c r="S3361" s="10">
        <f>(Kickstarter[[#This Row],[launched_at]]/86400) + 25569 + (-6/24)</f>
        <v>42745.807106481487</v>
      </c>
      <c r="T3361" s="10">
        <f>(Kickstarter[[#This Row],[deadline]]/86400) + 25569 + (-6/24)</f>
        <v>42790.807106481487</v>
      </c>
      <c r="U3361" s="6">
        <f>YEAR(Kickstarter[[#This Row],[Date Created Conversion]])</f>
        <v>2017</v>
      </c>
      <c r="V3361" s="6" t="str">
        <f>TEXT(Kickstarter[[#This Row],[Date Created Conversion]], "mmm")</f>
        <v>Jan</v>
      </c>
      <c r="W3361" s="6">
        <f>DATEDIF(Kickstarter[[#This Row],[Date Created Conversion]],Kickstarter[[#This Row],[Date Ended Conversion]],"m")</f>
        <v>1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Kickstarter[[#This Row],[pledged]]/Kickstarter[[#This Row],[goal]]</f>
        <v>1.0137777777777779</v>
      </c>
      <c r="P3362" s="13">
        <f>IF(Kickstarter[[#This Row],[backers_count]], Kickstarter[[#This Row],[pledged]]/Kickstarter[[#This Row],[backers_count]], 0)</f>
        <v>126.72222222222223</v>
      </c>
      <c r="Q3362" t="str">
        <f>LEFT(Kickstarter[[#This Row],[Category and Sub-Category]], SEARCH("/", Kickstarter[[#This Row],[Category and Sub-Category]])-1)</f>
        <v>theater</v>
      </c>
      <c r="R3362" t="str">
        <f>RIGHT(Kickstarter[[#This Row],[Category and Sub-Category]], LEN(Kickstarter[[#This Row],[Category and Sub-Category]])-SEARCH("/",Kickstarter[[#This Row],[Category and Sub-Category]]))</f>
        <v>plays</v>
      </c>
      <c r="S3362" s="10">
        <f>(Kickstarter[[#This Row],[launched_at]]/86400) + 25569 + (-6/24)</f>
        <v>42696.832673611112</v>
      </c>
      <c r="T3362" s="10">
        <f>(Kickstarter[[#This Row],[deadline]]/86400) + 25569 + (-6/24)</f>
        <v>42718.415972222225</v>
      </c>
      <c r="U3362" s="6">
        <f>YEAR(Kickstarter[[#This Row],[Date Created Conversion]])</f>
        <v>2016</v>
      </c>
      <c r="V3362" s="6" t="str">
        <f>TEXT(Kickstarter[[#This Row],[Date Created Conversion]], "mmm")</f>
        <v>Nov</v>
      </c>
      <c r="W3362" s="6">
        <f>DATEDIF(Kickstarter[[#This Row],[Date Created Conversion]],Kickstarter[[#This Row],[Date Ended Conversion]],"m")</f>
        <v>0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Kickstarter[[#This Row],[pledged]]/Kickstarter[[#This Row],[goal]]</f>
        <v>1.1346000000000001</v>
      </c>
      <c r="P3363" s="13">
        <f>IF(Kickstarter[[#This Row],[backers_count]], Kickstarter[[#This Row],[pledged]]/Kickstarter[[#This Row],[backers_count]], 0)</f>
        <v>83.42647058823529</v>
      </c>
      <c r="Q3363" t="str">
        <f>LEFT(Kickstarter[[#This Row],[Category and Sub-Category]], SEARCH("/", Kickstarter[[#This Row],[Category and Sub-Category]])-1)</f>
        <v>theater</v>
      </c>
      <c r="R3363" t="str">
        <f>RIGHT(Kickstarter[[#This Row],[Category and Sub-Category]], LEN(Kickstarter[[#This Row],[Category and Sub-Category]])-SEARCH("/",Kickstarter[[#This Row],[Category and Sub-Category]]))</f>
        <v>plays</v>
      </c>
      <c r="S3363" s="10">
        <f>(Kickstarter[[#This Row],[launched_at]]/86400) + 25569 + (-6/24)</f>
        <v>41865.775347222225</v>
      </c>
      <c r="T3363" s="10">
        <f>(Kickstarter[[#This Row],[deadline]]/86400) + 25569 + (-6/24)</f>
        <v>41883.415972222225</v>
      </c>
      <c r="U3363" s="6">
        <f>YEAR(Kickstarter[[#This Row],[Date Created Conversion]])</f>
        <v>2014</v>
      </c>
      <c r="V3363" s="6" t="str">
        <f>TEXT(Kickstarter[[#This Row],[Date Created Conversion]], "mmm")</f>
        <v>Aug</v>
      </c>
      <c r="W3363" s="6">
        <f>DATEDIF(Kickstarter[[#This Row],[Date Created Conversion]],Kickstarter[[#This Row],[Date Ended Conversion]],"m")</f>
        <v>0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Kickstarter[[#This Row],[pledged]]/Kickstarter[[#This Row],[goal]]</f>
        <v>2.1800000000000002</v>
      </c>
      <c r="P3364" s="13">
        <f>IF(Kickstarter[[#This Row],[backers_count]], Kickstarter[[#This Row],[pledged]]/Kickstarter[[#This Row],[backers_count]], 0)</f>
        <v>54.5</v>
      </c>
      <c r="Q3364" t="str">
        <f>LEFT(Kickstarter[[#This Row],[Category and Sub-Category]], SEARCH("/", Kickstarter[[#This Row],[Category and Sub-Category]])-1)</f>
        <v>theater</v>
      </c>
      <c r="R3364" t="str">
        <f>RIGHT(Kickstarter[[#This Row],[Category and Sub-Category]], LEN(Kickstarter[[#This Row],[Category and Sub-Category]])-SEARCH("/",Kickstarter[[#This Row],[Category and Sub-Category]]))</f>
        <v>plays</v>
      </c>
      <c r="S3364" s="10">
        <f>(Kickstarter[[#This Row],[launched_at]]/86400) + 25569 + (-6/24)</f>
        <v>42055.841631944444</v>
      </c>
      <c r="T3364" s="10">
        <f>(Kickstarter[[#This Row],[deadline]]/86400) + 25569 + (-6/24)</f>
        <v>42069.954861111109</v>
      </c>
      <c r="U3364" s="6">
        <f>YEAR(Kickstarter[[#This Row],[Date Created Conversion]])</f>
        <v>2015</v>
      </c>
      <c r="V3364" s="6" t="str">
        <f>TEXT(Kickstarter[[#This Row],[Date Created Conversion]], "mmm")</f>
        <v>Feb</v>
      </c>
      <c r="W3364" s="6">
        <f>DATEDIF(Kickstarter[[#This Row],[Date Created Conversion]],Kickstarter[[#This Row],[Date Ended Conversion]],"m")</f>
        <v>0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Kickstarter[[#This Row],[pledged]]/Kickstarter[[#This Row],[goal]]</f>
        <v>1.0141935483870967</v>
      </c>
      <c r="P3365" s="13">
        <f>IF(Kickstarter[[#This Row],[backers_count]], Kickstarter[[#This Row],[pledged]]/Kickstarter[[#This Row],[backers_count]], 0)</f>
        <v>302.30769230769232</v>
      </c>
      <c r="Q3365" t="str">
        <f>LEFT(Kickstarter[[#This Row],[Category and Sub-Category]], SEARCH("/", Kickstarter[[#This Row],[Category and Sub-Category]])-1)</f>
        <v>theater</v>
      </c>
      <c r="R3365" t="str">
        <f>RIGHT(Kickstarter[[#This Row],[Category and Sub-Category]], LEN(Kickstarter[[#This Row],[Category and Sub-Category]])-SEARCH("/",Kickstarter[[#This Row],[Category and Sub-Category]]))</f>
        <v>plays</v>
      </c>
      <c r="S3365" s="10">
        <f>(Kickstarter[[#This Row],[launched_at]]/86400) + 25569 + (-6/24)</f>
        <v>41851.521354166667</v>
      </c>
      <c r="T3365" s="10">
        <f>(Kickstarter[[#This Row],[deadline]]/86400) + 25569 + (-6/24)</f>
        <v>41870.416666666664</v>
      </c>
      <c r="U3365" s="6">
        <f>YEAR(Kickstarter[[#This Row],[Date Created Conversion]])</f>
        <v>2014</v>
      </c>
      <c r="V3365" s="6" t="str">
        <f>TEXT(Kickstarter[[#This Row],[Date Created Conversion]], "mmm")</f>
        <v>Jul</v>
      </c>
      <c r="W3365" s="6">
        <f>DATEDIF(Kickstarter[[#This Row],[Date Created Conversion]],Kickstarter[[#This Row],[Date Ended Conversion]],"m")</f>
        <v>0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Kickstarter[[#This Row],[pledged]]/Kickstarter[[#This Row],[goal]]</f>
        <v>1.0593333333333332</v>
      </c>
      <c r="P3366" s="13">
        <f>IF(Kickstarter[[#This Row],[backers_count]], Kickstarter[[#This Row],[pledged]]/Kickstarter[[#This Row],[backers_count]], 0)</f>
        <v>44.138888888888886</v>
      </c>
      <c r="Q3366" t="str">
        <f>LEFT(Kickstarter[[#This Row],[Category and Sub-Category]], SEARCH("/", Kickstarter[[#This Row],[Category and Sub-Category]])-1)</f>
        <v>theater</v>
      </c>
      <c r="R3366" t="str">
        <f>RIGHT(Kickstarter[[#This Row],[Category and Sub-Category]], LEN(Kickstarter[[#This Row],[Category and Sub-Category]])-SEARCH("/",Kickstarter[[#This Row],[Category and Sub-Category]]))</f>
        <v>plays</v>
      </c>
      <c r="S3366" s="10">
        <f>(Kickstarter[[#This Row],[launched_at]]/86400) + 25569 + (-6/24)</f>
        <v>42422.727418981478</v>
      </c>
      <c r="T3366" s="10">
        <f>(Kickstarter[[#This Row],[deadline]]/86400) + 25569 + (-6/24)</f>
        <v>42444.625</v>
      </c>
      <c r="U3366" s="6">
        <f>YEAR(Kickstarter[[#This Row],[Date Created Conversion]])</f>
        <v>2016</v>
      </c>
      <c r="V3366" s="6" t="str">
        <f>TEXT(Kickstarter[[#This Row],[Date Created Conversion]], "mmm")</f>
        <v>Feb</v>
      </c>
      <c r="W3366" s="6">
        <f>DATEDIF(Kickstarter[[#This Row],[Date Created Conversion]],Kickstarter[[#This Row],[Date Ended Conversion]],"m")</f>
        <v>0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Kickstarter[[#This Row],[pledged]]/Kickstarter[[#This Row],[goal]]</f>
        <v>1.04</v>
      </c>
      <c r="P3367" s="13">
        <f>IF(Kickstarter[[#This Row],[backers_count]], Kickstarter[[#This Row],[pledged]]/Kickstarter[[#This Row],[backers_count]], 0)</f>
        <v>866.66666666666663</v>
      </c>
      <c r="Q3367" t="str">
        <f>LEFT(Kickstarter[[#This Row],[Category and Sub-Category]], SEARCH("/", Kickstarter[[#This Row],[Category and Sub-Category]])-1)</f>
        <v>theater</v>
      </c>
      <c r="R3367" t="str">
        <f>RIGHT(Kickstarter[[#This Row],[Category and Sub-Category]], LEN(Kickstarter[[#This Row],[Category and Sub-Category]])-SEARCH("/",Kickstarter[[#This Row],[Category and Sub-Category]]))</f>
        <v>plays</v>
      </c>
      <c r="S3367" s="10">
        <f>(Kickstarter[[#This Row],[launched_at]]/86400) + 25569 + (-6/24)</f>
        <v>42320.851759259254</v>
      </c>
      <c r="T3367" s="10">
        <f>(Kickstarter[[#This Row],[deadline]]/86400) + 25569 + (-6/24)</f>
        <v>42350.851759259254</v>
      </c>
      <c r="U3367" s="6">
        <f>YEAR(Kickstarter[[#This Row],[Date Created Conversion]])</f>
        <v>2015</v>
      </c>
      <c r="V3367" s="6" t="str">
        <f>TEXT(Kickstarter[[#This Row],[Date Created Conversion]], "mmm")</f>
        <v>Nov</v>
      </c>
      <c r="W3367" s="6">
        <f>DATEDIF(Kickstarter[[#This Row],[Date Created Conversion]],Kickstarter[[#This Row],[Date Ended Conversion]],"m")</f>
        <v>1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Kickstarter[[#This Row],[pledged]]/Kickstarter[[#This Row],[goal]]</f>
        <v>2.21</v>
      </c>
      <c r="P3368" s="13">
        <f>IF(Kickstarter[[#This Row],[backers_count]], Kickstarter[[#This Row],[pledged]]/Kickstarter[[#This Row],[backers_count]], 0)</f>
        <v>61.388888888888886</v>
      </c>
      <c r="Q3368" t="str">
        <f>LEFT(Kickstarter[[#This Row],[Category and Sub-Category]], SEARCH("/", Kickstarter[[#This Row],[Category and Sub-Category]])-1)</f>
        <v>theater</v>
      </c>
      <c r="R3368" t="str">
        <f>RIGHT(Kickstarter[[#This Row],[Category and Sub-Category]], LEN(Kickstarter[[#This Row],[Category and Sub-Category]])-SEARCH("/",Kickstarter[[#This Row],[Category and Sub-Category]]))</f>
        <v>plays</v>
      </c>
      <c r="S3368" s="10">
        <f>(Kickstarter[[#This Row],[launched_at]]/86400) + 25569 + (-6/24)</f>
        <v>42106.817557870367</v>
      </c>
      <c r="T3368" s="10">
        <f>(Kickstarter[[#This Row],[deadline]]/86400) + 25569 + (-6/24)</f>
        <v>42136.817557870367</v>
      </c>
      <c r="U3368" s="6">
        <f>YEAR(Kickstarter[[#This Row],[Date Created Conversion]])</f>
        <v>2015</v>
      </c>
      <c r="V3368" s="6" t="str">
        <f>TEXT(Kickstarter[[#This Row],[Date Created Conversion]], "mmm")</f>
        <v>Apr</v>
      </c>
      <c r="W3368" s="6">
        <f>DATEDIF(Kickstarter[[#This Row],[Date Created Conversion]],Kickstarter[[#This Row],[Date Ended Conversion]],"m")</f>
        <v>1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Kickstarter[[#This Row],[pledged]]/Kickstarter[[#This Row],[goal]]</f>
        <v>1.1866666666666668</v>
      </c>
      <c r="P3369" s="13">
        <f>IF(Kickstarter[[#This Row],[backers_count]], Kickstarter[[#This Row],[pledged]]/Kickstarter[[#This Row],[backers_count]], 0)</f>
        <v>29.666666666666668</v>
      </c>
      <c r="Q3369" t="str">
        <f>LEFT(Kickstarter[[#This Row],[Category and Sub-Category]], SEARCH("/", Kickstarter[[#This Row],[Category and Sub-Category]])-1)</f>
        <v>theater</v>
      </c>
      <c r="R3369" t="str">
        <f>RIGHT(Kickstarter[[#This Row],[Category and Sub-Category]], LEN(Kickstarter[[#This Row],[Category and Sub-Category]])-SEARCH("/",Kickstarter[[#This Row],[Category and Sub-Category]]))</f>
        <v>plays</v>
      </c>
      <c r="S3369" s="10">
        <f>(Kickstarter[[#This Row],[launched_at]]/86400) + 25569 + (-6/24)</f>
        <v>42192.683958333335</v>
      </c>
      <c r="T3369" s="10">
        <f>(Kickstarter[[#This Row],[deadline]]/86400) + 25569 + (-6/24)</f>
        <v>42217.683958333335</v>
      </c>
      <c r="U3369" s="6">
        <f>YEAR(Kickstarter[[#This Row],[Date Created Conversion]])</f>
        <v>2015</v>
      </c>
      <c r="V3369" s="6" t="str">
        <f>TEXT(Kickstarter[[#This Row],[Date Created Conversion]], "mmm")</f>
        <v>Jul</v>
      </c>
      <c r="W3369" s="6">
        <f>DATEDIF(Kickstarter[[#This Row],[Date Created Conversion]],Kickstarter[[#This Row],[Date Ended Conversion]],"m")</f>
        <v>0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Kickstarter[[#This Row],[pledged]]/Kickstarter[[#This Row],[goal]]</f>
        <v>1.046</v>
      </c>
      <c r="P3370" s="13">
        <f>IF(Kickstarter[[#This Row],[backers_count]], Kickstarter[[#This Row],[pledged]]/Kickstarter[[#This Row],[backers_count]], 0)</f>
        <v>45.478260869565219</v>
      </c>
      <c r="Q3370" t="str">
        <f>LEFT(Kickstarter[[#This Row],[Category and Sub-Category]], SEARCH("/", Kickstarter[[#This Row],[Category and Sub-Category]])-1)</f>
        <v>theater</v>
      </c>
      <c r="R3370" t="str">
        <f>RIGHT(Kickstarter[[#This Row],[Category and Sub-Category]], LEN(Kickstarter[[#This Row],[Category and Sub-Category]])-SEARCH("/",Kickstarter[[#This Row],[Category and Sub-Category]]))</f>
        <v>plays</v>
      </c>
      <c r="S3370" s="10">
        <f>(Kickstarter[[#This Row],[launched_at]]/86400) + 25569 + (-6/24)</f>
        <v>41968.949756944443</v>
      </c>
      <c r="T3370" s="10">
        <f>(Kickstarter[[#This Row],[deadline]]/86400) + 25569 + (-6/24)</f>
        <v>42004.958333333328</v>
      </c>
      <c r="U3370" s="6">
        <f>YEAR(Kickstarter[[#This Row],[Date Created Conversion]])</f>
        <v>2014</v>
      </c>
      <c r="V3370" s="6" t="str">
        <f>TEXT(Kickstarter[[#This Row],[Date Created Conversion]], "mmm")</f>
        <v>Nov</v>
      </c>
      <c r="W3370" s="6">
        <f>DATEDIF(Kickstarter[[#This Row],[Date Created Conversion]],Kickstarter[[#This Row],[Date Ended Conversion]],"m")</f>
        <v>1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Kickstarter[[#This Row],[pledged]]/Kickstarter[[#This Row],[goal]]</f>
        <v>1.0389999999999999</v>
      </c>
      <c r="P3371" s="13">
        <f>IF(Kickstarter[[#This Row],[backers_count]], Kickstarter[[#This Row],[pledged]]/Kickstarter[[#This Row],[backers_count]], 0)</f>
        <v>96.203703703703709</v>
      </c>
      <c r="Q3371" t="str">
        <f>LEFT(Kickstarter[[#This Row],[Category and Sub-Category]], SEARCH("/", Kickstarter[[#This Row],[Category and Sub-Category]])-1)</f>
        <v>theater</v>
      </c>
      <c r="R3371" t="str">
        <f>RIGHT(Kickstarter[[#This Row],[Category and Sub-Category]], LEN(Kickstarter[[#This Row],[Category and Sub-Category]])-SEARCH("/",Kickstarter[[#This Row],[Category and Sub-Category]]))</f>
        <v>plays</v>
      </c>
      <c r="S3371" s="10">
        <f>(Kickstarter[[#This Row],[launched_at]]/86400) + 25569 + (-6/24)</f>
        <v>42689.791435185187</v>
      </c>
      <c r="T3371" s="10">
        <f>(Kickstarter[[#This Row],[deadline]]/86400) + 25569 + (-6/24)</f>
        <v>42749.791435185187</v>
      </c>
      <c r="U3371" s="6">
        <f>YEAR(Kickstarter[[#This Row],[Date Created Conversion]])</f>
        <v>2016</v>
      </c>
      <c r="V3371" s="6" t="str">
        <f>TEXT(Kickstarter[[#This Row],[Date Created Conversion]], "mmm")</f>
        <v>Nov</v>
      </c>
      <c r="W3371" s="6">
        <f>DATEDIF(Kickstarter[[#This Row],[Date Created Conversion]],Kickstarter[[#This Row],[Date Ended Conversion]],"m")</f>
        <v>1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Kickstarter[[#This Row],[pledged]]/Kickstarter[[#This Row],[goal]]</f>
        <v>1.1773333333333333</v>
      </c>
      <c r="P3372" s="13">
        <f>IF(Kickstarter[[#This Row],[backers_count]], Kickstarter[[#This Row],[pledged]]/Kickstarter[[#This Row],[backers_count]], 0)</f>
        <v>67.92307692307692</v>
      </c>
      <c r="Q3372" t="str">
        <f>LEFT(Kickstarter[[#This Row],[Category and Sub-Category]], SEARCH("/", Kickstarter[[#This Row],[Category and Sub-Category]])-1)</f>
        <v>theater</v>
      </c>
      <c r="R3372" t="str">
        <f>RIGHT(Kickstarter[[#This Row],[Category and Sub-Category]], LEN(Kickstarter[[#This Row],[Category and Sub-Category]])-SEARCH("/",Kickstarter[[#This Row],[Category and Sub-Category]]))</f>
        <v>plays</v>
      </c>
      <c r="S3372" s="10">
        <f>(Kickstarter[[#This Row],[launched_at]]/86400) + 25569 + (-6/24)</f>
        <v>42690.084317129629</v>
      </c>
      <c r="T3372" s="10">
        <f>(Kickstarter[[#This Row],[deadline]]/86400) + 25569 + (-6/24)</f>
        <v>42721.083333333328</v>
      </c>
      <c r="U3372" s="6">
        <f>YEAR(Kickstarter[[#This Row],[Date Created Conversion]])</f>
        <v>2016</v>
      </c>
      <c r="V3372" s="6" t="str">
        <f>TEXT(Kickstarter[[#This Row],[Date Created Conversion]], "mmm")</f>
        <v>Nov</v>
      </c>
      <c r="W3372" s="6">
        <f>DATEDIF(Kickstarter[[#This Row],[Date Created Conversion]],Kickstarter[[#This Row],[Date Ended Conversion]],"m")</f>
        <v>1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Kickstarter[[#This Row],[pledged]]/Kickstarter[[#This Row],[goal]]</f>
        <v>1.385</v>
      </c>
      <c r="P3373" s="13">
        <f>IF(Kickstarter[[#This Row],[backers_count]], Kickstarter[[#This Row],[pledged]]/Kickstarter[[#This Row],[backers_count]], 0)</f>
        <v>30.777777777777779</v>
      </c>
      <c r="Q3373" t="str">
        <f>LEFT(Kickstarter[[#This Row],[Category and Sub-Category]], SEARCH("/", Kickstarter[[#This Row],[Category and Sub-Category]])-1)</f>
        <v>theater</v>
      </c>
      <c r="R3373" t="str">
        <f>RIGHT(Kickstarter[[#This Row],[Category and Sub-Category]], LEN(Kickstarter[[#This Row],[Category and Sub-Category]])-SEARCH("/",Kickstarter[[#This Row],[Category and Sub-Category]]))</f>
        <v>plays</v>
      </c>
      <c r="S3373" s="10">
        <f>(Kickstarter[[#This Row],[launched_at]]/86400) + 25569 + (-6/24)</f>
        <v>42312.624594907407</v>
      </c>
      <c r="T3373" s="10">
        <f>(Kickstarter[[#This Row],[deadline]]/86400) + 25569 + (-6/24)</f>
        <v>42340.624594907407</v>
      </c>
      <c r="U3373" s="6">
        <f>YEAR(Kickstarter[[#This Row],[Date Created Conversion]])</f>
        <v>2015</v>
      </c>
      <c r="V3373" s="6" t="str">
        <f>TEXT(Kickstarter[[#This Row],[Date Created Conversion]], "mmm")</f>
        <v>Nov</v>
      </c>
      <c r="W3373" s="6">
        <f>DATEDIF(Kickstarter[[#This Row],[Date Created Conversion]],Kickstarter[[#This Row],[Date Ended Conversion]],"m")</f>
        <v>0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Kickstarter[[#This Row],[pledged]]/Kickstarter[[#This Row],[goal]]</f>
        <v>1.0349999999999999</v>
      </c>
      <c r="P3374" s="13">
        <f>IF(Kickstarter[[#This Row],[backers_count]], Kickstarter[[#This Row],[pledged]]/Kickstarter[[#This Row],[backers_count]], 0)</f>
        <v>38.333333333333336</v>
      </c>
      <c r="Q3374" t="str">
        <f>LEFT(Kickstarter[[#This Row],[Category and Sub-Category]], SEARCH("/", Kickstarter[[#This Row],[Category and Sub-Category]])-1)</f>
        <v>theater</v>
      </c>
      <c r="R3374" t="str">
        <f>RIGHT(Kickstarter[[#This Row],[Category and Sub-Category]], LEN(Kickstarter[[#This Row],[Category and Sub-Category]])-SEARCH("/",Kickstarter[[#This Row],[Category and Sub-Category]]))</f>
        <v>plays</v>
      </c>
      <c r="S3374" s="10">
        <f>(Kickstarter[[#This Row],[launched_at]]/86400) + 25569 + (-6/24)</f>
        <v>41855.298101851848</v>
      </c>
      <c r="T3374" s="10">
        <f>(Kickstarter[[#This Row],[deadline]]/86400) + 25569 + (-6/24)</f>
        <v>41875.957638888889</v>
      </c>
      <c r="U3374" s="6">
        <f>YEAR(Kickstarter[[#This Row],[Date Created Conversion]])</f>
        <v>2014</v>
      </c>
      <c r="V3374" s="6" t="str">
        <f>TEXT(Kickstarter[[#This Row],[Date Created Conversion]], "mmm")</f>
        <v>Aug</v>
      </c>
      <c r="W3374" s="6">
        <f>DATEDIF(Kickstarter[[#This Row],[Date Created Conversion]],Kickstarter[[#This Row],[Date Ended Conversion]],"m")</f>
        <v>0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Kickstarter[[#This Row],[pledged]]/Kickstarter[[#This Row],[goal]]</f>
        <v>1.0024999999999999</v>
      </c>
      <c r="P3375" s="13">
        <f>IF(Kickstarter[[#This Row],[backers_count]], Kickstarter[[#This Row],[pledged]]/Kickstarter[[#This Row],[backers_count]], 0)</f>
        <v>66.833333333333329</v>
      </c>
      <c r="Q3375" t="str">
        <f>LEFT(Kickstarter[[#This Row],[Category and Sub-Category]], SEARCH("/", Kickstarter[[#This Row],[Category and Sub-Category]])-1)</f>
        <v>theater</v>
      </c>
      <c r="R3375" t="str">
        <f>RIGHT(Kickstarter[[#This Row],[Category and Sub-Category]], LEN(Kickstarter[[#This Row],[Category and Sub-Category]])-SEARCH("/",Kickstarter[[#This Row],[Category and Sub-Category]]))</f>
        <v>plays</v>
      </c>
      <c r="S3375" s="10">
        <f>(Kickstarter[[#This Row],[launched_at]]/86400) + 25569 + (-6/24)</f>
        <v>42179.604629629626</v>
      </c>
      <c r="T3375" s="10">
        <f>(Kickstarter[[#This Row],[deadline]]/86400) + 25569 + (-6/24)</f>
        <v>42203.416666666672</v>
      </c>
      <c r="U3375" s="6">
        <f>YEAR(Kickstarter[[#This Row],[Date Created Conversion]])</f>
        <v>2015</v>
      </c>
      <c r="V3375" s="6" t="str">
        <f>TEXT(Kickstarter[[#This Row],[Date Created Conversion]], "mmm")</f>
        <v>Jun</v>
      </c>
      <c r="W3375" s="6">
        <f>DATEDIF(Kickstarter[[#This Row],[Date Created Conversion]],Kickstarter[[#This Row],[Date Ended Conversion]],"m")</f>
        <v>0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Kickstarter[[#This Row],[pledged]]/Kickstarter[[#This Row],[goal]]</f>
        <v>1.0657142857142856</v>
      </c>
      <c r="P3376" s="13">
        <f>IF(Kickstarter[[#This Row],[backers_count]], Kickstarter[[#This Row],[pledged]]/Kickstarter[[#This Row],[backers_count]], 0)</f>
        <v>71.730769230769226</v>
      </c>
      <c r="Q3376" t="str">
        <f>LEFT(Kickstarter[[#This Row],[Category and Sub-Category]], SEARCH("/", Kickstarter[[#This Row],[Category and Sub-Category]])-1)</f>
        <v>theater</v>
      </c>
      <c r="R3376" t="str">
        <f>RIGHT(Kickstarter[[#This Row],[Category and Sub-Category]], LEN(Kickstarter[[#This Row],[Category and Sub-Category]])-SEARCH("/",Kickstarter[[#This Row],[Category and Sub-Category]]))</f>
        <v>plays</v>
      </c>
      <c r="S3376" s="10">
        <f>(Kickstarter[[#This Row],[launched_at]]/86400) + 25569 + (-6/24)</f>
        <v>42275.481666666667</v>
      </c>
      <c r="T3376" s="10">
        <f>(Kickstarter[[#This Row],[deadline]]/86400) + 25569 + (-6/24)</f>
        <v>42305.481666666667</v>
      </c>
      <c r="U3376" s="6">
        <f>YEAR(Kickstarter[[#This Row],[Date Created Conversion]])</f>
        <v>2015</v>
      </c>
      <c r="V3376" s="6" t="str">
        <f>TEXT(Kickstarter[[#This Row],[Date Created Conversion]], "mmm")</f>
        <v>Sep</v>
      </c>
      <c r="W3376" s="6">
        <f>DATEDIF(Kickstarter[[#This Row],[Date Created Conversion]],Kickstarter[[#This Row],[Date Ended Conversion]],"m")</f>
        <v>1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Kickstarter[[#This Row],[pledged]]/Kickstarter[[#This Row],[goal]]</f>
        <v>1</v>
      </c>
      <c r="P3377" s="13">
        <f>IF(Kickstarter[[#This Row],[backers_count]], Kickstarter[[#This Row],[pledged]]/Kickstarter[[#This Row],[backers_count]], 0)</f>
        <v>176.47058823529412</v>
      </c>
      <c r="Q3377" t="str">
        <f>LEFT(Kickstarter[[#This Row],[Category and Sub-Category]], SEARCH("/", Kickstarter[[#This Row],[Category and Sub-Category]])-1)</f>
        <v>theater</v>
      </c>
      <c r="R3377" t="str">
        <f>RIGHT(Kickstarter[[#This Row],[Category and Sub-Category]], LEN(Kickstarter[[#This Row],[Category and Sub-Category]])-SEARCH("/",Kickstarter[[#This Row],[Category and Sub-Category]]))</f>
        <v>plays</v>
      </c>
      <c r="S3377" s="10">
        <f>(Kickstarter[[#This Row],[launched_at]]/86400) + 25569 + (-6/24)</f>
        <v>41765.360798611109</v>
      </c>
      <c r="T3377" s="10">
        <f>(Kickstarter[[#This Row],[deadline]]/86400) + 25569 + (-6/24)</f>
        <v>41777.360798611109</v>
      </c>
      <c r="U3377" s="6">
        <f>YEAR(Kickstarter[[#This Row],[Date Created Conversion]])</f>
        <v>2014</v>
      </c>
      <c r="V3377" s="6" t="str">
        <f>TEXT(Kickstarter[[#This Row],[Date Created Conversion]], "mmm")</f>
        <v>May</v>
      </c>
      <c r="W3377" s="6">
        <f>DATEDIF(Kickstarter[[#This Row],[Date Created Conversion]],Kickstarter[[#This Row],[Date Ended Conversion]],"m")</f>
        <v>0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Kickstarter[[#This Row],[pledged]]/Kickstarter[[#This Row],[goal]]</f>
        <v>1.0001249999999999</v>
      </c>
      <c r="P3378" s="13">
        <f>IF(Kickstarter[[#This Row],[backers_count]], Kickstarter[[#This Row],[pledged]]/Kickstarter[[#This Row],[backers_count]], 0)</f>
        <v>421.10526315789474</v>
      </c>
      <c r="Q3378" t="str">
        <f>LEFT(Kickstarter[[#This Row],[Category and Sub-Category]], SEARCH("/", Kickstarter[[#This Row],[Category and Sub-Category]])-1)</f>
        <v>theater</v>
      </c>
      <c r="R3378" t="str">
        <f>RIGHT(Kickstarter[[#This Row],[Category and Sub-Category]], LEN(Kickstarter[[#This Row],[Category and Sub-Category]])-SEARCH("/",Kickstarter[[#This Row],[Category and Sub-Category]]))</f>
        <v>plays</v>
      </c>
      <c r="S3378" s="10">
        <f>(Kickstarter[[#This Row],[launched_at]]/86400) + 25569 + (-6/24)</f>
        <v>42059.451319444444</v>
      </c>
      <c r="T3378" s="10">
        <f>(Kickstarter[[#This Row],[deadline]]/86400) + 25569 + (-6/24)</f>
        <v>42119.409652777773</v>
      </c>
      <c r="U3378" s="6">
        <f>YEAR(Kickstarter[[#This Row],[Date Created Conversion]])</f>
        <v>2015</v>
      </c>
      <c r="V3378" s="6" t="str">
        <f>TEXT(Kickstarter[[#This Row],[Date Created Conversion]], "mmm")</f>
        <v>Feb</v>
      </c>
      <c r="W3378" s="6">
        <f>DATEDIF(Kickstarter[[#This Row],[Date Created Conversion]],Kickstarter[[#This Row],[Date Ended Conversion]],"m")</f>
        <v>2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Kickstarter[[#This Row],[pledged]]/Kickstarter[[#This Row],[goal]]</f>
        <v>1.0105</v>
      </c>
      <c r="P3379" s="13">
        <f>IF(Kickstarter[[#This Row],[backers_count]], Kickstarter[[#This Row],[pledged]]/Kickstarter[[#This Row],[backers_count]], 0)</f>
        <v>104.98701298701299</v>
      </c>
      <c r="Q3379" t="str">
        <f>LEFT(Kickstarter[[#This Row],[Category and Sub-Category]], SEARCH("/", Kickstarter[[#This Row],[Category and Sub-Category]])-1)</f>
        <v>theater</v>
      </c>
      <c r="R3379" t="str">
        <f>RIGHT(Kickstarter[[#This Row],[Category and Sub-Category]], LEN(Kickstarter[[#This Row],[Category and Sub-Category]])-SEARCH("/",Kickstarter[[#This Row],[Category and Sub-Category]]))</f>
        <v>plays</v>
      </c>
      <c r="S3379" s="10">
        <f>(Kickstarter[[#This Row],[launched_at]]/86400) + 25569 + (-6/24)</f>
        <v>42053.482627314814</v>
      </c>
      <c r="T3379" s="10">
        <f>(Kickstarter[[#This Row],[deadline]]/86400) + 25569 + (-6/24)</f>
        <v>42083.455555555556</v>
      </c>
      <c r="U3379" s="6">
        <f>YEAR(Kickstarter[[#This Row],[Date Created Conversion]])</f>
        <v>2015</v>
      </c>
      <c r="V3379" s="6" t="str">
        <f>TEXT(Kickstarter[[#This Row],[Date Created Conversion]], "mmm")</f>
        <v>Feb</v>
      </c>
      <c r="W3379" s="6">
        <f>DATEDIF(Kickstarter[[#This Row],[Date Created Conversion]],Kickstarter[[#This Row],[Date Ended Conversion]],"m")</f>
        <v>1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Kickstarter[[#This Row],[pledged]]/Kickstarter[[#This Row],[goal]]</f>
        <v>1.0763636363636364</v>
      </c>
      <c r="P3380" s="13">
        <f>IF(Kickstarter[[#This Row],[backers_count]], Kickstarter[[#This Row],[pledged]]/Kickstarter[[#This Row],[backers_count]], 0)</f>
        <v>28.19047619047619</v>
      </c>
      <c r="Q3380" t="str">
        <f>LEFT(Kickstarter[[#This Row],[Category and Sub-Category]], SEARCH("/", Kickstarter[[#This Row],[Category and Sub-Category]])-1)</f>
        <v>theater</v>
      </c>
      <c r="R3380" t="str">
        <f>RIGHT(Kickstarter[[#This Row],[Category and Sub-Category]], LEN(Kickstarter[[#This Row],[Category and Sub-Category]])-SEARCH("/",Kickstarter[[#This Row],[Category and Sub-Category]]))</f>
        <v>plays</v>
      </c>
      <c r="S3380" s="10">
        <f>(Kickstarter[[#This Row],[launched_at]]/86400) + 25569 + (-6/24)</f>
        <v>41858.105393518519</v>
      </c>
      <c r="T3380" s="10">
        <f>(Kickstarter[[#This Row],[deadline]]/86400) + 25569 + (-6/24)</f>
        <v>41882.297222222223</v>
      </c>
      <c r="U3380" s="6">
        <f>YEAR(Kickstarter[[#This Row],[Date Created Conversion]])</f>
        <v>2014</v>
      </c>
      <c r="V3380" s="6" t="str">
        <f>TEXT(Kickstarter[[#This Row],[Date Created Conversion]], "mmm")</f>
        <v>Aug</v>
      </c>
      <c r="W3380" s="6">
        <f>DATEDIF(Kickstarter[[#This Row],[Date Created Conversion]],Kickstarter[[#This Row],[Date Ended Conversion]],"m")</f>
        <v>0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Kickstarter[[#This Row],[pledged]]/Kickstarter[[#This Row],[goal]]</f>
        <v>1.0365</v>
      </c>
      <c r="P3381" s="13">
        <f>IF(Kickstarter[[#This Row],[backers_count]], Kickstarter[[#This Row],[pledged]]/Kickstarter[[#This Row],[backers_count]], 0)</f>
        <v>54.55263157894737</v>
      </c>
      <c r="Q3381" t="str">
        <f>LEFT(Kickstarter[[#This Row],[Category and Sub-Category]], SEARCH("/", Kickstarter[[#This Row],[Category and Sub-Category]])-1)</f>
        <v>theater</v>
      </c>
      <c r="R3381" t="str">
        <f>RIGHT(Kickstarter[[#This Row],[Category and Sub-Category]], LEN(Kickstarter[[#This Row],[Category and Sub-Category]])-SEARCH("/",Kickstarter[[#This Row],[Category and Sub-Category]]))</f>
        <v>plays</v>
      </c>
      <c r="S3381" s="10">
        <f>(Kickstarter[[#This Row],[launched_at]]/86400) + 25569 + (-6/24)</f>
        <v>42225.263888888891</v>
      </c>
      <c r="T3381" s="10">
        <f>(Kickstarter[[#This Row],[deadline]]/86400) + 25569 + (-6/24)</f>
        <v>42242.708333333328</v>
      </c>
      <c r="U3381" s="6">
        <f>YEAR(Kickstarter[[#This Row],[Date Created Conversion]])</f>
        <v>2015</v>
      </c>
      <c r="V3381" s="6" t="str">
        <f>TEXT(Kickstarter[[#This Row],[Date Created Conversion]], "mmm")</f>
        <v>Aug</v>
      </c>
      <c r="W3381" s="6">
        <f>DATEDIF(Kickstarter[[#This Row],[Date Created Conversion]],Kickstarter[[#This Row],[Date Ended Conversion]],"m")</f>
        <v>0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Kickstarter[[#This Row],[pledged]]/Kickstarter[[#This Row],[goal]]</f>
        <v>1.0443333333333333</v>
      </c>
      <c r="P3382" s="13">
        <f>IF(Kickstarter[[#This Row],[backers_count]], Kickstarter[[#This Row],[pledged]]/Kickstarter[[#This Row],[backers_count]], 0)</f>
        <v>111.89285714285714</v>
      </c>
      <c r="Q3382" t="str">
        <f>LEFT(Kickstarter[[#This Row],[Category and Sub-Category]], SEARCH("/", Kickstarter[[#This Row],[Category and Sub-Category]])-1)</f>
        <v>theater</v>
      </c>
      <c r="R3382" t="str">
        <f>RIGHT(Kickstarter[[#This Row],[Category and Sub-Category]], LEN(Kickstarter[[#This Row],[Category and Sub-Category]])-SEARCH("/",Kickstarter[[#This Row],[Category and Sub-Category]]))</f>
        <v>plays</v>
      </c>
      <c r="S3382" s="10">
        <f>(Kickstarter[[#This Row],[launched_at]]/86400) + 25569 + (-6/24)</f>
        <v>41937.703449074077</v>
      </c>
      <c r="T3382" s="10">
        <f>(Kickstarter[[#This Row],[deadline]]/86400) + 25569 + (-6/24)</f>
        <v>41972.745115740741</v>
      </c>
      <c r="U3382" s="6">
        <f>YEAR(Kickstarter[[#This Row],[Date Created Conversion]])</f>
        <v>2014</v>
      </c>
      <c r="V3382" s="6" t="str">
        <f>TEXT(Kickstarter[[#This Row],[Date Created Conversion]], "mmm")</f>
        <v>Oct</v>
      </c>
      <c r="W3382" s="6">
        <f>DATEDIF(Kickstarter[[#This Row],[Date Created Conversion]],Kickstarter[[#This Row],[Date Ended Conversion]],"m")</f>
        <v>1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Kickstarter[[#This Row],[pledged]]/Kickstarter[[#This Row],[goal]]</f>
        <v>1.0225</v>
      </c>
      <c r="P3383" s="13">
        <f>IF(Kickstarter[[#This Row],[backers_count]], Kickstarter[[#This Row],[pledged]]/Kickstarter[[#This Row],[backers_count]], 0)</f>
        <v>85.208333333333329</v>
      </c>
      <c r="Q3383" t="str">
        <f>LEFT(Kickstarter[[#This Row],[Category and Sub-Category]], SEARCH("/", Kickstarter[[#This Row],[Category and Sub-Category]])-1)</f>
        <v>theater</v>
      </c>
      <c r="R3383" t="str">
        <f>RIGHT(Kickstarter[[#This Row],[Category and Sub-Category]], LEN(Kickstarter[[#This Row],[Category and Sub-Category]])-SEARCH("/",Kickstarter[[#This Row],[Category and Sub-Category]]))</f>
        <v>plays</v>
      </c>
      <c r="S3383" s="10">
        <f>(Kickstarter[[#This Row],[launched_at]]/86400) + 25569 + (-6/24)</f>
        <v>42043.934988425928</v>
      </c>
      <c r="T3383" s="10">
        <f>(Kickstarter[[#This Row],[deadline]]/86400) + 25569 + (-6/24)</f>
        <v>42073.893321759257</v>
      </c>
      <c r="U3383" s="6">
        <f>YEAR(Kickstarter[[#This Row],[Date Created Conversion]])</f>
        <v>2015</v>
      </c>
      <c r="V3383" s="6" t="str">
        <f>TEXT(Kickstarter[[#This Row],[Date Created Conversion]], "mmm")</f>
        <v>Feb</v>
      </c>
      <c r="W3383" s="6">
        <f>DATEDIF(Kickstarter[[#This Row],[Date Created Conversion]],Kickstarter[[#This Row],[Date Ended Conversion]],"m")</f>
        <v>1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Kickstarter[[#This Row],[pledged]]/Kickstarter[[#This Row],[goal]]</f>
        <v>1.0074285714285713</v>
      </c>
      <c r="P3384" s="13">
        <f>IF(Kickstarter[[#This Row],[backers_count]], Kickstarter[[#This Row],[pledged]]/Kickstarter[[#This Row],[backers_count]], 0)</f>
        <v>76.652173913043484</v>
      </c>
      <c r="Q3384" t="str">
        <f>LEFT(Kickstarter[[#This Row],[Category and Sub-Category]], SEARCH("/", Kickstarter[[#This Row],[Category and Sub-Category]])-1)</f>
        <v>theater</v>
      </c>
      <c r="R3384" t="str">
        <f>RIGHT(Kickstarter[[#This Row],[Category and Sub-Category]], LEN(Kickstarter[[#This Row],[Category and Sub-Category]])-SEARCH("/",Kickstarter[[#This Row],[Category and Sub-Category]]))</f>
        <v>plays</v>
      </c>
      <c r="S3384" s="10">
        <f>(Kickstarter[[#This Row],[launched_at]]/86400) + 25569 + (-6/24)</f>
        <v>42559.181203703702</v>
      </c>
      <c r="T3384" s="10">
        <f>(Kickstarter[[#This Row],[deadline]]/86400) + 25569 + (-6/24)</f>
        <v>42583.707638888889</v>
      </c>
      <c r="U3384" s="6">
        <f>YEAR(Kickstarter[[#This Row],[Date Created Conversion]])</f>
        <v>2016</v>
      </c>
      <c r="V3384" s="6" t="str">
        <f>TEXT(Kickstarter[[#This Row],[Date Created Conversion]], "mmm")</f>
        <v>Jul</v>
      </c>
      <c r="W3384" s="6">
        <f>DATEDIF(Kickstarter[[#This Row],[Date Created Conversion]],Kickstarter[[#This Row],[Date Ended Conversion]],"m")</f>
        <v>0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Kickstarter[[#This Row],[pledged]]/Kickstarter[[#This Row],[goal]]</f>
        <v>1.1171428571428572</v>
      </c>
      <c r="P3385" s="13">
        <f>IF(Kickstarter[[#This Row],[backers_count]], Kickstarter[[#This Row],[pledged]]/Kickstarter[[#This Row],[backers_count]], 0)</f>
        <v>65.166666666666671</v>
      </c>
      <c r="Q3385" t="str">
        <f>LEFT(Kickstarter[[#This Row],[Category and Sub-Category]], SEARCH("/", Kickstarter[[#This Row],[Category and Sub-Category]])-1)</f>
        <v>theater</v>
      </c>
      <c r="R3385" t="str">
        <f>RIGHT(Kickstarter[[#This Row],[Category and Sub-Category]], LEN(Kickstarter[[#This Row],[Category and Sub-Category]])-SEARCH("/",Kickstarter[[#This Row],[Category and Sub-Category]]))</f>
        <v>plays</v>
      </c>
      <c r="S3385" s="10">
        <f>(Kickstarter[[#This Row],[launched_at]]/86400) + 25569 + (-6/24)</f>
        <v>42524.532638888893</v>
      </c>
      <c r="T3385" s="10">
        <f>(Kickstarter[[#This Row],[deadline]]/86400) + 25569 + (-6/24)</f>
        <v>42544.532638888893</v>
      </c>
      <c r="U3385" s="6">
        <f>YEAR(Kickstarter[[#This Row],[Date Created Conversion]])</f>
        <v>2016</v>
      </c>
      <c r="V3385" s="6" t="str">
        <f>TEXT(Kickstarter[[#This Row],[Date Created Conversion]], "mmm")</f>
        <v>Jun</v>
      </c>
      <c r="W3385" s="6">
        <f>DATEDIF(Kickstarter[[#This Row],[Date Created Conversion]],Kickstarter[[#This Row],[Date Ended Conversion]],"m")</f>
        <v>0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Kickstarter[[#This Row],[pledged]]/Kickstarter[[#This Row],[goal]]</f>
        <v>1.0001100000000001</v>
      </c>
      <c r="P3386" s="13">
        <f>IF(Kickstarter[[#This Row],[backers_count]], Kickstarter[[#This Row],[pledged]]/Kickstarter[[#This Row],[backers_count]], 0)</f>
        <v>93.760312499999998</v>
      </c>
      <c r="Q3386" t="str">
        <f>LEFT(Kickstarter[[#This Row],[Category and Sub-Category]], SEARCH("/", Kickstarter[[#This Row],[Category and Sub-Category]])-1)</f>
        <v>theater</v>
      </c>
      <c r="R3386" t="str">
        <f>RIGHT(Kickstarter[[#This Row],[Category and Sub-Category]], LEN(Kickstarter[[#This Row],[Category and Sub-Category]])-SEARCH("/",Kickstarter[[#This Row],[Category and Sub-Category]]))</f>
        <v>plays</v>
      </c>
      <c r="S3386" s="10">
        <f>(Kickstarter[[#This Row],[launched_at]]/86400) + 25569 + (-6/24)</f>
        <v>42291.837592592594</v>
      </c>
      <c r="T3386" s="10">
        <f>(Kickstarter[[#This Row],[deadline]]/86400) + 25569 + (-6/24)</f>
        <v>42328.875</v>
      </c>
      <c r="U3386" s="6">
        <f>YEAR(Kickstarter[[#This Row],[Date Created Conversion]])</f>
        <v>2015</v>
      </c>
      <c r="V3386" s="6" t="str">
        <f>TEXT(Kickstarter[[#This Row],[Date Created Conversion]], "mmm")</f>
        <v>Oct</v>
      </c>
      <c r="W3386" s="6">
        <f>DATEDIF(Kickstarter[[#This Row],[Date Created Conversion]],Kickstarter[[#This Row],[Date Ended Conversion]],"m")</f>
        <v>1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Kickstarter[[#This Row],[pledged]]/Kickstarter[[#This Row],[goal]]</f>
        <v>1</v>
      </c>
      <c r="P3387" s="13">
        <f>IF(Kickstarter[[#This Row],[backers_count]], Kickstarter[[#This Row],[pledged]]/Kickstarter[[#This Row],[backers_count]], 0)</f>
        <v>133.33333333333334</v>
      </c>
      <c r="Q3387" t="str">
        <f>LEFT(Kickstarter[[#This Row],[Category and Sub-Category]], SEARCH("/", Kickstarter[[#This Row],[Category and Sub-Category]])-1)</f>
        <v>theater</v>
      </c>
      <c r="R3387" t="str">
        <f>RIGHT(Kickstarter[[#This Row],[Category and Sub-Category]], LEN(Kickstarter[[#This Row],[Category and Sub-Category]])-SEARCH("/",Kickstarter[[#This Row],[Category and Sub-Category]]))</f>
        <v>plays</v>
      </c>
      <c r="S3387" s="10">
        <f>(Kickstarter[[#This Row],[launched_at]]/86400) + 25569 + (-6/24)</f>
        <v>41953.6175</v>
      </c>
      <c r="T3387" s="10">
        <f>(Kickstarter[[#This Row],[deadline]]/86400) + 25569 + (-6/24)</f>
        <v>41983.6175</v>
      </c>
      <c r="U3387" s="6">
        <f>YEAR(Kickstarter[[#This Row],[Date Created Conversion]])</f>
        <v>2014</v>
      </c>
      <c r="V3387" s="6" t="str">
        <f>TEXT(Kickstarter[[#This Row],[Date Created Conversion]], "mmm")</f>
        <v>Nov</v>
      </c>
      <c r="W3387" s="6">
        <f>DATEDIF(Kickstarter[[#This Row],[Date Created Conversion]],Kickstarter[[#This Row],[Date Ended Conversion]],"m")</f>
        <v>1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Kickstarter[[#This Row],[pledged]]/Kickstarter[[#This Row],[goal]]</f>
        <v>1.05</v>
      </c>
      <c r="P3388" s="13">
        <f>IF(Kickstarter[[#This Row],[backers_count]], Kickstarter[[#This Row],[pledged]]/Kickstarter[[#This Row],[backers_count]], 0)</f>
        <v>51.219512195121951</v>
      </c>
      <c r="Q3388" t="str">
        <f>LEFT(Kickstarter[[#This Row],[Category and Sub-Category]], SEARCH("/", Kickstarter[[#This Row],[Category and Sub-Category]])-1)</f>
        <v>theater</v>
      </c>
      <c r="R3388" t="str">
        <f>RIGHT(Kickstarter[[#This Row],[Category and Sub-Category]], LEN(Kickstarter[[#This Row],[Category and Sub-Category]])-SEARCH("/",Kickstarter[[#This Row],[Category and Sub-Category]]))</f>
        <v>plays</v>
      </c>
      <c r="S3388" s="10">
        <f>(Kickstarter[[#This Row],[launched_at]]/86400) + 25569 + (-6/24)</f>
        <v>41946.394745370373</v>
      </c>
      <c r="T3388" s="10">
        <f>(Kickstarter[[#This Row],[deadline]]/86400) + 25569 + (-6/24)</f>
        <v>41976.394745370373</v>
      </c>
      <c r="U3388" s="6">
        <f>YEAR(Kickstarter[[#This Row],[Date Created Conversion]])</f>
        <v>2014</v>
      </c>
      <c r="V3388" s="6" t="str">
        <f>TEXT(Kickstarter[[#This Row],[Date Created Conversion]], "mmm")</f>
        <v>Nov</v>
      </c>
      <c r="W3388" s="6">
        <f>DATEDIF(Kickstarter[[#This Row],[Date Created Conversion]],Kickstarter[[#This Row],[Date Ended Conversion]],"m")</f>
        <v>1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Kickstarter[[#This Row],[pledged]]/Kickstarter[[#This Row],[goal]]</f>
        <v>1.1686666666666667</v>
      </c>
      <c r="P3389" s="13">
        <f>IF(Kickstarter[[#This Row],[backers_count]], Kickstarter[[#This Row],[pledged]]/Kickstarter[[#This Row],[backers_count]], 0)</f>
        <v>100.17142857142858</v>
      </c>
      <c r="Q3389" t="str">
        <f>LEFT(Kickstarter[[#This Row],[Category and Sub-Category]], SEARCH("/", Kickstarter[[#This Row],[Category and Sub-Category]])-1)</f>
        <v>theater</v>
      </c>
      <c r="R3389" t="str">
        <f>RIGHT(Kickstarter[[#This Row],[Category and Sub-Category]], LEN(Kickstarter[[#This Row],[Category and Sub-Category]])-SEARCH("/",Kickstarter[[#This Row],[Category and Sub-Category]]))</f>
        <v>plays</v>
      </c>
      <c r="S3389" s="10">
        <f>(Kickstarter[[#This Row],[launched_at]]/86400) + 25569 + (-6/24)</f>
        <v>41947.512592592597</v>
      </c>
      <c r="T3389" s="10">
        <f>(Kickstarter[[#This Row],[deadline]]/86400) + 25569 + (-6/24)</f>
        <v>41987.512592592597</v>
      </c>
      <c r="U3389" s="6">
        <f>YEAR(Kickstarter[[#This Row],[Date Created Conversion]])</f>
        <v>2014</v>
      </c>
      <c r="V3389" s="6" t="str">
        <f>TEXT(Kickstarter[[#This Row],[Date Created Conversion]], "mmm")</f>
        <v>Nov</v>
      </c>
      <c r="W3389" s="6">
        <f>DATEDIF(Kickstarter[[#This Row],[Date Created Conversion]],Kickstarter[[#This Row],[Date Ended Conversion]],"m")</f>
        <v>1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Kickstarter[[#This Row],[pledged]]/Kickstarter[[#This Row],[goal]]</f>
        <v>1.038</v>
      </c>
      <c r="P3390" s="13">
        <f>IF(Kickstarter[[#This Row],[backers_count]], Kickstarter[[#This Row],[pledged]]/Kickstarter[[#This Row],[backers_count]], 0)</f>
        <v>34.6</v>
      </c>
      <c r="Q3390" t="str">
        <f>LEFT(Kickstarter[[#This Row],[Category and Sub-Category]], SEARCH("/", Kickstarter[[#This Row],[Category and Sub-Category]])-1)</f>
        <v>theater</v>
      </c>
      <c r="R3390" t="str">
        <f>RIGHT(Kickstarter[[#This Row],[Category and Sub-Category]], LEN(Kickstarter[[#This Row],[Category and Sub-Category]])-SEARCH("/",Kickstarter[[#This Row],[Category and Sub-Category]]))</f>
        <v>plays</v>
      </c>
      <c r="S3390" s="10">
        <f>(Kickstarter[[#This Row],[launched_at]]/86400) + 25569 + (-6/24)</f>
        <v>42143.211122685185</v>
      </c>
      <c r="T3390" s="10">
        <f>(Kickstarter[[#This Row],[deadline]]/86400) + 25569 + (-6/24)</f>
        <v>42173.211122685185</v>
      </c>
      <c r="U3390" s="6">
        <f>YEAR(Kickstarter[[#This Row],[Date Created Conversion]])</f>
        <v>2015</v>
      </c>
      <c r="V3390" s="6" t="str">
        <f>TEXT(Kickstarter[[#This Row],[Date Created Conversion]], "mmm")</f>
        <v>May</v>
      </c>
      <c r="W3390" s="6">
        <f>DATEDIF(Kickstarter[[#This Row],[Date Created Conversion]],Kickstarter[[#This Row],[Date Ended Conversion]],"m")</f>
        <v>0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Kickstarter[[#This Row],[pledged]]/Kickstarter[[#This Row],[goal]]</f>
        <v>1.145</v>
      </c>
      <c r="P3391" s="13">
        <f>IF(Kickstarter[[#This Row],[backers_count]], Kickstarter[[#This Row],[pledged]]/Kickstarter[[#This Row],[backers_count]], 0)</f>
        <v>184.67741935483872</v>
      </c>
      <c r="Q3391" t="str">
        <f>LEFT(Kickstarter[[#This Row],[Category and Sub-Category]], SEARCH("/", Kickstarter[[#This Row],[Category and Sub-Category]])-1)</f>
        <v>theater</v>
      </c>
      <c r="R3391" t="str">
        <f>RIGHT(Kickstarter[[#This Row],[Category and Sub-Category]], LEN(Kickstarter[[#This Row],[Category and Sub-Category]])-SEARCH("/",Kickstarter[[#This Row],[Category and Sub-Category]]))</f>
        <v>plays</v>
      </c>
      <c r="S3391" s="10">
        <f>(Kickstarter[[#This Row],[launched_at]]/86400) + 25569 + (-6/24)</f>
        <v>42494.313449074078</v>
      </c>
      <c r="T3391" s="10">
        <f>(Kickstarter[[#This Row],[deadline]]/86400) + 25569 + (-6/24)</f>
        <v>42524.313449074078</v>
      </c>
      <c r="U3391" s="6">
        <f>YEAR(Kickstarter[[#This Row],[Date Created Conversion]])</f>
        <v>2016</v>
      </c>
      <c r="V3391" s="6" t="str">
        <f>TEXT(Kickstarter[[#This Row],[Date Created Conversion]], "mmm")</f>
        <v>May</v>
      </c>
      <c r="W3391" s="6">
        <f>DATEDIF(Kickstarter[[#This Row],[Date Created Conversion]],Kickstarter[[#This Row],[Date Ended Conversion]],"m")</f>
        <v>0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Kickstarter[[#This Row],[pledged]]/Kickstarter[[#This Row],[goal]]</f>
        <v>1.024</v>
      </c>
      <c r="P3392" s="13">
        <f>IF(Kickstarter[[#This Row],[backers_count]], Kickstarter[[#This Row],[pledged]]/Kickstarter[[#This Row],[backers_count]], 0)</f>
        <v>69.818181818181813</v>
      </c>
      <c r="Q3392" t="str">
        <f>LEFT(Kickstarter[[#This Row],[Category and Sub-Category]], SEARCH("/", Kickstarter[[#This Row],[Category and Sub-Category]])-1)</f>
        <v>theater</v>
      </c>
      <c r="R3392" t="str">
        <f>RIGHT(Kickstarter[[#This Row],[Category and Sub-Category]], LEN(Kickstarter[[#This Row],[Category and Sub-Category]])-SEARCH("/",Kickstarter[[#This Row],[Category and Sub-Category]]))</f>
        <v>plays</v>
      </c>
      <c r="S3392" s="10">
        <f>(Kickstarter[[#This Row],[launched_at]]/86400) + 25569 + (-6/24)</f>
        <v>41815.524826388893</v>
      </c>
      <c r="T3392" s="10">
        <f>(Kickstarter[[#This Row],[deadline]]/86400) + 25569 + (-6/24)</f>
        <v>41830.524826388893</v>
      </c>
      <c r="U3392" s="6">
        <f>YEAR(Kickstarter[[#This Row],[Date Created Conversion]])</f>
        <v>2014</v>
      </c>
      <c r="V3392" s="6" t="str">
        <f>TEXT(Kickstarter[[#This Row],[Date Created Conversion]], "mmm")</f>
        <v>Jun</v>
      </c>
      <c r="W3392" s="6">
        <f>DATEDIF(Kickstarter[[#This Row],[Date Created Conversion]],Kickstarter[[#This Row],[Date Ended Conversion]],"m")</f>
        <v>0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Kickstarter[[#This Row],[pledged]]/Kickstarter[[#This Row],[goal]]</f>
        <v>2.23</v>
      </c>
      <c r="P3393" s="13">
        <f>IF(Kickstarter[[#This Row],[backers_count]], Kickstarter[[#This Row],[pledged]]/Kickstarter[[#This Row],[backers_count]], 0)</f>
        <v>61.944444444444443</v>
      </c>
      <c r="Q3393" t="str">
        <f>LEFT(Kickstarter[[#This Row],[Category and Sub-Category]], SEARCH("/", Kickstarter[[#This Row],[Category and Sub-Category]])-1)</f>
        <v>theater</v>
      </c>
      <c r="R3393" t="str">
        <f>RIGHT(Kickstarter[[#This Row],[Category and Sub-Category]], LEN(Kickstarter[[#This Row],[Category and Sub-Category]])-SEARCH("/",Kickstarter[[#This Row],[Category and Sub-Category]]))</f>
        <v>plays</v>
      </c>
      <c r="S3393" s="10">
        <f>(Kickstarter[[#This Row],[launched_at]]/86400) + 25569 + (-6/24)</f>
        <v>41830.295694444445</v>
      </c>
      <c r="T3393" s="10">
        <f>(Kickstarter[[#This Row],[deadline]]/86400) + 25569 + (-6/24)</f>
        <v>41859.686111111107</v>
      </c>
      <c r="U3393" s="6">
        <f>YEAR(Kickstarter[[#This Row],[Date Created Conversion]])</f>
        <v>2014</v>
      </c>
      <c r="V3393" s="6" t="str">
        <f>TEXT(Kickstarter[[#This Row],[Date Created Conversion]], "mmm")</f>
        <v>Jul</v>
      </c>
      <c r="W3393" s="6">
        <f>DATEDIF(Kickstarter[[#This Row],[Date Created Conversion]],Kickstarter[[#This Row],[Date Ended Conversion]],"m")</f>
        <v>0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Kickstarter[[#This Row],[pledged]]/Kickstarter[[#This Row],[goal]]</f>
        <v>1</v>
      </c>
      <c r="P3394" s="13">
        <f>IF(Kickstarter[[#This Row],[backers_count]], Kickstarter[[#This Row],[pledged]]/Kickstarter[[#This Row],[backers_count]], 0)</f>
        <v>41.666666666666664</v>
      </c>
      <c r="Q3394" t="str">
        <f>LEFT(Kickstarter[[#This Row],[Category and Sub-Category]], SEARCH("/", Kickstarter[[#This Row],[Category and Sub-Category]])-1)</f>
        <v>theater</v>
      </c>
      <c r="R3394" t="str">
        <f>RIGHT(Kickstarter[[#This Row],[Category and Sub-Category]], LEN(Kickstarter[[#This Row],[Category and Sub-Category]])-SEARCH("/",Kickstarter[[#This Row],[Category and Sub-Category]]))</f>
        <v>plays</v>
      </c>
      <c r="S3394" s="10">
        <f>(Kickstarter[[#This Row],[launched_at]]/86400) + 25569 + (-6/24)</f>
        <v>42446.595543981486</v>
      </c>
      <c r="T3394" s="10">
        <f>(Kickstarter[[#This Row],[deadline]]/86400) + 25569 + (-6/24)</f>
        <v>42496.595543981486</v>
      </c>
      <c r="U3394" s="6">
        <f>YEAR(Kickstarter[[#This Row],[Date Created Conversion]])</f>
        <v>2016</v>
      </c>
      <c r="V3394" s="6" t="str">
        <f>TEXT(Kickstarter[[#This Row],[Date Created Conversion]], "mmm")</f>
        <v>Mar</v>
      </c>
      <c r="W3394" s="6">
        <f>DATEDIF(Kickstarter[[#This Row],[Date Created Conversion]],Kickstarter[[#This Row],[Date Ended Conversion]],"m")</f>
        <v>1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Kickstarter[[#This Row],[pledged]]/Kickstarter[[#This Row],[goal]]</f>
        <v>1.0580000000000001</v>
      </c>
      <c r="P3395" s="13">
        <f>IF(Kickstarter[[#This Row],[backers_count]], Kickstarter[[#This Row],[pledged]]/Kickstarter[[#This Row],[backers_count]], 0)</f>
        <v>36.06818181818182</v>
      </c>
      <c r="Q3395" t="str">
        <f>LEFT(Kickstarter[[#This Row],[Category and Sub-Category]], SEARCH("/", Kickstarter[[#This Row],[Category and Sub-Category]])-1)</f>
        <v>theater</v>
      </c>
      <c r="R3395" t="str">
        <f>RIGHT(Kickstarter[[#This Row],[Category and Sub-Category]], LEN(Kickstarter[[#This Row],[Category and Sub-Category]])-SEARCH("/",Kickstarter[[#This Row],[Category and Sub-Category]]))</f>
        <v>plays</v>
      </c>
      <c r="S3395" s="10">
        <f>(Kickstarter[[#This Row],[launched_at]]/86400) + 25569 + (-6/24)</f>
        <v>41923.671643518523</v>
      </c>
      <c r="T3395" s="10">
        <f>(Kickstarter[[#This Row],[deadline]]/86400) + 25569 + (-6/24)</f>
        <v>41948.781944444447</v>
      </c>
      <c r="U3395" s="6">
        <f>YEAR(Kickstarter[[#This Row],[Date Created Conversion]])</f>
        <v>2014</v>
      </c>
      <c r="V3395" s="6" t="str">
        <f>TEXT(Kickstarter[[#This Row],[Date Created Conversion]], "mmm")</f>
        <v>Oct</v>
      </c>
      <c r="W3395" s="6">
        <f>DATEDIF(Kickstarter[[#This Row],[Date Created Conversion]],Kickstarter[[#This Row],[Date Ended Conversion]],"m")</f>
        <v>0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Kickstarter[[#This Row],[pledged]]/Kickstarter[[#This Row],[goal]]</f>
        <v>1.4236363636363636</v>
      </c>
      <c r="P3396" s="13">
        <f>IF(Kickstarter[[#This Row],[backers_count]], Kickstarter[[#This Row],[pledged]]/Kickstarter[[#This Row],[backers_count]], 0)</f>
        <v>29</v>
      </c>
      <c r="Q3396" t="str">
        <f>LEFT(Kickstarter[[#This Row],[Category and Sub-Category]], SEARCH("/", Kickstarter[[#This Row],[Category and Sub-Category]])-1)</f>
        <v>theater</v>
      </c>
      <c r="R3396" t="str">
        <f>RIGHT(Kickstarter[[#This Row],[Category and Sub-Category]], LEN(Kickstarter[[#This Row],[Category and Sub-Category]])-SEARCH("/",Kickstarter[[#This Row],[Category and Sub-Category]]))</f>
        <v>plays</v>
      </c>
      <c r="S3396" s="10">
        <f>(Kickstarter[[#This Row],[launched_at]]/86400) + 25569 + (-6/24)</f>
        <v>41817.34542824074</v>
      </c>
      <c r="T3396" s="10">
        <f>(Kickstarter[[#This Row],[deadline]]/86400) + 25569 + (-6/24)</f>
        <v>41847.34542824074</v>
      </c>
      <c r="U3396" s="6">
        <f>YEAR(Kickstarter[[#This Row],[Date Created Conversion]])</f>
        <v>2014</v>
      </c>
      <c r="V3396" s="6" t="str">
        <f>TEXT(Kickstarter[[#This Row],[Date Created Conversion]], "mmm")</f>
        <v>Jun</v>
      </c>
      <c r="W3396" s="6">
        <f>DATEDIF(Kickstarter[[#This Row],[Date Created Conversion]],Kickstarter[[#This Row],[Date Ended Conversion]],"m")</f>
        <v>1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Kickstarter[[#This Row],[pledged]]/Kickstarter[[#This Row],[goal]]</f>
        <v>1.84</v>
      </c>
      <c r="P3397" s="13">
        <f>IF(Kickstarter[[#This Row],[backers_count]], Kickstarter[[#This Row],[pledged]]/Kickstarter[[#This Row],[backers_count]], 0)</f>
        <v>24.210526315789473</v>
      </c>
      <c r="Q3397" t="str">
        <f>LEFT(Kickstarter[[#This Row],[Category and Sub-Category]], SEARCH("/", Kickstarter[[#This Row],[Category and Sub-Category]])-1)</f>
        <v>theater</v>
      </c>
      <c r="R3397" t="str">
        <f>RIGHT(Kickstarter[[#This Row],[Category and Sub-Category]], LEN(Kickstarter[[#This Row],[Category and Sub-Category]])-SEARCH("/",Kickstarter[[#This Row],[Category and Sub-Category]]))</f>
        <v>plays</v>
      </c>
      <c r="S3397" s="10">
        <f>(Kickstarter[[#This Row],[launched_at]]/86400) + 25569 + (-6/24)</f>
        <v>42140.462314814809</v>
      </c>
      <c r="T3397" s="10">
        <f>(Kickstarter[[#This Row],[deadline]]/86400) + 25569 + (-6/24)</f>
        <v>42154.506944444445</v>
      </c>
      <c r="U3397" s="6">
        <f>YEAR(Kickstarter[[#This Row],[Date Created Conversion]])</f>
        <v>2015</v>
      </c>
      <c r="V3397" s="6" t="str">
        <f>TEXT(Kickstarter[[#This Row],[Date Created Conversion]], "mmm")</f>
        <v>May</v>
      </c>
      <c r="W3397" s="6">
        <f>DATEDIF(Kickstarter[[#This Row],[Date Created Conversion]],Kickstarter[[#This Row],[Date Ended Conversion]],"m")</f>
        <v>0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Kickstarter[[#This Row],[pledged]]/Kickstarter[[#This Row],[goal]]</f>
        <v>1.0433333333333332</v>
      </c>
      <c r="P3398" s="13">
        <f>IF(Kickstarter[[#This Row],[backers_count]], Kickstarter[[#This Row],[pledged]]/Kickstarter[[#This Row],[backers_count]], 0)</f>
        <v>55.892857142857146</v>
      </c>
      <c r="Q3398" t="str">
        <f>LEFT(Kickstarter[[#This Row],[Category and Sub-Category]], SEARCH("/", Kickstarter[[#This Row],[Category and Sub-Category]])-1)</f>
        <v>theater</v>
      </c>
      <c r="R3398" t="str">
        <f>RIGHT(Kickstarter[[#This Row],[Category and Sub-Category]], LEN(Kickstarter[[#This Row],[Category and Sub-Category]])-SEARCH("/",Kickstarter[[#This Row],[Category and Sub-Category]]))</f>
        <v>plays</v>
      </c>
      <c r="S3398" s="10">
        <f>(Kickstarter[[#This Row],[launched_at]]/86400) + 25569 + (-6/24)</f>
        <v>41764.196631944447</v>
      </c>
      <c r="T3398" s="10">
        <f>(Kickstarter[[#This Row],[deadline]]/86400) + 25569 + (-6/24)</f>
        <v>41790.915972222225</v>
      </c>
      <c r="U3398" s="6">
        <f>YEAR(Kickstarter[[#This Row],[Date Created Conversion]])</f>
        <v>2014</v>
      </c>
      <c r="V3398" s="6" t="str">
        <f>TEXT(Kickstarter[[#This Row],[Date Created Conversion]], "mmm")</f>
        <v>May</v>
      </c>
      <c r="W3398" s="6">
        <f>DATEDIF(Kickstarter[[#This Row],[Date Created Conversion]],Kickstarter[[#This Row],[Date Ended Conversion]],"m")</f>
        <v>0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Kickstarter[[#This Row],[pledged]]/Kickstarter[[#This Row],[goal]]</f>
        <v>1.1200000000000001</v>
      </c>
      <c r="P3399" s="13">
        <f>IF(Kickstarter[[#This Row],[backers_count]], Kickstarter[[#This Row],[pledged]]/Kickstarter[[#This Row],[backers_count]], 0)</f>
        <v>11.666666666666666</v>
      </c>
      <c r="Q3399" t="str">
        <f>LEFT(Kickstarter[[#This Row],[Category and Sub-Category]], SEARCH("/", Kickstarter[[#This Row],[Category and Sub-Category]])-1)</f>
        <v>theater</v>
      </c>
      <c r="R3399" t="str">
        <f>RIGHT(Kickstarter[[#This Row],[Category and Sub-Category]], LEN(Kickstarter[[#This Row],[Category and Sub-Category]])-SEARCH("/",Kickstarter[[#This Row],[Category and Sub-Category]]))</f>
        <v>plays</v>
      </c>
      <c r="S3399" s="10">
        <f>(Kickstarter[[#This Row],[launched_at]]/86400) + 25569 + (-6/24)</f>
        <v>42378.228344907402</v>
      </c>
      <c r="T3399" s="10">
        <f>(Kickstarter[[#This Row],[deadline]]/86400) + 25569 + (-6/24)</f>
        <v>42418.666666666672</v>
      </c>
      <c r="U3399" s="6">
        <f>YEAR(Kickstarter[[#This Row],[Date Created Conversion]])</f>
        <v>2016</v>
      </c>
      <c r="V3399" s="6" t="str">
        <f>TEXT(Kickstarter[[#This Row],[Date Created Conversion]], "mmm")</f>
        <v>Jan</v>
      </c>
      <c r="W3399" s="6">
        <f>DATEDIF(Kickstarter[[#This Row],[Date Created Conversion]],Kickstarter[[#This Row],[Date Ended Conversion]],"m")</f>
        <v>1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Kickstarter[[#This Row],[pledged]]/Kickstarter[[#This Row],[goal]]</f>
        <v>1.1107499999999999</v>
      </c>
      <c r="P3400" s="13">
        <f>IF(Kickstarter[[#This Row],[backers_count]], Kickstarter[[#This Row],[pledged]]/Kickstarter[[#This Row],[backers_count]], 0)</f>
        <v>68.353846153846149</v>
      </c>
      <c r="Q3400" t="str">
        <f>LEFT(Kickstarter[[#This Row],[Category and Sub-Category]], SEARCH("/", Kickstarter[[#This Row],[Category and Sub-Category]])-1)</f>
        <v>theater</v>
      </c>
      <c r="R3400" t="str">
        <f>RIGHT(Kickstarter[[#This Row],[Category and Sub-Category]], LEN(Kickstarter[[#This Row],[Category and Sub-Category]])-SEARCH("/",Kickstarter[[#This Row],[Category and Sub-Category]]))</f>
        <v>plays</v>
      </c>
      <c r="S3400" s="10">
        <f>(Kickstarter[[#This Row],[launched_at]]/86400) + 25569 + (-6/24)</f>
        <v>41941.502037037033</v>
      </c>
      <c r="T3400" s="10">
        <f>(Kickstarter[[#This Row],[deadline]]/86400) + 25569 + (-6/24)</f>
        <v>41964.458333333328</v>
      </c>
      <c r="U3400" s="6">
        <f>YEAR(Kickstarter[[#This Row],[Date Created Conversion]])</f>
        <v>2014</v>
      </c>
      <c r="V3400" s="6" t="str">
        <f>TEXT(Kickstarter[[#This Row],[Date Created Conversion]], "mmm")</f>
        <v>Oct</v>
      </c>
      <c r="W3400" s="6">
        <f>DATEDIF(Kickstarter[[#This Row],[Date Created Conversion]],Kickstarter[[#This Row],[Date Ended Conversion]],"m")</f>
        <v>0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Kickstarter[[#This Row],[pledged]]/Kickstarter[[#This Row],[goal]]</f>
        <v>1.0375000000000001</v>
      </c>
      <c r="P3401" s="13">
        <f>IF(Kickstarter[[#This Row],[backers_count]], Kickstarter[[#This Row],[pledged]]/Kickstarter[[#This Row],[backers_count]], 0)</f>
        <v>27.065217391304348</v>
      </c>
      <c r="Q3401" t="str">
        <f>LEFT(Kickstarter[[#This Row],[Category and Sub-Category]], SEARCH("/", Kickstarter[[#This Row],[Category and Sub-Category]])-1)</f>
        <v>theater</v>
      </c>
      <c r="R3401" t="str">
        <f>RIGHT(Kickstarter[[#This Row],[Category and Sub-Category]], LEN(Kickstarter[[#This Row],[Category and Sub-Category]])-SEARCH("/",Kickstarter[[#This Row],[Category and Sub-Category]]))</f>
        <v>plays</v>
      </c>
      <c r="S3401" s="10">
        <f>(Kickstarter[[#This Row],[launched_at]]/86400) + 25569 + (-6/24)</f>
        <v>42026.670428240745</v>
      </c>
      <c r="T3401" s="10">
        <f>(Kickstarter[[#This Row],[deadline]]/86400) + 25569 + (-6/24)</f>
        <v>42056.670428240745</v>
      </c>
      <c r="U3401" s="6">
        <f>YEAR(Kickstarter[[#This Row],[Date Created Conversion]])</f>
        <v>2015</v>
      </c>
      <c r="V3401" s="6" t="str">
        <f>TEXT(Kickstarter[[#This Row],[Date Created Conversion]], "mmm")</f>
        <v>Jan</v>
      </c>
      <c r="W3401" s="6">
        <f>DATEDIF(Kickstarter[[#This Row],[Date Created Conversion]],Kickstarter[[#This Row],[Date Ended Conversion]],"m")</f>
        <v>0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Kickstarter[[#This Row],[pledged]]/Kickstarter[[#This Row],[goal]]</f>
        <v>1.0041</v>
      </c>
      <c r="P3402" s="13">
        <f>IF(Kickstarter[[#This Row],[backers_count]], Kickstarter[[#This Row],[pledged]]/Kickstarter[[#This Row],[backers_count]], 0)</f>
        <v>118.12941176470588</v>
      </c>
      <c r="Q3402" t="str">
        <f>LEFT(Kickstarter[[#This Row],[Category and Sub-Category]], SEARCH("/", Kickstarter[[#This Row],[Category and Sub-Category]])-1)</f>
        <v>theater</v>
      </c>
      <c r="R3402" t="str">
        <f>RIGHT(Kickstarter[[#This Row],[Category and Sub-Category]], LEN(Kickstarter[[#This Row],[Category and Sub-Category]])-SEARCH("/",Kickstarter[[#This Row],[Category and Sub-Category]]))</f>
        <v>plays</v>
      </c>
      <c r="S3402" s="10">
        <f>(Kickstarter[[#This Row],[launched_at]]/86400) + 25569 + (-6/24)</f>
        <v>41834.703865740739</v>
      </c>
      <c r="T3402" s="10">
        <f>(Kickstarter[[#This Row],[deadline]]/86400) + 25569 + (-6/24)</f>
        <v>41879.703865740739</v>
      </c>
      <c r="U3402" s="6">
        <f>YEAR(Kickstarter[[#This Row],[Date Created Conversion]])</f>
        <v>2014</v>
      </c>
      <c r="V3402" s="6" t="str">
        <f>TEXT(Kickstarter[[#This Row],[Date Created Conversion]], "mmm")</f>
        <v>Jul</v>
      </c>
      <c r="W3402" s="6">
        <f>DATEDIF(Kickstarter[[#This Row],[Date Created Conversion]],Kickstarter[[#This Row],[Date Ended Conversion]],"m")</f>
        <v>1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Kickstarter[[#This Row],[pledged]]/Kickstarter[[#This Row],[goal]]</f>
        <v>1.0186206896551724</v>
      </c>
      <c r="P3403" s="13">
        <f>IF(Kickstarter[[#This Row],[backers_count]], Kickstarter[[#This Row],[pledged]]/Kickstarter[[#This Row],[backers_count]], 0)</f>
        <v>44.757575757575758</v>
      </c>
      <c r="Q3403" t="str">
        <f>LEFT(Kickstarter[[#This Row],[Category and Sub-Category]], SEARCH("/", Kickstarter[[#This Row],[Category and Sub-Category]])-1)</f>
        <v>theater</v>
      </c>
      <c r="R3403" t="str">
        <f>RIGHT(Kickstarter[[#This Row],[Category and Sub-Category]], LEN(Kickstarter[[#This Row],[Category and Sub-Category]])-SEARCH("/",Kickstarter[[#This Row],[Category and Sub-Category]]))</f>
        <v>plays</v>
      </c>
      <c r="S3403" s="10">
        <f>(Kickstarter[[#This Row],[launched_at]]/86400) + 25569 + (-6/24)</f>
        <v>42193.473912037036</v>
      </c>
      <c r="T3403" s="10">
        <f>(Kickstarter[[#This Row],[deadline]]/86400) + 25569 + (-6/24)</f>
        <v>42223.473912037036</v>
      </c>
      <c r="U3403" s="6">
        <f>YEAR(Kickstarter[[#This Row],[Date Created Conversion]])</f>
        <v>2015</v>
      </c>
      <c r="V3403" s="6" t="str">
        <f>TEXT(Kickstarter[[#This Row],[Date Created Conversion]], "mmm")</f>
        <v>Jul</v>
      </c>
      <c r="W3403" s="6">
        <f>DATEDIF(Kickstarter[[#This Row],[Date Created Conversion]],Kickstarter[[#This Row],[Date Ended Conversion]],"m")</f>
        <v>0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Kickstarter[[#This Row],[pledged]]/Kickstarter[[#This Row],[goal]]</f>
        <v>1.0976666666666666</v>
      </c>
      <c r="P3404" s="13">
        <f>IF(Kickstarter[[#This Row],[backers_count]], Kickstarter[[#This Row],[pledged]]/Kickstarter[[#This Row],[backers_count]], 0)</f>
        <v>99.787878787878782</v>
      </c>
      <c r="Q3404" t="str">
        <f>LEFT(Kickstarter[[#This Row],[Category and Sub-Category]], SEARCH("/", Kickstarter[[#This Row],[Category and Sub-Category]])-1)</f>
        <v>theater</v>
      </c>
      <c r="R3404" t="str">
        <f>RIGHT(Kickstarter[[#This Row],[Category and Sub-Category]], LEN(Kickstarter[[#This Row],[Category and Sub-Category]])-SEARCH("/",Kickstarter[[#This Row],[Category and Sub-Category]]))</f>
        <v>plays</v>
      </c>
      <c r="S3404" s="10">
        <f>(Kickstarter[[#This Row],[launched_at]]/86400) + 25569 + (-6/24)</f>
        <v>42290.36855324074</v>
      </c>
      <c r="T3404" s="10">
        <f>(Kickstarter[[#This Row],[deadline]]/86400) + 25569 + (-6/24)</f>
        <v>42319.854861111111</v>
      </c>
      <c r="U3404" s="6">
        <f>YEAR(Kickstarter[[#This Row],[Date Created Conversion]])</f>
        <v>2015</v>
      </c>
      <c r="V3404" s="6" t="str">
        <f>TEXT(Kickstarter[[#This Row],[Date Created Conversion]], "mmm")</f>
        <v>Oct</v>
      </c>
      <c r="W3404" s="6">
        <f>DATEDIF(Kickstarter[[#This Row],[Date Created Conversion]],Kickstarter[[#This Row],[Date Ended Conversion]],"m")</f>
        <v>0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Kickstarter[[#This Row],[pledged]]/Kickstarter[[#This Row],[goal]]</f>
        <v>1</v>
      </c>
      <c r="P3405" s="13">
        <f>IF(Kickstarter[[#This Row],[backers_count]], Kickstarter[[#This Row],[pledged]]/Kickstarter[[#This Row],[backers_count]], 0)</f>
        <v>117.64705882352941</v>
      </c>
      <c r="Q3405" t="str">
        <f>LEFT(Kickstarter[[#This Row],[Category and Sub-Category]], SEARCH("/", Kickstarter[[#This Row],[Category and Sub-Category]])-1)</f>
        <v>theater</v>
      </c>
      <c r="R3405" t="str">
        <f>RIGHT(Kickstarter[[#This Row],[Category and Sub-Category]], LEN(Kickstarter[[#This Row],[Category and Sub-Category]])-SEARCH("/",Kickstarter[[#This Row],[Category and Sub-Category]]))</f>
        <v>plays</v>
      </c>
      <c r="S3405" s="10">
        <f>(Kickstarter[[#This Row],[launched_at]]/86400) + 25569 + (-6/24)</f>
        <v>42150.212083333332</v>
      </c>
      <c r="T3405" s="10">
        <f>(Kickstarter[[#This Row],[deadline]]/86400) + 25569 + (-6/24)</f>
        <v>42180.212083333332</v>
      </c>
      <c r="U3405" s="6">
        <f>YEAR(Kickstarter[[#This Row],[Date Created Conversion]])</f>
        <v>2015</v>
      </c>
      <c r="V3405" s="6" t="str">
        <f>TEXT(Kickstarter[[#This Row],[Date Created Conversion]], "mmm")</f>
        <v>May</v>
      </c>
      <c r="W3405" s="6">
        <f>DATEDIF(Kickstarter[[#This Row],[Date Created Conversion]],Kickstarter[[#This Row],[Date Ended Conversion]],"m")</f>
        <v>0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Kickstarter[[#This Row],[pledged]]/Kickstarter[[#This Row],[goal]]</f>
        <v>1.22</v>
      </c>
      <c r="P3406" s="13">
        <f>IF(Kickstarter[[#This Row],[backers_count]], Kickstarter[[#This Row],[pledged]]/Kickstarter[[#This Row],[backers_count]], 0)</f>
        <v>203.33333333333334</v>
      </c>
      <c r="Q3406" t="str">
        <f>LEFT(Kickstarter[[#This Row],[Category and Sub-Category]], SEARCH("/", Kickstarter[[#This Row],[Category and Sub-Category]])-1)</f>
        <v>theater</v>
      </c>
      <c r="R3406" t="str">
        <f>RIGHT(Kickstarter[[#This Row],[Category and Sub-Category]], LEN(Kickstarter[[#This Row],[Category and Sub-Category]])-SEARCH("/",Kickstarter[[#This Row],[Category and Sub-Category]]))</f>
        <v>plays</v>
      </c>
      <c r="S3406" s="10">
        <f>(Kickstarter[[#This Row],[launched_at]]/86400) + 25569 + (-6/24)</f>
        <v>42152.253495370373</v>
      </c>
      <c r="T3406" s="10">
        <f>(Kickstarter[[#This Row],[deadline]]/86400) + 25569 + (-6/24)</f>
        <v>42172.253495370373</v>
      </c>
      <c r="U3406" s="6">
        <f>YEAR(Kickstarter[[#This Row],[Date Created Conversion]])</f>
        <v>2015</v>
      </c>
      <c r="V3406" s="6" t="str">
        <f>TEXT(Kickstarter[[#This Row],[Date Created Conversion]], "mmm")</f>
        <v>May</v>
      </c>
      <c r="W3406" s="6">
        <f>DATEDIF(Kickstarter[[#This Row],[Date Created Conversion]],Kickstarter[[#This Row],[Date Ended Conversion]],"m")</f>
        <v>0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Kickstarter[[#This Row],[pledged]]/Kickstarter[[#This Row],[goal]]</f>
        <v>1.3757142857142857</v>
      </c>
      <c r="P3407" s="13">
        <f>IF(Kickstarter[[#This Row],[backers_count]], Kickstarter[[#This Row],[pledged]]/Kickstarter[[#This Row],[backers_count]], 0)</f>
        <v>28.323529411764707</v>
      </c>
      <c r="Q3407" t="str">
        <f>LEFT(Kickstarter[[#This Row],[Category and Sub-Category]], SEARCH("/", Kickstarter[[#This Row],[Category and Sub-Category]])-1)</f>
        <v>theater</v>
      </c>
      <c r="R3407" t="str">
        <f>RIGHT(Kickstarter[[#This Row],[Category and Sub-Category]], LEN(Kickstarter[[#This Row],[Category and Sub-Category]])-SEARCH("/",Kickstarter[[#This Row],[Category and Sub-Category]]))</f>
        <v>plays</v>
      </c>
      <c r="S3407" s="10">
        <f>(Kickstarter[[#This Row],[launched_at]]/86400) + 25569 + (-6/24)</f>
        <v>42409.767199074078</v>
      </c>
      <c r="T3407" s="10">
        <f>(Kickstarter[[#This Row],[deadline]]/86400) + 25569 + (-6/24)</f>
        <v>42430.749305555553</v>
      </c>
      <c r="U3407" s="6">
        <f>YEAR(Kickstarter[[#This Row],[Date Created Conversion]])</f>
        <v>2016</v>
      </c>
      <c r="V3407" s="6" t="str">
        <f>TEXT(Kickstarter[[#This Row],[Date Created Conversion]], "mmm")</f>
        <v>Feb</v>
      </c>
      <c r="W3407" s="6">
        <f>DATEDIF(Kickstarter[[#This Row],[Date Created Conversion]],Kickstarter[[#This Row],[Date Ended Conversion]],"m")</f>
        <v>0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Kickstarter[[#This Row],[pledged]]/Kickstarter[[#This Row],[goal]]</f>
        <v>1.0031000000000001</v>
      </c>
      <c r="P3408" s="13">
        <f>IF(Kickstarter[[#This Row],[backers_count]], Kickstarter[[#This Row],[pledged]]/Kickstarter[[#This Row],[backers_count]], 0)</f>
        <v>110.23076923076923</v>
      </c>
      <c r="Q3408" t="str">
        <f>LEFT(Kickstarter[[#This Row],[Category and Sub-Category]], SEARCH("/", Kickstarter[[#This Row],[Category and Sub-Category]])-1)</f>
        <v>theater</v>
      </c>
      <c r="R3408" t="str">
        <f>RIGHT(Kickstarter[[#This Row],[Category and Sub-Category]], LEN(Kickstarter[[#This Row],[Category and Sub-Category]])-SEARCH("/",Kickstarter[[#This Row],[Category and Sub-Category]]))</f>
        <v>plays</v>
      </c>
      <c r="S3408" s="10">
        <f>(Kickstarter[[#This Row],[launched_at]]/86400) + 25569 + (-6/24)</f>
        <v>41791.242777777778</v>
      </c>
      <c r="T3408" s="10">
        <f>(Kickstarter[[#This Row],[deadline]]/86400) + 25569 + (-6/24)</f>
        <v>41836.242777777778</v>
      </c>
      <c r="U3408" s="6">
        <f>YEAR(Kickstarter[[#This Row],[Date Created Conversion]])</f>
        <v>2014</v>
      </c>
      <c r="V3408" s="6" t="str">
        <f>TEXT(Kickstarter[[#This Row],[Date Created Conversion]], "mmm")</f>
        <v>Jun</v>
      </c>
      <c r="W3408" s="6">
        <f>DATEDIF(Kickstarter[[#This Row],[Date Created Conversion]],Kickstarter[[#This Row],[Date Ended Conversion]],"m")</f>
        <v>1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Kickstarter[[#This Row],[pledged]]/Kickstarter[[#This Row],[goal]]</f>
        <v>1.071</v>
      </c>
      <c r="P3409" s="13">
        <f>IF(Kickstarter[[#This Row],[backers_count]], Kickstarter[[#This Row],[pledged]]/Kickstarter[[#This Row],[backers_count]], 0)</f>
        <v>31.970149253731343</v>
      </c>
      <c r="Q3409" t="str">
        <f>LEFT(Kickstarter[[#This Row],[Category and Sub-Category]], SEARCH("/", Kickstarter[[#This Row],[Category and Sub-Category]])-1)</f>
        <v>theater</v>
      </c>
      <c r="R3409" t="str">
        <f>RIGHT(Kickstarter[[#This Row],[Category and Sub-Category]], LEN(Kickstarter[[#This Row],[Category and Sub-Category]])-SEARCH("/",Kickstarter[[#This Row],[Category and Sub-Category]]))</f>
        <v>plays</v>
      </c>
      <c r="S3409" s="10">
        <f>(Kickstarter[[#This Row],[launched_at]]/86400) + 25569 + (-6/24)</f>
        <v>41796.172326388885</v>
      </c>
      <c r="T3409" s="10">
        <f>(Kickstarter[[#This Row],[deadline]]/86400) + 25569 + (-6/24)</f>
        <v>41826.172326388885</v>
      </c>
      <c r="U3409" s="6">
        <f>YEAR(Kickstarter[[#This Row],[Date Created Conversion]])</f>
        <v>2014</v>
      </c>
      <c r="V3409" s="6" t="str">
        <f>TEXT(Kickstarter[[#This Row],[Date Created Conversion]], "mmm")</f>
        <v>Jun</v>
      </c>
      <c r="W3409" s="6">
        <f>DATEDIF(Kickstarter[[#This Row],[Date Created Conversion]],Kickstarter[[#This Row],[Date Ended Conversion]],"m")</f>
        <v>1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Kickstarter[[#This Row],[pledged]]/Kickstarter[[#This Row],[goal]]</f>
        <v>2.11</v>
      </c>
      <c r="P3410" s="13">
        <f>IF(Kickstarter[[#This Row],[backers_count]], Kickstarter[[#This Row],[pledged]]/Kickstarter[[#This Row],[backers_count]], 0)</f>
        <v>58.611111111111114</v>
      </c>
      <c r="Q3410" t="str">
        <f>LEFT(Kickstarter[[#This Row],[Category and Sub-Category]], SEARCH("/", Kickstarter[[#This Row],[Category and Sub-Category]])-1)</f>
        <v>theater</v>
      </c>
      <c r="R3410" t="str">
        <f>RIGHT(Kickstarter[[#This Row],[Category and Sub-Category]], LEN(Kickstarter[[#This Row],[Category and Sub-Category]])-SEARCH("/",Kickstarter[[#This Row],[Category and Sub-Category]]))</f>
        <v>plays</v>
      </c>
      <c r="S3410" s="10">
        <f>(Kickstarter[[#This Row],[launched_at]]/86400) + 25569 + (-6/24)</f>
        <v>41808.741944444446</v>
      </c>
      <c r="T3410" s="10">
        <f>(Kickstarter[[#This Row],[deadline]]/86400) + 25569 + (-6/24)</f>
        <v>41838.741944444446</v>
      </c>
      <c r="U3410" s="6">
        <f>YEAR(Kickstarter[[#This Row],[Date Created Conversion]])</f>
        <v>2014</v>
      </c>
      <c r="V3410" s="6" t="str">
        <f>TEXT(Kickstarter[[#This Row],[Date Created Conversion]], "mmm")</f>
        <v>Jun</v>
      </c>
      <c r="W3410" s="6">
        <f>DATEDIF(Kickstarter[[#This Row],[Date Created Conversion]],Kickstarter[[#This Row],[Date Ended Conversion]],"m")</f>
        <v>1</v>
      </c>
    </row>
    <row r="3411" spans="1:23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Kickstarter[[#This Row],[pledged]]/Kickstarter[[#This Row],[goal]]</f>
        <v>1.236</v>
      </c>
      <c r="P3411" s="13">
        <f>IF(Kickstarter[[#This Row],[backers_count]], Kickstarter[[#This Row],[pledged]]/Kickstarter[[#This Row],[backers_count]], 0)</f>
        <v>29.428571428571427</v>
      </c>
      <c r="Q3411" t="str">
        <f>LEFT(Kickstarter[[#This Row],[Category and Sub-Category]], SEARCH("/", Kickstarter[[#This Row],[Category and Sub-Category]])-1)</f>
        <v>theater</v>
      </c>
      <c r="R3411" t="str">
        <f>RIGHT(Kickstarter[[#This Row],[Category and Sub-Category]], LEN(Kickstarter[[#This Row],[Category and Sub-Category]])-SEARCH("/",Kickstarter[[#This Row],[Category and Sub-Category]]))</f>
        <v>plays</v>
      </c>
      <c r="S3411" s="10">
        <f>(Kickstarter[[#This Row],[launched_at]]/86400) + 25569 + (-6/24)</f>
        <v>42544.564328703702</v>
      </c>
      <c r="T3411" s="10">
        <f>(Kickstarter[[#This Row],[deadline]]/86400) + 25569 + (-6/24)</f>
        <v>42582.623611111107</v>
      </c>
      <c r="U3411" s="6">
        <f>YEAR(Kickstarter[[#This Row],[Date Created Conversion]])</f>
        <v>2016</v>
      </c>
      <c r="V3411" s="6" t="str">
        <f>TEXT(Kickstarter[[#This Row],[Date Created Conversion]], "mmm")</f>
        <v>Jun</v>
      </c>
      <c r="W3411" s="6">
        <f>DATEDIF(Kickstarter[[#This Row],[Date Created Conversion]],Kickstarter[[#This Row],[Date Ended Conversion]],"m")</f>
        <v>1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Kickstarter[[#This Row],[pledged]]/Kickstarter[[#This Row],[goal]]</f>
        <v>1.085</v>
      </c>
      <c r="P3412" s="13">
        <f>IF(Kickstarter[[#This Row],[backers_count]], Kickstarter[[#This Row],[pledged]]/Kickstarter[[#This Row],[backers_count]], 0)</f>
        <v>81.375</v>
      </c>
      <c r="Q3412" t="str">
        <f>LEFT(Kickstarter[[#This Row],[Category and Sub-Category]], SEARCH("/", Kickstarter[[#This Row],[Category and Sub-Category]])-1)</f>
        <v>theater</v>
      </c>
      <c r="R3412" t="str">
        <f>RIGHT(Kickstarter[[#This Row],[Category and Sub-Category]], LEN(Kickstarter[[#This Row],[Category and Sub-Category]])-SEARCH("/",Kickstarter[[#This Row],[Category and Sub-Category]]))</f>
        <v>plays</v>
      </c>
      <c r="S3412" s="10">
        <f>(Kickstarter[[#This Row],[launched_at]]/86400) + 25569 + (-6/24)</f>
        <v>42499.791550925926</v>
      </c>
      <c r="T3412" s="10">
        <f>(Kickstarter[[#This Row],[deadline]]/86400) + 25569 + (-6/24)</f>
        <v>42527.041666666672</v>
      </c>
      <c r="U3412" s="6">
        <f>YEAR(Kickstarter[[#This Row],[Date Created Conversion]])</f>
        <v>2016</v>
      </c>
      <c r="V3412" s="6" t="str">
        <f>TEXT(Kickstarter[[#This Row],[Date Created Conversion]], "mmm")</f>
        <v>May</v>
      </c>
      <c r="W3412" s="6">
        <f>DATEDIF(Kickstarter[[#This Row],[Date Created Conversion]],Kickstarter[[#This Row],[Date Ended Conversion]],"m")</f>
        <v>0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Kickstarter[[#This Row],[pledged]]/Kickstarter[[#This Row],[goal]]</f>
        <v>1.0356666666666667</v>
      </c>
      <c r="P3413" s="13">
        <f>IF(Kickstarter[[#This Row],[backers_count]], Kickstarter[[#This Row],[pledged]]/Kickstarter[[#This Row],[backers_count]], 0)</f>
        <v>199.16666666666666</v>
      </c>
      <c r="Q3413" t="str">
        <f>LEFT(Kickstarter[[#This Row],[Category and Sub-Category]], SEARCH("/", Kickstarter[[#This Row],[Category and Sub-Category]])-1)</f>
        <v>theater</v>
      </c>
      <c r="R3413" t="str">
        <f>RIGHT(Kickstarter[[#This Row],[Category and Sub-Category]], LEN(Kickstarter[[#This Row],[Category and Sub-Category]])-SEARCH("/",Kickstarter[[#This Row],[Category and Sub-Category]]))</f>
        <v>plays</v>
      </c>
      <c r="S3413" s="10">
        <f>(Kickstarter[[#This Row],[launched_at]]/86400) + 25569 + (-6/24)</f>
        <v>42264.772824074069</v>
      </c>
      <c r="T3413" s="10">
        <f>(Kickstarter[[#This Row],[deadline]]/86400) + 25569 + (-6/24)</f>
        <v>42284.772824074069</v>
      </c>
      <c r="U3413" s="6">
        <f>YEAR(Kickstarter[[#This Row],[Date Created Conversion]])</f>
        <v>2015</v>
      </c>
      <c r="V3413" s="6" t="str">
        <f>TEXT(Kickstarter[[#This Row],[Date Created Conversion]], "mmm")</f>
        <v>Sep</v>
      </c>
      <c r="W3413" s="6">
        <f>DATEDIF(Kickstarter[[#This Row],[Date Created Conversion]],Kickstarter[[#This Row],[Date Ended Conversion]],"m")</f>
        <v>0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Kickstarter[[#This Row],[pledged]]/Kickstarter[[#This Row],[goal]]</f>
        <v>1</v>
      </c>
      <c r="P3414" s="13">
        <f>IF(Kickstarter[[#This Row],[backers_count]], Kickstarter[[#This Row],[pledged]]/Kickstarter[[#This Row],[backers_count]], 0)</f>
        <v>115.38461538461539</v>
      </c>
      <c r="Q3414" t="str">
        <f>LEFT(Kickstarter[[#This Row],[Category and Sub-Category]], SEARCH("/", Kickstarter[[#This Row],[Category and Sub-Category]])-1)</f>
        <v>theater</v>
      </c>
      <c r="R3414" t="str">
        <f>RIGHT(Kickstarter[[#This Row],[Category and Sub-Category]], LEN(Kickstarter[[#This Row],[Category and Sub-Category]])-SEARCH("/",Kickstarter[[#This Row],[Category and Sub-Category]]))</f>
        <v>plays</v>
      </c>
      <c r="S3414" s="10">
        <f>(Kickstarter[[#This Row],[launched_at]]/86400) + 25569 + (-6/24)</f>
        <v>41879.709050925929</v>
      </c>
      <c r="T3414" s="10">
        <f>(Kickstarter[[#This Row],[deadline]]/86400) + 25569 + (-6/24)</f>
        <v>41909.709050925929</v>
      </c>
      <c r="U3414" s="6">
        <f>YEAR(Kickstarter[[#This Row],[Date Created Conversion]])</f>
        <v>2014</v>
      </c>
      <c r="V3414" s="6" t="str">
        <f>TEXT(Kickstarter[[#This Row],[Date Created Conversion]], "mmm")</f>
        <v>Aug</v>
      </c>
      <c r="W3414" s="6">
        <f>DATEDIF(Kickstarter[[#This Row],[Date Created Conversion]],Kickstarter[[#This Row],[Date Ended Conversion]],"m")</f>
        <v>0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Kickstarter[[#This Row],[pledged]]/Kickstarter[[#This Row],[goal]]</f>
        <v>1.3</v>
      </c>
      <c r="P3415" s="13">
        <f>IF(Kickstarter[[#This Row],[backers_count]], Kickstarter[[#This Row],[pledged]]/Kickstarter[[#This Row],[backers_count]], 0)</f>
        <v>46.428571428571431</v>
      </c>
      <c r="Q3415" t="str">
        <f>LEFT(Kickstarter[[#This Row],[Category and Sub-Category]], SEARCH("/", Kickstarter[[#This Row],[Category and Sub-Category]])-1)</f>
        <v>theater</v>
      </c>
      <c r="R3415" t="str">
        <f>RIGHT(Kickstarter[[#This Row],[Category and Sub-Category]], LEN(Kickstarter[[#This Row],[Category and Sub-Category]])-SEARCH("/",Kickstarter[[#This Row],[Category and Sub-Category]]))</f>
        <v>plays</v>
      </c>
      <c r="S3415" s="10">
        <f>(Kickstarter[[#This Row],[launched_at]]/86400) + 25569 + (-6/24)</f>
        <v>42053.483078703706</v>
      </c>
      <c r="T3415" s="10">
        <f>(Kickstarter[[#This Row],[deadline]]/86400) + 25569 + (-6/24)</f>
        <v>42062.957638888889</v>
      </c>
      <c r="U3415" s="6">
        <f>YEAR(Kickstarter[[#This Row],[Date Created Conversion]])</f>
        <v>2015</v>
      </c>
      <c r="V3415" s="6" t="str">
        <f>TEXT(Kickstarter[[#This Row],[Date Created Conversion]], "mmm")</f>
        <v>Feb</v>
      </c>
      <c r="W3415" s="6">
        <f>DATEDIF(Kickstarter[[#This Row],[Date Created Conversion]],Kickstarter[[#This Row],[Date Ended Conversion]],"m")</f>
        <v>0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Kickstarter[[#This Row],[pledged]]/Kickstarter[[#This Row],[goal]]</f>
        <v>1.0349999999999999</v>
      </c>
      <c r="P3416" s="13">
        <f>IF(Kickstarter[[#This Row],[backers_count]], Kickstarter[[#This Row],[pledged]]/Kickstarter[[#This Row],[backers_count]], 0)</f>
        <v>70.568181818181813</v>
      </c>
      <c r="Q3416" t="str">
        <f>LEFT(Kickstarter[[#This Row],[Category and Sub-Category]], SEARCH("/", Kickstarter[[#This Row],[Category and Sub-Category]])-1)</f>
        <v>theater</v>
      </c>
      <c r="R3416" t="str">
        <f>RIGHT(Kickstarter[[#This Row],[Category and Sub-Category]], LEN(Kickstarter[[#This Row],[Category and Sub-Category]])-SEARCH("/",Kickstarter[[#This Row],[Category and Sub-Category]]))</f>
        <v>plays</v>
      </c>
      <c r="S3416" s="10">
        <f>(Kickstarter[[#This Row],[launched_at]]/86400) + 25569 + (-6/24)</f>
        <v>42675.582465277781</v>
      </c>
      <c r="T3416" s="10">
        <f>(Kickstarter[[#This Row],[deadline]]/86400) + 25569 + (-6/24)</f>
        <v>42705.082638888889</v>
      </c>
      <c r="U3416" s="6">
        <f>YEAR(Kickstarter[[#This Row],[Date Created Conversion]])</f>
        <v>2016</v>
      </c>
      <c r="V3416" s="6" t="str">
        <f>TEXT(Kickstarter[[#This Row],[Date Created Conversion]], "mmm")</f>
        <v>Nov</v>
      </c>
      <c r="W3416" s="6">
        <f>DATEDIF(Kickstarter[[#This Row],[Date Created Conversion]],Kickstarter[[#This Row],[Date Ended Conversion]],"m")</f>
        <v>1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Kickstarter[[#This Row],[pledged]]/Kickstarter[[#This Row],[goal]]</f>
        <v>1</v>
      </c>
      <c r="P3417" s="13">
        <f>IF(Kickstarter[[#This Row],[backers_count]], Kickstarter[[#This Row],[pledged]]/Kickstarter[[#This Row],[backers_count]], 0)</f>
        <v>22.222222222222221</v>
      </c>
      <c r="Q3417" t="str">
        <f>LEFT(Kickstarter[[#This Row],[Category and Sub-Category]], SEARCH("/", Kickstarter[[#This Row],[Category and Sub-Category]])-1)</f>
        <v>theater</v>
      </c>
      <c r="R3417" t="str">
        <f>RIGHT(Kickstarter[[#This Row],[Category and Sub-Category]], LEN(Kickstarter[[#This Row],[Category and Sub-Category]])-SEARCH("/",Kickstarter[[#This Row],[Category and Sub-Category]]))</f>
        <v>plays</v>
      </c>
      <c r="S3417" s="10">
        <f>(Kickstarter[[#This Row],[launched_at]]/86400) + 25569 + (-6/24)</f>
        <v>42466.894166666665</v>
      </c>
      <c r="T3417" s="10">
        <f>(Kickstarter[[#This Row],[deadline]]/86400) + 25569 + (-6/24)</f>
        <v>42477.729166666672</v>
      </c>
      <c r="U3417" s="6">
        <f>YEAR(Kickstarter[[#This Row],[Date Created Conversion]])</f>
        <v>2016</v>
      </c>
      <c r="V3417" s="6" t="str">
        <f>TEXT(Kickstarter[[#This Row],[Date Created Conversion]], "mmm")</f>
        <v>Apr</v>
      </c>
      <c r="W3417" s="6">
        <f>DATEDIF(Kickstarter[[#This Row],[Date Created Conversion]],Kickstarter[[#This Row],[Date Ended Conversion]],"m")</f>
        <v>0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Kickstarter[[#This Row],[pledged]]/Kickstarter[[#This Row],[goal]]</f>
        <v>1.196</v>
      </c>
      <c r="P3418" s="13">
        <f>IF(Kickstarter[[#This Row],[backers_count]], Kickstarter[[#This Row],[pledged]]/Kickstarter[[#This Row],[backers_count]], 0)</f>
        <v>159.46666666666667</v>
      </c>
      <c r="Q3418" t="str">
        <f>LEFT(Kickstarter[[#This Row],[Category and Sub-Category]], SEARCH("/", Kickstarter[[#This Row],[Category and Sub-Category]])-1)</f>
        <v>theater</v>
      </c>
      <c r="R3418" t="str">
        <f>RIGHT(Kickstarter[[#This Row],[Category and Sub-Category]], LEN(Kickstarter[[#This Row],[Category and Sub-Category]])-SEARCH("/",Kickstarter[[#This Row],[Category and Sub-Category]]))</f>
        <v>plays</v>
      </c>
      <c r="S3418" s="10">
        <f>(Kickstarter[[#This Row],[launched_at]]/86400) + 25569 + (-6/24)</f>
        <v>42089.162557870368</v>
      </c>
      <c r="T3418" s="10">
        <f>(Kickstarter[[#This Row],[deadline]]/86400) + 25569 + (-6/24)</f>
        <v>42117.520833333328</v>
      </c>
      <c r="U3418" s="6">
        <f>YEAR(Kickstarter[[#This Row],[Date Created Conversion]])</f>
        <v>2015</v>
      </c>
      <c r="V3418" s="6" t="str">
        <f>TEXT(Kickstarter[[#This Row],[Date Created Conversion]], "mmm")</f>
        <v>Mar</v>
      </c>
      <c r="W3418" s="6">
        <f>DATEDIF(Kickstarter[[#This Row],[Date Created Conversion]],Kickstarter[[#This Row],[Date Ended Conversion]],"m")</f>
        <v>0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Kickstarter[[#This Row],[pledged]]/Kickstarter[[#This Row],[goal]]</f>
        <v>1.0000058823529412</v>
      </c>
      <c r="P3419" s="13">
        <f>IF(Kickstarter[[#This Row],[backers_count]], Kickstarter[[#This Row],[pledged]]/Kickstarter[[#This Row],[backers_count]], 0)</f>
        <v>37.777999999999999</v>
      </c>
      <c r="Q3419" t="str">
        <f>LEFT(Kickstarter[[#This Row],[Category and Sub-Category]], SEARCH("/", Kickstarter[[#This Row],[Category and Sub-Category]])-1)</f>
        <v>theater</v>
      </c>
      <c r="R3419" t="str">
        <f>RIGHT(Kickstarter[[#This Row],[Category and Sub-Category]], LEN(Kickstarter[[#This Row],[Category and Sub-Category]])-SEARCH("/",Kickstarter[[#This Row],[Category and Sub-Category]]))</f>
        <v>plays</v>
      </c>
      <c r="S3419" s="10">
        <f>(Kickstarter[[#This Row],[launched_at]]/86400) + 25569 + (-6/24)</f>
        <v>41894.66375</v>
      </c>
      <c r="T3419" s="10">
        <f>(Kickstarter[[#This Row],[deadline]]/86400) + 25569 + (-6/24)</f>
        <v>41937.779861111107</v>
      </c>
      <c r="U3419" s="6">
        <f>YEAR(Kickstarter[[#This Row],[Date Created Conversion]])</f>
        <v>2014</v>
      </c>
      <c r="V3419" s="6" t="str">
        <f>TEXT(Kickstarter[[#This Row],[Date Created Conversion]], "mmm")</f>
        <v>Sep</v>
      </c>
      <c r="W3419" s="6">
        <f>DATEDIF(Kickstarter[[#This Row],[Date Created Conversion]],Kickstarter[[#This Row],[Date Ended Conversion]],"m")</f>
        <v>1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Kickstarter[[#This Row],[pledged]]/Kickstarter[[#This Row],[goal]]</f>
        <v>1.00875</v>
      </c>
      <c r="P3420" s="13">
        <f>IF(Kickstarter[[#This Row],[backers_count]], Kickstarter[[#This Row],[pledged]]/Kickstarter[[#This Row],[backers_count]], 0)</f>
        <v>72.053571428571431</v>
      </c>
      <c r="Q3420" t="str">
        <f>LEFT(Kickstarter[[#This Row],[Category and Sub-Category]], SEARCH("/", Kickstarter[[#This Row],[Category and Sub-Category]])-1)</f>
        <v>theater</v>
      </c>
      <c r="R3420" t="str">
        <f>RIGHT(Kickstarter[[#This Row],[Category and Sub-Category]], LEN(Kickstarter[[#This Row],[Category and Sub-Category]])-SEARCH("/",Kickstarter[[#This Row],[Category and Sub-Category]]))</f>
        <v>plays</v>
      </c>
      <c r="S3420" s="10">
        <f>(Kickstarter[[#This Row],[launched_at]]/86400) + 25569 + (-6/24)</f>
        <v>41752.58457175926</v>
      </c>
      <c r="T3420" s="10">
        <f>(Kickstarter[[#This Row],[deadline]]/86400) + 25569 + (-6/24)</f>
        <v>41782.58457175926</v>
      </c>
      <c r="U3420" s="6">
        <f>YEAR(Kickstarter[[#This Row],[Date Created Conversion]])</f>
        <v>2014</v>
      </c>
      <c r="V3420" s="6" t="str">
        <f>TEXT(Kickstarter[[#This Row],[Date Created Conversion]], "mmm")</f>
        <v>Apr</v>
      </c>
      <c r="W3420" s="6">
        <f>DATEDIF(Kickstarter[[#This Row],[Date Created Conversion]],Kickstarter[[#This Row],[Date Ended Conversion]],"m")</f>
        <v>1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Kickstarter[[#This Row],[pledged]]/Kickstarter[[#This Row],[goal]]</f>
        <v>1.0654545454545454</v>
      </c>
      <c r="P3421" s="13">
        <f>IF(Kickstarter[[#This Row],[backers_count]], Kickstarter[[#This Row],[pledged]]/Kickstarter[[#This Row],[backers_count]], 0)</f>
        <v>63.695652173913047</v>
      </c>
      <c r="Q3421" t="str">
        <f>LEFT(Kickstarter[[#This Row],[Category and Sub-Category]], SEARCH("/", Kickstarter[[#This Row],[Category and Sub-Category]])-1)</f>
        <v>theater</v>
      </c>
      <c r="R3421" t="str">
        <f>RIGHT(Kickstarter[[#This Row],[Category and Sub-Category]], LEN(Kickstarter[[#This Row],[Category and Sub-Category]])-SEARCH("/",Kickstarter[[#This Row],[Category and Sub-Category]]))</f>
        <v>plays</v>
      </c>
      <c r="S3421" s="10">
        <f>(Kickstarter[[#This Row],[launched_at]]/86400) + 25569 + (-6/24)</f>
        <v>42448.571585648147</v>
      </c>
      <c r="T3421" s="10">
        <f>(Kickstarter[[#This Row],[deadline]]/86400) + 25569 + (-6/24)</f>
        <v>42466.645833333328</v>
      </c>
      <c r="U3421" s="6">
        <f>YEAR(Kickstarter[[#This Row],[Date Created Conversion]])</f>
        <v>2016</v>
      </c>
      <c r="V3421" s="6" t="str">
        <f>TEXT(Kickstarter[[#This Row],[Date Created Conversion]], "mmm")</f>
        <v>Mar</v>
      </c>
      <c r="W3421" s="6">
        <f>DATEDIF(Kickstarter[[#This Row],[Date Created Conversion]],Kickstarter[[#This Row],[Date Ended Conversion]],"m")</f>
        <v>0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Kickstarter[[#This Row],[pledged]]/Kickstarter[[#This Row],[goal]]</f>
        <v>1.38</v>
      </c>
      <c r="P3422" s="13">
        <f>IF(Kickstarter[[#This Row],[backers_count]], Kickstarter[[#This Row],[pledged]]/Kickstarter[[#This Row],[backers_count]], 0)</f>
        <v>28.411764705882351</v>
      </c>
      <c r="Q3422" t="str">
        <f>LEFT(Kickstarter[[#This Row],[Category and Sub-Category]], SEARCH("/", Kickstarter[[#This Row],[Category and Sub-Category]])-1)</f>
        <v>theater</v>
      </c>
      <c r="R3422" t="str">
        <f>RIGHT(Kickstarter[[#This Row],[Category and Sub-Category]], LEN(Kickstarter[[#This Row],[Category and Sub-Category]])-SEARCH("/",Kickstarter[[#This Row],[Category and Sub-Category]]))</f>
        <v>plays</v>
      </c>
      <c r="S3422" s="10">
        <f>(Kickstarter[[#This Row],[launched_at]]/86400) + 25569 + (-6/24)</f>
        <v>42404.840300925927</v>
      </c>
      <c r="T3422" s="10">
        <f>(Kickstarter[[#This Row],[deadline]]/86400) + 25569 + (-6/24)</f>
        <v>42413.75</v>
      </c>
      <c r="U3422" s="6">
        <f>YEAR(Kickstarter[[#This Row],[Date Created Conversion]])</f>
        <v>2016</v>
      </c>
      <c r="V3422" s="6" t="str">
        <f>TEXT(Kickstarter[[#This Row],[Date Created Conversion]], "mmm")</f>
        <v>Feb</v>
      </c>
      <c r="W3422" s="6">
        <f>DATEDIF(Kickstarter[[#This Row],[Date Created Conversion]],Kickstarter[[#This Row],[Date Ended Conversion]],"m")</f>
        <v>0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Kickstarter[[#This Row],[pledged]]/Kickstarter[[#This Row],[goal]]</f>
        <v>1.0115000000000001</v>
      </c>
      <c r="P3423" s="13">
        <f>IF(Kickstarter[[#This Row],[backers_count]], Kickstarter[[#This Row],[pledged]]/Kickstarter[[#This Row],[backers_count]], 0)</f>
        <v>103.21428571428571</v>
      </c>
      <c r="Q3423" t="str">
        <f>LEFT(Kickstarter[[#This Row],[Category and Sub-Category]], SEARCH("/", Kickstarter[[#This Row],[Category and Sub-Category]])-1)</f>
        <v>theater</v>
      </c>
      <c r="R3423" t="str">
        <f>RIGHT(Kickstarter[[#This Row],[Category and Sub-Category]], LEN(Kickstarter[[#This Row],[Category and Sub-Category]])-SEARCH("/",Kickstarter[[#This Row],[Category and Sub-Category]]))</f>
        <v>plays</v>
      </c>
      <c r="S3423" s="10">
        <f>(Kickstarter[[#This Row],[launched_at]]/86400) + 25569 + (-6/24)</f>
        <v>42037.541238425925</v>
      </c>
      <c r="T3423" s="10">
        <f>(Kickstarter[[#This Row],[deadline]]/86400) + 25569 + (-6/24)</f>
        <v>42067.541238425925</v>
      </c>
      <c r="U3423" s="6">
        <f>YEAR(Kickstarter[[#This Row],[Date Created Conversion]])</f>
        <v>2015</v>
      </c>
      <c r="V3423" s="6" t="str">
        <f>TEXT(Kickstarter[[#This Row],[Date Created Conversion]], "mmm")</f>
        <v>Feb</v>
      </c>
      <c r="W3423" s="6">
        <f>DATEDIF(Kickstarter[[#This Row],[Date Created Conversion]],Kickstarter[[#This Row],[Date Ended Conversion]],"m")</f>
        <v>1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Kickstarter[[#This Row],[pledged]]/Kickstarter[[#This Row],[goal]]</f>
        <v>1.091</v>
      </c>
      <c r="P3424" s="13">
        <f>IF(Kickstarter[[#This Row],[backers_count]], Kickstarter[[#This Row],[pledged]]/Kickstarter[[#This Row],[backers_count]], 0)</f>
        <v>71.152173913043484</v>
      </c>
      <c r="Q3424" t="str">
        <f>LEFT(Kickstarter[[#This Row],[Category and Sub-Category]], SEARCH("/", Kickstarter[[#This Row],[Category and Sub-Category]])-1)</f>
        <v>theater</v>
      </c>
      <c r="R3424" t="str">
        <f>RIGHT(Kickstarter[[#This Row],[Category and Sub-Category]], LEN(Kickstarter[[#This Row],[Category and Sub-Category]])-SEARCH("/",Kickstarter[[#This Row],[Category and Sub-Category]]))</f>
        <v>plays</v>
      </c>
      <c r="S3424" s="10">
        <f>(Kickstarter[[#This Row],[launched_at]]/86400) + 25569 + (-6/24)</f>
        <v>42323.312222222223</v>
      </c>
      <c r="T3424" s="10">
        <f>(Kickstarter[[#This Row],[deadline]]/86400) + 25569 + (-6/24)</f>
        <v>42351.75</v>
      </c>
      <c r="U3424" s="6">
        <f>YEAR(Kickstarter[[#This Row],[Date Created Conversion]])</f>
        <v>2015</v>
      </c>
      <c r="V3424" s="6" t="str">
        <f>TEXT(Kickstarter[[#This Row],[Date Created Conversion]], "mmm")</f>
        <v>Nov</v>
      </c>
      <c r="W3424" s="6">
        <f>DATEDIF(Kickstarter[[#This Row],[Date Created Conversion]],Kickstarter[[#This Row],[Date Ended Conversion]],"m")</f>
        <v>0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Kickstarter[[#This Row],[pledged]]/Kickstarter[[#This Row],[goal]]</f>
        <v>1.4</v>
      </c>
      <c r="P3425" s="13">
        <f>IF(Kickstarter[[#This Row],[backers_count]], Kickstarter[[#This Row],[pledged]]/Kickstarter[[#This Row],[backers_count]], 0)</f>
        <v>35</v>
      </c>
      <c r="Q3425" t="str">
        <f>LEFT(Kickstarter[[#This Row],[Category and Sub-Category]], SEARCH("/", Kickstarter[[#This Row],[Category and Sub-Category]])-1)</f>
        <v>theater</v>
      </c>
      <c r="R3425" t="str">
        <f>RIGHT(Kickstarter[[#This Row],[Category and Sub-Category]], LEN(Kickstarter[[#This Row],[Category and Sub-Category]])-SEARCH("/",Kickstarter[[#This Row],[Category and Sub-Category]]))</f>
        <v>plays</v>
      </c>
      <c r="S3425" s="10">
        <f>(Kickstarter[[#This Row],[launched_at]]/86400) + 25569 + (-6/24)</f>
        <v>42088.661354166667</v>
      </c>
      <c r="T3425" s="10">
        <f>(Kickstarter[[#This Row],[deadline]]/86400) + 25569 + (-6/24)</f>
        <v>42118.661354166667</v>
      </c>
      <c r="U3425" s="6">
        <f>YEAR(Kickstarter[[#This Row],[Date Created Conversion]])</f>
        <v>2015</v>
      </c>
      <c r="V3425" s="6" t="str">
        <f>TEXT(Kickstarter[[#This Row],[Date Created Conversion]], "mmm")</f>
        <v>Mar</v>
      </c>
      <c r="W3425" s="6">
        <f>DATEDIF(Kickstarter[[#This Row],[Date Created Conversion]],Kickstarter[[#This Row],[Date Ended Conversion]],"m")</f>
        <v>0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Kickstarter[[#This Row],[pledged]]/Kickstarter[[#This Row],[goal]]</f>
        <v>1.0358333333333334</v>
      </c>
      <c r="P3426" s="13">
        <f>IF(Kickstarter[[#This Row],[backers_count]], Kickstarter[[#This Row],[pledged]]/Kickstarter[[#This Row],[backers_count]], 0)</f>
        <v>81.776315789473685</v>
      </c>
      <c r="Q3426" t="str">
        <f>LEFT(Kickstarter[[#This Row],[Category and Sub-Category]], SEARCH("/", Kickstarter[[#This Row],[Category and Sub-Category]])-1)</f>
        <v>theater</v>
      </c>
      <c r="R3426" t="str">
        <f>RIGHT(Kickstarter[[#This Row],[Category and Sub-Category]], LEN(Kickstarter[[#This Row],[Category and Sub-Category]])-SEARCH("/",Kickstarter[[#This Row],[Category and Sub-Category]]))</f>
        <v>plays</v>
      </c>
      <c r="S3426" s="10">
        <f>(Kickstarter[[#This Row],[launched_at]]/86400) + 25569 + (-6/24)</f>
        <v>42018.426898148144</v>
      </c>
      <c r="T3426" s="10">
        <f>(Kickstarter[[#This Row],[deadline]]/86400) + 25569 + (-6/24)</f>
        <v>42040.040972222225</v>
      </c>
      <c r="U3426" s="6">
        <f>YEAR(Kickstarter[[#This Row],[Date Created Conversion]])</f>
        <v>2015</v>
      </c>
      <c r="V3426" s="6" t="str">
        <f>TEXT(Kickstarter[[#This Row],[Date Created Conversion]], "mmm")</f>
        <v>Jan</v>
      </c>
      <c r="W3426" s="6">
        <f>DATEDIF(Kickstarter[[#This Row],[Date Created Conversion]],Kickstarter[[#This Row],[Date Ended Conversion]],"m")</f>
        <v>0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Kickstarter[[#This Row],[pledged]]/Kickstarter[[#This Row],[goal]]</f>
        <v>1.0297033333333332</v>
      </c>
      <c r="P3427" s="13">
        <f>IF(Kickstarter[[#This Row],[backers_count]], Kickstarter[[#This Row],[pledged]]/Kickstarter[[#This Row],[backers_count]], 0)</f>
        <v>297.02980769230766</v>
      </c>
      <c r="Q3427" t="str">
        <f>LEFT(Kickstarter[[#This Row],[Category and Sub-Category]], SEARCH("/", Kickstarter[[#This Row],[Category and Sub-Category]])-1)</f>
        <v>theater</v>
      </c>
      <c r="R3427" t="str">
        <f>RIGHT(Kickstarter[[#This Row],[Category and Sub-Category]], LEN(Kickstarter[[#This Row],[Category and Sub-Category]])-SEARCH("/",Kickstarter[[#This Row],[Category and Sub-Category]]))</f>
        <v>plays</v>
      </c>
      <c r="S3427" s="10">
        <f>(Kickstarter[[#This Row],[launched_at]]/86400) + 25569 + (-6/24)</f>
        <v>41884.367314814815</v>
      </c>
      <c r="T3427" s="10">
        <f>(Kickstarter[[#This Row],[deadline]]/86400) + 25569 + (-6/24)</f>
        <v>41916.367314814815</v>
      </c>
      <c r="U3427" s="6">
        <f>YEAR(Kickstarter[[#This Row],[Date Created Conversion]])</f>
        <v>2014</v>
      </c>
      <c r="V3427" s="6" t="str">
        <f>TEXT(Kickstarter[[#This Row],[Date Created Conversion]], "mmm")</f>
        <v>Sep</v>
      </c>
      <c r="W3427" s="6">
        <f>DATEDIF(Kickstarter[[#This Row],[Date Created Conversion]],Kickstarter[[#This Row],[Date Ended Conversion]],"m")</f>
        <v>1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Kickstarter[[#This Row],[pledged]]/Kickstarter[[#This Row],[goal]]</f>
        <v>1.0813333333333333</v>
      </c>
      <c r="P3428" s="13">
        <f>IF(Kickstarter[[#This Row],[backers_count]], Kickstarter[[#This Row],[pledged]]/Kickstarter[[#This Row],[backers_count]], 0)</f>
        <v>46.609195402298852</v>
      </c>
      <c r="Q3428" t="str">
        <f>LEFT(Kickstarter[[#This Row],[Category and Sub-Category]], SEARCH("/", Kickstarter[[#This Row],[Category and Sub-Category]])-1)</f>
        <v>theater</v>
      </c>
      <c r="R3428" t="str">
        <f>RIGHT(Kickstarter[[#This Row],[Category and Sub-Category]], LEN(Kickstarter[[#This Row],[Category and Sub-Category]])-SEARCH("/",Kickstarter[[#This Row],[Category and Sub-Category]]))</f>
        <v>plays</v>
      </c>
      <c r="S3428" s="10">
        <f>(Kickstarter[[#This Row],[launched_at]]/86400) + 25569 + (-6/24)</f>
        <v>41883.806747685187</v>
      </c>
      <c r="T3428" s="10">
        <f>(Kickstarter[[#This Row],[deadline]]/86400) + 25569 + (-6/24)</f>
        <v>41902.833333333336</v>
      </c>
      <c r="U3428" s="6">
        <f>YEAR(Kickstarter[[#This Row],[Date Created Conversion]])</f>
        <v>2014</v>
      </c>
      <c r="V3428" s="6" t="str">
        <f>TEXT(Kickstarter[[#This Row],[Date Created Conversion]], "mmm")</f>
        <v>Sep</v>
      </c>
      <c r="W3428" s="6">
        <f>DATEDIF(Kickstarter[[#This Row],[Date Created Conversion]],Kickstarter[[#This Row],[Date Ended Conversion]],"m")</f>
        <v>0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Kickstarter[[#This Row],[pledged]]/Kickstarter[[#This Row],[goal]]</f>
        <v>1</v>
      </c>
      <c r="P3429" s="13">
        <f>IF(Kickstarter[[#This Row],[backers_count]], Kickstarter[[#This Row],[pledged]]/Kickstarter[[#This Row],[backers_count]], 0)</f>
        <v>51.724137931034484</v>
      </c>
      <c r="Q3429" t="str">
        <f>LEFT(Kickstarter[[#This Row],[Category and Sub-Category]], SEARCH("/", Kickstarter[[#This Row],[Category and Sub-Category]])-1)</f>
        <v>theater</v>
      </c>
      <c r="R3429" t="str">
        <f>RIGHT(Kickstarter[[#This Row],[Category and Sub-Category]], LEN(Kickstarter[[#This Row],[Category and Sub-Category]])-SEARCH("/",Kickstarter[[#This Row],[Category and Sub-Category]]))</f>
        <v>plays</v>
      </c>
      <c r="S3429" s="10">
        <f>(Kickstarter[[#This Row],[launched_at]]/86400) + 25569 + (-6/24)</f>
        <v>41792.395277777774</v>
      </c>
      <c r="T3429" s="10">
        <f>(Kickstarter[[#This Row],[deadline]]/86400) + 25569 + (-6/24)</f>
        <v>41822.395277777774</v>
      </c>
      <c r="U3429" s="6">
        <f>YEAR(Kickstarter[[#This Row],[Date Created Conversion]])</f>
        <v>2014</v>
      </c>
      <c r="V3429" s="6" t="str">
        <f>TEXT(Kickstarter[[#This Row],[Date Created Conversion]], "mmm")</f>
        <v>Jun</v>
      </c>
      <c r="W3429" s="6">
        <f>DATEDIF(Kickstarter[[#This Row],[Date Created Conversion]],Kickstarter[[#This Row],[Date Ended Conversion]],"m")</f>
        <v>1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Kickstarter[[#This Row],[pledged]]/Kickstarter[[#This Row],[goal]]</f>
        <v>1.0275000000000001</v>
      </c>
      <c r="P3430" s="13">
        <f>IF(Kickstarter[[#This Row],[backers_count]], Kickstarter[[#This Row],[pledged]]/Kickstarter[[#This Row],[backers_count]], 0)</f>
        <v>40.294117647058826</v>
      </c>
      <c r="Q3430" t="str">
        <f>LEFT(Kickstarter[[#This Row],[Category and Sub-Category]], SEARCH("/", Kickstarter[[#This Row],[Category and Sub-Category]])-1)</f>
        <v>theater</v>
      </c>
      <c r="R3430" t="str">
        <f>RIGHT(Kickstarter[[#This Row],[Category and Sub-Category]], LEN(Kickstarter[[#This Row],[Category and Sub-Category]])-SEARCH("/",Kickstarter[[#This Row],[Category and Sub-Category]]))</f>
        <v>plays</v>
      </c>
      <c r="S3430" s="10">
        <f>(Kickstarter[[#This Row],[launched_at]]/86400) + 25569 + (-6/24)</f>
        <v>42038.470451388886</v>
      </c>
      <c r="T3430" s="10">
        <f>(Kickstarter[[#This Row],[deadline]]/86400) + 25569 + (-6/24)</f>
        <v>42063.458333333328</v>
      </c>
      <c r="U3430" s="6">
        <f>YEAR(Kickstarter[[#This Row],[Date Created Conversion]])</f>
        <v>2015</v>
      </c>
      <c r="V3430" s="6" t="str">
        <f>TEXT(Kickstarter[[#This Row],[Date Created Conversion]], "mmm")</f>
        <v>Feb</v>
      </c>
      <c r="W3430" s="6">
        <f>DATEDIF(Kickstarter[[#This Row],[Date Created Conversion]],Kickstarter[[#This Row],[Date Ended Conversion]],"m")</f>
        <v>0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Kickstarter[[#This Row],[pledged]]/Kickstarter[[#This Row],[goal]]</f>
        <v>1.3</v>
      </c>
      <c r="P3431" s="13">
        <f>IF(Kickstarter[[#This Row],[backers_count]], Kickstarter[[#This Row],[pledged]]/Kickstarter[[#This Row],[backers_count]], 0)</f>
        <v>16.25</v>
      </c>
      <c r="Q3431" t="str">
        <f>LEFT(Kickstarter[[#This Row],[Category and Sub-Category]], SEARCH("/", Kickstarter[[#This Row],[Category and Sub-Category]])-1)</f>
        <v>theater</v>
      </c>
      <c r="R3431" t="str">
        <f>RIGHT(Kickstarter[[#This Row],[Category and Sub-Category]], LEN(Kickstarter[[#This Row],[Category and Sub-Category]])-SEARCH("/",Kickstarter[[#This Row],[Category and Sub-Category]]))</f>
        <v>plays</v>
      </c>
      <c r="S3431" s="10">
        <f>(Kickstarter[[#This Row],[launched_at]]/86400) + 25569 + (-6/24)</f>
        <v>42661.771539351852</v>
      </c>
      <c r="T3431" s="10">
        <f>(Kickstarter[[#This Row],[deadline]]/86400) + 25569 + (-6/24)</f>
        <v>42675.771539351852</v>
      </c>
      <c r="U3431" s="6">
        <f>YEAR(Kickstarter[[#This Row],[Date Created Conversion]])</f>
        <v>2016</v>
      </c>
      <c r="V3431" s="6" t="str">
        <f>TEXT(Kickstarter[[#This Row],[Date Created Conversion]], "mmm")</f>
        <v>Oct</v>
      </c>
      <c r="W3431" s="6">
        <f>DATEDIF(Kickstarter[[#This Row],[Date Created Conversion]],Kickstarter[[#This Row],[Date Ended Conversion]],"m")</f>
        <v>0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Kickstarter[[#This Row],[pledged]]/Kickstarter[[#This Row],[goal]]</f>
        <v>1.0854949999999999</v>
      </c>
      <c r="P3432" s="13">
        <f>IF(Kickstarter[[#This Row],[backers_count]], Kickstarter[[#This Row],[pledged]]/Kickstarter[[#This Row],[backers_count]], 0)</f>
        <v>30.152638888888887</v>
      </c>
      <c r="Q3432" t="str">
        <f>LEFT(Kickstarter[[#This Row],[Category and Sub-Category]], SEARCH("/", Kickstarter[[#This Row],[Category and Sub-Category]])-1)</f>
        <v>theater</v>
      </c>
      <c r="R3432" t="str">
        <f>RIGHT(Kickstarter[[#This Row],[Category and Sub-Category]], LEN(Kickstarter[[#This Row],[Category and Sub-Category]])-SEARCH("/",Kickstarter[[#This Row],[Category and Sub-Category]]))</f>
        <v>plays</v>
      </c>
      <c r="S3432" s="10">
        <f>(Kickstarter[[#This Row],[launched_at]]/86400) + 25569 + (-6/24)</f>
        <v>41820.695613425924</v>
      </c>
      <c r="T3432" s="10">
        <f>(Kickstarter[[#This Row],[deadline]]/86400) + 25569 + (-6/24)</f>
        <v>41850.695613425924</v>
      </c>
      <c r="U3432" s="6">
        <f>YEAR(Kickstarter[[#This Row],[Date Created Conversion]])</f>
        <v>2014</v>
      </c>
      <c r="V3432" s="6" t="str">
        <f>TEXT(Kickstarter[[#This Row],[Date Created Conversion]], "mmm")</f>
        <v>Jun</v>
      </c>
      <c r="W3432" s="6">
        <f>DATEDIF(Kickstarter[[#This Row],[Date Created Conversion]],Kickstarter[[#This Row],[Date Ended Conversion]],"m")</f>
        <v>1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Kickstarter[[#This Row],[pledged]]/Kickstarter[[#This Row],[goal]]</f>
        <v>1</v>
      </c>
      <c r="P3433" s="13">
        <f>IF(Kickstarter[[#This Row],[backers_count]], Kickstarter[[#This Row],[pledged]]/Kickstarter[[#This Row],[backers_count]], 0)</f>
        <v>95.238095238095241</v>
      </c>
      <c r="Q3433" t="str">
        <f>LEFT(Kickstarter[[#This Row],[Category and Sub-Category]], SEARCH("/", Kickstarter[[#This Row],[Category and Sub-Category]])-1)</f>
        <v>theater</v>
      </c>
      <c r="R3433" t="str">
        <f>RIGHT(Kickstarter[[#This Row],[Category and Sub-Category]], LEN(Kickstarter[[#This Row],[Category and Sub-Category]])-SEARCH("/",Kickstarter[[#This Row],[Category and Sub-Category]]))</f>
        <v>plays</v>
      </c>
      <c r="S3433" s="10">
        <f>(Kickstarter[[#This Row],[launched_at]]/86400) + 25569 + (-6/24)</f>
        <v>41839.480937500004</v>
      </c>
      <c r="T3433" s="10">
        <f>(Kickstarter[[#This Row],[deadline]]/86400) + 25569 + (-6/24)</f>
        <v>41869.480937500004</v>
      </c>
      <c r="U3433" s="6">
        <f>YEAR(Kickstarter[[#This Row],[Date Created Conversion]])</f>
        <v>2014</v>
      </c>
      <c r="V3433" s="6" t="str">
        <f>TEXT(Kickstarter[[#This Row],[Date Created Conversion]], "mmm")</f>
        <v>Jul</v>
      </c>
      <c r="W3433" s="6">
        <f>DATEDIF(Kickstarter[[#This Row],[Date Created Conversion]],Kickstarter[[#This Row],[Date Ended Conversion]],"m")</f>
        <v>0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Kickstarter[[#This Row],[pledged]]/Kickstarter[[#This Row],[goal]]</f>
        <v>1.0965</v>
      </c>
      <c r="P3434" s="13">
        <f>IF(Kickstarter[[#This Row],[backers_count]], Kickstarter[[#This Row],[pledged]]/Kickstarter[[#This Row],[backers_count]], 0)</f>
        <v>52.214285714285715</v>
      </c>
      <c r="Q3434" t="str">
        <f>LEFT(Kickstarter[[#This Row],[Category and Sub-Category]], SEARCH("/", Kickstarter[[#This Row],[Category and Sub-Category]])-1)</f>
        <v>theater</v>
      </c>
      <c r="R3434" t="str">
        <f>RIGHT(Kickstarter[[#This Row],[Category and Sub-Category]], LEN(Kickstarter[[#This Row],[Category and Sub-Category]])-SEARCH("/",Kickstarter[[#This Row],[Category and Sub-Category]]))</f>
        <v>plays</v>
      </c>
      <c r="S3434" s="10">
        <f>(Kickstarter[[#This Row],[launched_at]]/86400) + 25569 + (-6/24)</f>
        <v>42380.331180555557</v>
      </c>
      <c r="T3434" s="10">
        <f>(Kickstarter[[#This Row],[deadline]]/86400) + 25569 + (-6/24)</f>
        <v>42405.666666666672</v>
      </c>
      <c r="U3434" s="6">
        <f>YEAR(Kickstarter[[#This Row],[Date Created Conversion]])</f>
        <v>2016</v>
      </c>
      <c r="V3434" s="6" t="str">
        <f>TEXT(Kickstarter[[#This Row],[Date Created Conversion]], "mmm")</f>
        <v>Jan</v>
      </c>
      <c r="W3434" s="6">
        <f>DATEDIF(Kickstarter[[#This Row],[Date Created Conversion]],Kickstarter[[#This Row],[Date Ended Conversion]],"m")</f>
        <v>0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Kickstarter[[#This Row],[pledged]]/Kickstarter[[#This Row],[goal]]</f>
        <v>1.0026315789473683</v>
      </c>
      <c r="P3435" s="13">
        <f>IF(Kickstarter[[#This Row],[backers_count]], Kickstarter[[#This Row],[pledged]]/Kickstarter[[#This Row],[backers_count]], 0)</f>
        <v>134.1549295774648</v>
      </c>
      <c r="Q3435" t="str">
        <f>LEFT(Kickstarter[[#This Row],[Category and Sub-Category]], SEARCH("/", Kickstarter[[#This Row],[Category and Sub-Category]])-1)</f>
        <v>theater</v>
      </c>
      <c r="R3435" t="str">
        <f>RIGHT(Kickstarter[[#This Row],[Category and Sub-Category]], LEN(Kickstarter[[#This Row],[Category and Sub-Category]])-SEARCH("/",Kickstarter[[#This Row],[Category and Sub-Category]]))</f>
        <v>plays</v>
      </c>
      <c r="S3435" s="10">
        <f>(Kickstarter[[#This Row],[launched_at]]/86400) + 25569 + (-6/24)</f>
        <v>41775.81313657407</v>
      </c>
      <c r="T3435" s="10">
        <f>(Kickstarter[[#This Row],[deadline]]/86400) + 25569 + (-6/24)</f>
        <v>41806.875</v>
      </c>
      <c r="U3435" s="6">
        <f>YEAR(Kickstarter[[#This Row],[Date Created Conversion]])</f>
        <v>2014</v>
      </c>
      <c r="V3435" s="6" t="str">
        <f>TEXT(Kickstarter[[#This Row],[Date Created Conversion]], "mmm")</f>
        <v>May</v>
      </c>
      <c r="W3435" s="6">
        <f>DATEDIF(Kickstarter[[#This Row],[Date Created Conversion]],Kickstarter[[#This Row],[Date Ended Conversion]],"m")</f>
        <v>1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Kickstarter[[#This Row],[pledged]]/Kickstarter[[#This Row],[goal]]</f>
        <v>1.0555000000000001</v>
      </c>
      <c r="P3436" s="13">
        <f>IF(Kickstarter[[#This Row],[backers_count]], Kickstarter[[#This Row],[pledged]]/Kickstarter[[#This Row],[backers_count]], 0)</f>
        <v>62.827380952380949</v>
      </c>
      <c r="Q3436" t="str">
        <f>LEFT(Kickstarter[[#This Row],[Category and Sub-Category]], SEARCH("/", Kickstarter[[#This Row],[Category and Sub-Category]])-1)</f>
        <v>theater</v>
      </c>
      <c r="R3436" t="str">
        <f>RIGHT(Kickstarter[[#This Row],[Category and Sub-Category]], LEN(Kickstarter[[#This Row],[Category and Sub-Category]])-SEARCH("/",Kickstarter[[#This Row],[Category and Sub-Category]]))</f>
        <v>plays</v>
      </c>
      <c r="S3436" s="10">
        <f>(Kickstarter[[#This Row],[launched_at]]/86400) + 25569 + (-6/24)</f>
        <v>41800.130428240736</v>
      </c>
      <c r="T3436" s="10">
        <f>(Kickstarter[[#This Row],[deadline]]/86400) + 25569 + (-6/24)</f>
        <v>41830.130428240736</v>
      </c>
      <c r="U3436" s="6">
        <f>YEAR(Kickstarter[[#This Row],[Date Created Conversion]])</f>
        <v>2014</v>
      </c>
      <c r="V3436" s="6" t="str">
        <f>TEXT(Kickstarter[[#This Row],[Date Created Conversion]], "mmm")</f>
        <v>Jun</v>
      </c>
      <c r="W3436" s="6">
        <f>DATEDIF(Kickstarter[[#This Row],[Date Created Conversion]],Kickstarter[[#This Row],[Date Ended Conversion]],"m")</f>
        <v>1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Kickstarter[[#This Row],[pledged]]/Kickstarter[[#This Row],[goal]]</f>
        <v>1.1200000000000001</v>
      </c>
      <c r="P3437" s="13">
        <f>IF(Kickstarter[[#This Row],[backers_count]], Kickstarter[[#This Row],[pledged]]/Kickstarter[[#This Row],[backers_count]], 0)</f>
        <v>58.94736842105263</v>
      </c>
      <c r="Q3437" t="str">
        <f>LEFT(Kickstarter[[#This Row],[Category and Sub-Category]], SEARCH("/", Kickstarter[[#This Row],[Category and Sub-Category]])-1)</f>
        <v>theater</v>
      </c>
      <c r="R3437" t="str">
        <f>RIGHT(Kickstarter[[#This Row],[Category and Sub-Category]], LEN(Kickstarter[[#This Row],[Category and Sub-Category]])-SEARCH("/",Kickstarter[[#This Row],[Category and Sub-Category]]))</f>
        <v>plays</v>
      </c>
      <c r="S3437" s="10">
        <f>(Kickstarter[[#This Row],[launched_at]]/86400) + 25569 + (-6/24)</f>
        <v>42572.36681712963</v>
      </c>
      <c r="T3437" s="10">
        <f>(Kickstarter[[#This Row],[deadline]]/86400) + 25569 + (-6/24)</f>
        <v>42588.875</v>
      </c>
      <c r="U3437" s="6">
        <f>YEAR(Kickstarter[[#This Row],[Date Created Conversion]])</f>
        <v>2016</v>
      </c>
      <c r="V3437" s="6" t="str">
        <f>TEXT(Kickstarter[[#This Row],[Date Created Conversion]], "mmm")</f>
        <v>Jul</v>
      </c>
      <c r="W3437" s="6">
        <f>DATEDIF(Kickstarter[[#This Row],[Date Created Conversion]],Kickstarter[[#This Row],[Date Ended Conversion]],"m")</f>
        <v>0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Kickstarter[[#This Row],[pledged]]/Kickstarter[[#This Row],[goal]]</f>
        <v>1.0589999999999999</v>
      </c>
      <c r="P3438" s="13">
        <f>IF(Kickstarter[[#This Row],[backers_count]], Kickstarter[[#This Row],[pledged]]/Kickstarter[[#This Row],[backers_count]], 0)</f>
        <v>143.1081081081081</v>
      </c>
      <c r="Q3438" t="str">
        <f>LEFT(Kickstarter[[#This Row],[Category and Sub-Category]], SEARCH("/", Kickstarter[[#This Row],[Category and Sub-Category]])-1)</f>
        <v>theater</v>
      </c>
      <c r="R3438" t="str">
        <f>RIGHT(Kickstarter[[#This Row],[Category and Sub-Category]], LEN(Kickstarter[[#This Row],[Category and Sub-Category]])-SEARCH("/",Kickstarter[[#This Row],[Category and Sub-Category]]))</f>
        <v>plays</v>
      </c>
      <c r="S3438" s="10">
        <f>(Kickstarter[[#This Row],[launched_at]]/86400) + 25569 + (-6/24)</f>
        <v>41851.291585648149</v>
      </c>
      <c r="T3438" s="10">
        <f>(Kickstarter[[#This Row],[deadline]]/86400) + 25569 + (-6/24)</f>
        <v>41872.436111111107</v>
      </c>
      <c r="U3438" s="6">
        <f>YEAR(Kickstarter[[#This Row],[Date Created Conversion]])</f>
        <v>2014</v>
      </c>
      <c r="V3438" s="6" t="str">
        <f>TEXT(Kickstarter[[#This Row],[Date Created Conversion]], "mmm")</f>
        <v>Jul</v>
      </c>
      <c r="W3438" s="6">
        <f>DATEDIF(Kickstarter[[#This Row],[Date Created Conversion]],Kickstarter[[#This Row],[Date Ended Conversion]],"m")</f>
        <v>0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Kickstarter[[#This Row],[pledged]]/Kickstarter[[#This Row],[goal]]</f>
        <v>1.01</v>
      </c>
      <c r="P3439" s="13">
        <f>IF(Kickstarter[[#This Row],[backers_count]], Kickstarter[[#This Row],[pledged]]/Kickstarter[[#This Row],[backers_count]], 0)</f>
        <v>84.166666666666671</v>
      </c>
      <c r="Q3439" t="str">
        <f>LEFT(Kickstarter[[#This Row],[Category and Sub-Category]], SEARCH("/", Kickstarter[[#This Row],[Category and Sub-Category]])-1)</f>
        <v>theater</v>
      </c>
      <c r="R3439" t="str">
        <f>RIGHT(Kickstarter[[#This Row],[Category and Sub-Category]], LEN(Kickstarter[[#This Row],[Category and Sub-Category]])-SEARCH("/",Kickstarter[[#This Row],[Category and Sub-Category]]))</f>
        <v>plays</v>
      </c>
      <c r="S3439" s="10">
        <f>(Kickstarter[[#This Row],[launched_at]]/86400) + 25569 + (-6/24)</f>
        <v>42205.460879629631</v>
      </c>
      <c r="T3439" s="10">
        <f>(Kickstarter[[#This Row],[deadline]]/86400) + 25569 + (-6/24)</f>
        <v>42235.460879629631</v>
      </c>
      <c r="U3439" s="6">
        <f>YEAR(Kickstarter[[#This Row],[Date Created Conversion]])</f>
        <v>2015</v>
      </c>
      <c r="V3439" s="6" t="str">
        <f>TEXT(Kickstarter[[#This Row],[Date Created Conversion]], "mmm")</f>
        <v>Jul</v>
      </c>
      <c r="W3439" s="6">
        <f>DATEDIF(Kickstarter[[#This Row],[Date Created Conversion]],Kickstarter[[#This Row],[Date Ended Conversion]],"m")</f>
        <v>0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Kickstarter[[#This Row],[pledged]]/Kickstarter[[#This Row],[goal]]</f>
        <v>1.042</v>
      </c>
      <c r="P3440" s="13">
        <f>IF(Kickstarter[[#This Row],[backers_count]], Kickstarter[[#This Row],[pledged]]/Kickstarter[[#This Row],[backers_count]], 0)</f>
        <v>186.07142857142858</v>
      </c>
      <c r="Q3440" t="str">
        <f>LEFT(Kickstarter[[#This Row],[Category and Sub-Category]], SEARCH("/", Kickstarter[[#This Row],[Category and Sub-Category]])-1)</f>
        <v>theater</v>
      </c>
      <c r="R3440" t="str">
        <f>RIGHT(Kickstarter[[#This Row],[Category and Sub-Category]], LEN(Kickstarter[[#This Row],[Category and Sub-Category]])-SEARCH("/",Kickstarter[[#This Row],[Category and Sub-Category]]))</f>
        <v>plays</v>
      </c>
      <c r="S3440" s="10">
        <f>(Kickstarter[[#This Row],[launched_at]]/86400) + 25569 + (-6/24)</f>
        <v>42100.677858796298</v>
      </c>
      <c r="T3440" s="10">
        <f>(Kickstarter[[#This Row],[deadline]]/86400) + 25569 + (-6/24)</f>
        <v>42126.625</v>
      </c>
      <c r="U3440" s="6">
        <f>YEAR(Kickstarter[[#This Row],[Date Created Conversion]])</f>
        <v>2015</v>
      </c>
      <c r="V3440" s="6" t="str">
        <f>TEXT(Kickstarter[[#This Row],[Date Created Conversion]], "mmm")</f>
        <v>Apr</v>
      </c>
      <c r="W3440" s="6">
        <f>DATEDIF(Kickstarter[[#This Row],[Date Created Conversion]],Kickstarter[[#This Row],[Date Ended Conversion]],"m")</f>
        <v>0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Kickstarter[[#This Row],[pledged]]/Kickstarter[[#This Row],[goal]]</f>
        <v>1.3467833333333334</v>
      </c>
      <c r="P3441" s="13">
        <f>IF(Kickstarter[[#This Row],[backers_count]], Kickstarter[[#This Row],[pledged]]/Kickstarter[[#This Row],[backers_count]], 0)</f>
        <v>89.785555555555561</v>
      </c>
      <c r="Q3441" t="str">
        <f>LEFT(Kickstarter[[#This Row],[Category and Sub-Category]], SEARCH("/", Kickstarter[[#This Row],[Category and Sub-Category]])-1)</f>
        <v>theater</v>
      </c>
      <c r="R3441" t="str">
        <f>RIGHT(Kickstarter[[#This Row],[Category and Sub-Category]], LEN(Kickstarter[[#This Row],[Category and Sub-Category]])-SEARCH("/",Kickstarter[[#This Row],[Category and Sub-Category]]))</f>
        <v>plays</v>
      </c>
      <c r="S3441" s="10">
        <f>(Kickstarter[[#This Row],[launched_at]]/86400) + 25569 + (-6/24)</f>
        <v>42374.661226851851</v>
      </c>
      <c r="T3441" s="10">
        <f>(Kickstarter[[#This Row],[deadline]]/86400) + 25569 + (-6/24)</f>
        <v>42387.957638888889</v>
      </c>
      <c r="U3441" s="6">
        <f>YEAR(Kickstarter[[#This Row],[Date Created Conversion]])</f>
        <v>2016</v>
      </c>
      <c r="V3441" s="6" t="str">
        <f>TEXT(Kickstarter[[#This Row],[Date Created Conversion]], "mmm")</f>
        <v>Jan</v>
      </c>
      <c r="W3441" s="6">
        <f>DATEDIF(Kickstarter[[#This Row],[Date Created Conversion]],Kickstarter[[#This Row],[Date Ended Conversion]],"m")</f>
        <v>0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Kickstarter[[#This Row],[pledged]]/Kickstarter[[#This Row],[goal]]</f>
        <v>1.052184</v>
      </c>
      <c r="P3442" s="13">
        <f>IF(Kickstarter[[#This Row],[backers_count]], Kickstarter[[#This Row],[pledged]]/Kickstarter[[#This Row],[backers_count]], 0)</f>
        <v>64.157560975609755</v>
      </c>
      <c r="Q3442" t="str">
        <f>LEFT(Kickstarter[[#This Row],[Category and Sub-Category]], SEARCH("/", Kickstarter[[#This Row],[Category and Sub-Category]])-1)</f>
        <v>theater</v>
      </c>
      <c r="R3442" t="str">
        <f>RIGHT(Kickstarter[[#This Row],[Category and Sub-Category]], LEN(Kickstarter[[#This Row],[Category and Sub-Category]])-SEARCH("/",Kickstarter[[#This Row],[Category and Sub-Category]]))</f>
        <v>plays</v>
      </c>
      <c r="S3442" s="10">
        <f>(Kickstarter[[#This Row],[launched_at]]/86400) + 25569 + (-6/24)</f>
        <v>41808.87300925926</v>
      </c>
      <c r="T3442" s="10">
        <f>(Kickstarter[[#This Row],[deadline]]/86400) + 25569 + (-6/24)</f>
        <v>41831.427083333336</v>
      </c>
      <c r="U3442" s="6">
        <f>YEAR(Kickstarter[[#This Row],[Date Created Conversion]])</f>
        <v>2014</v>
      </c>
      <c r="V3442" s="6" t="str">
        <f>TEXT(Kickstarter[[#This Row],[Date Created Conversion]], "mmm")</f>
        <v>Jun</v>
      </c>
      <c r="W3442" s="6">
        <f>DATEDIF(Kickstarter[[#This Row],[Date Created Conversion]],Kickstarter[[#This Row],[Date Ended Conversion]],"m")</f>
        <v>0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Kickstarter[[#This Row],[pledged]]/Kickstarter[[#This Row],[goal]]</f>
        <v>1.026</v>
      </c>
      <c r="P3443" s="13">
        <f>IF(Kickstarter[[#This Row],[backers_count]], Kickstarter[[#This Row],[pledged]]/Kickstarter[[#This Row],[backers_count]], 0)</f>
        <v>59.651162790697676</v>
      </c>
      <c r="Q3443" t="str">
        <f>LEFT(Kickstarter[[#This Row],[Category and Sub-Category]], SEARCH("/", Kickstarter[[#This Row],[Category and Sub-Category]])-1)</f>
        <v>theater</v>
      </c>
      <c r="R3443" t="str">
        <f>RIGHT(Kickstarter[[#This Row],[Category and Sub-Category]], LEN(Kickstarter[[#This Row],[Category and Sub-Category]])-SEARCH("/",Kickstarter[[#This Row],[Category and Sub-Category]]))</f>
        <v>plays</v>
      </c>
      <c r="S3443" s="10">
        <f>(Kickstarter[[#This Row],[launched_at]]/86400) + 25569 + (-6/24)</f>
        <v>42294.179641203707</v>
      </c>
      <c r="T3443" s="10">
        <f>(Kickstarter[[#This Row],[deadline]]/86400) + 25569 + (-6/24)</f>
        <v>42321.595138888893</v>
      </c>
      <c r="U3443" s="6">
        <f>YEAR(Kickstarter[[#This Row],[Date Created Conversion]])</f>
        <v>2015</v>
      </c>
      <c r="V3443" s="6" t="str">
        <f>TEXT(Kickstarter[[#This Row],[Date Created Conversion]], "mmm")</f>
        <v>Oct</v>
      </c>
      <c r="W3443" s="6">
        <f>DATEDIF(Kickstarter[[#This Row],[Date Created Conversion]],Kickstarter[[#This Row],[Date Ended Conversion]],"m")</f>
        <v>0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Kickstarter[[#This Row],[pledged]]/Kickstarter[[#This Row],[goal]]</f>
        <v>1</v>
      </c>
      <c r="P3444" s="13">
        <f>IF(Kickstarter[[#This Row],[backers_count]], Kickstarter[[#This Row],[pledged]]/Kickstarter[[#This Row],[backers_count]], 0)</f>
        <v>31.25</v>
      </c>
      <c r="Q3444" t="str">
        <f>LEFT(Kickstarter[[#This Row],[Category and Sub-Category]], SEARCH("/", Kickstarter[[#This Row],[Category and Sub-Category]])-1)</f>
        <v>theater</v>
      </c>
      <c r="R3444" t="str">
        <f>RIGHT(Kickstarter[[#This Row],[Category and Sub-Category]], LEN(Kickstarter[[#This Row],[Category and Sub-Category]])-SEARCH("/",Kickstarter[[#This Row],[Category and Sub-Category]]))</f>
        <v>plays</v>
      </c>
      <c r="S3444" s="10">
        <f>(Kickstarter[[#This Row],[launched_at]]/86400) + 25569 + (-6/24)</f>
        <v>42124.591111111113</v>
      </c>
      <c r="T3444" s="10">
        <f>(Kickstarter[[#This Row],[deadline]]/86400) + 25569 + (-6/24)</f>
        <v>42154.591111111113</v>
      </c>
      <c r="U3444" s="6">
        <f>YEAR(Kickstarter[[#This Row],[Date Created Conversion]])</f>
        <v>2015</v>
      </c>
      <c r="V3444" s="6" t="str">
        <f>TEXT(Kickstarter[[#This Row],[Date Created Conversion]], "mmm")</f>
        <v>Apr</v>
      </c>
      <c r="W3444" s="6">
        <f>DATEDIF(Kickstarter[[#This Row],[Date Created Conversion]],Kickstarter[[#This Row],[Date Ended Conversion]],"m")</f>
        <v>1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Kickstarter[[#This Row],[pledged]]/Kickstarter[[#This Row],[goal]]</f>
        <v>1.855</v>
      </c>
      <c r="P3445" s="13">
        <f>IF(Kickstarter[[#This Row],[backers_count]], Kickstarter[[#This Row],[pledged]]/Kickstarter[[#This Row],[backers_count]], 0)</f>
        <v>41.222222222222221</v>
      </c>
      <c r="Q3445" t="str">
        <f>LEFT(Kickstarter[[#This Row],[Category and Sub-Category]], SEARCH("/", Kickstarter[[#This Row],[Category and Sub-Category]])-1)</f>
        <v>theater</v>
      </c>
      <c r="R3445" t="str">
        <f>RIGHT(Kickstarter[[#This Row],[Category and Sub-Category]], LEN(Kickstarter[[#This Row],[Category and Sub-Category]])-SEARCH("/",Kickstarter[[#This Row],[Category and Sub-Category]]))</f>
        <v>plays</v>
      </c>
      <c r="S3445" s="10">
        <f>(Kickstarter[[#This Row],[launched_at]]/86400) + 25569 + (-6/24)</f>
        <v>41861.274837962963</v>
      </c>
      <c r="T3445" s="10">
        <f>(Kickstarter[[#This Row],[deadline]]/86400) + 25569 + (-6/24)</f>
        <v>41891.274837962963</v>
      </c>
      <c r="U3445" s="6">
        <f>YEAR(Kickstarter[[#This Row],[Date Created Conversion]])</f>
        <v>2014</v>
      </c>
      <c r="V3445" s="6" t="str">
        <f>TEXT(Kickstarter[[#This Row],[Date Created Conversion]], "mmm")</f>
        <v>Aug</v>
      </c>
      <c r="W3445" s="6">
        <f>DATEDIF(Kickstarter[[#This Row],[Date Created Conversion]],Kickstarter[[#This Row],[Date Ended Conversion]],"m")</f>
        <v>0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Kickstarter[[#This Row],[pledged]]/Kickstarter[[#This Row],[goal]]</f>
        <v>2.89</v>
      </c>
      <c r="P3446" s="13">
        <f>IF(Kickstarter[[#This Row],[backers_count]], Kickstarter[[#This Row],[pledged]]/Kickstarter[[#This Row],[backers_count]], 0)</f>
        <v>43.35</v>
      </c>
      <c r="Q3446" t="str">
        <f>LEFT(Kickstarter[[#This Row],[Category and Sub-Category]], SEARCH("/", Kickstarter[[#This Row],[Category and Sub-Category]])-1)</f>
        <v>theater</v>
      </c>
      <c r="R3446" t="str">
        <f>RIGHT(Kickstarter[[#This Row],[Category and Sub-Category]], LEN(Kickstarter[[#This Row],[Category and Sub-Category]])-SEARCH("/",Kickstarter[[#This Row],[Category and Sub-Category]]))</f>
        <v>plays</v>
      </c>
      <c r="S3446" s="10">
        <f>(Kickstarter[[#This Row],[launched_at]]/86400) + 25569 + (-6/24)</f>
        <v>42521.041504629626</v>
      </c>
      <c r="T3446" s="10">
        <f>(Kickstarter[[#This Row],[deadline]]/86400) + 25569 + (-6/24)</f>
        <v>42529.332638888889</v>
      </c>
      <c r="U3446" s="6">
        <f>YEAR(Kickstarter[[#This Row],[Date Created Conversion]])</f>
        <v>2016</v>
      </c>
      <c r="V3446" s="6" t="str">
        <f>TEXT(Kickstarter[[#This Row],[Date Created Conversion]], "mmm")</f>
        <v>May</v>
      </c>
      <c r="W3446" s="6">
        <f>DATEDIF(Kickstarter[[#This Row],[Date Created Conversion]],Kickstarter[[#This Row],[Date Ended Conversion]],"m")</f>
        <v>0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Kickstarter[[#This Row],[pledged]]/Kickstarter[[#This Row],[goal]]</f>
        <v>1</v>
      </c>
      <c r="P3447" s="13">
        <f>IF(Kickstarter[[#This Row],[backers_count]], Kickstarter[[#This Row],[pledged]]/Kickstarter[[#This Row],[backers_count]], 0)</f>
        <v>64.516129032258064</v>
      </c>
      <c r="Q3447" t="str">
        <f>LEFT(Kickstarter[[#This Row],[Category and Sub-Category]], SEARCH("/", Kickstarter[[#This Row],[Category and Sub-Category]])-1)</f>
        <v>theater</v>
      </c>
      <c r="R3447" t="str">
        <f>RIGHT(Kickstarter[[#This Row],[Category and Sub-Category]], LEN(Kickstarter[[#This Row],[Category and Sub-Category]])-SEARCH("/",Kickstarter[[#This Row],[Category and Sub-Category]]))</f>
        <v>plays</v>
      </c>
      <c r="S3447" s="10">
        <f>(Kickstarter[[#This Row],[launched_at]]/86400) + 25569 + (-6/24)</f>
        <v>42272.280509259261</v>
      </c>
      <c r="T3447" s="10">
        <f>(Kickstarter[[#This Row],[deadline]]/86400) + 25569 + (-6/24)</f>
        <v>42300.280509259261</v>
      </c>
      <c r="U3447" s="6">
        <f>YEAR(Kickstarter[[#This Row],[Date Created Conversion]])</f>
        <v>2015</v>
      </c>
      <c r="V3447" s="6" t="str">
        <f>TEXT(Kickstarter[[#This Row],[Date Created Conversion]], "mmm")</f>
        <v>Sep</v>
      </c>
      <c r="W3447" s="6">
        <f>DATEDIF(Kickstarter[[#This Row],[Date Created Conversion]],Kickstarter[[#This Row],[Date Ended Conversion]],"m")</f>
        <v>0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Kickstarter[[#This Row],[pledged]]/Kickstarter[[#This Row],[goal]]</f>
        <v>1.0820000000000001</v>
      </c>
      <c r="P3448" s="13">
        <f>IF(Kickstarter[[#This Row],[backers_count]], Kickstarter[[#This Row],[pledged]]/Kickstarter[[#This Row],[backers_count]], 0)</f>
        <v>43.28</v>
      </c>
      <c r="Q3448" t="str">
        <f>LEFT(Kickstarter[[#This Row],[Category and Sub-Category]], SEARCH("/", Kickstarter[[#This Row],[Category and Sub-Category]])-1)</f>
        <v>theater</v>
      </c>
      <c r="R3448" t="str">
        <f>RIGHT(Kickstarter[[#This Row],[Category and Sub-Category]], LEN(Kickstarter[[#This Row],[Category and Sub-Category]])-SEARCH("/",Kickstarter[[#This Row],[Category and Sub-Category]]))</f>
        <v>plays</v>
      </c>
      <c r="S3448" s="10">
        <f>(Kickstarter[[#This Row],[launched_at]]/86400) + 25569 + (-6/24)</f>
        <v>42016.582465277781</v>
      </c>
      <c r="T3448" s="10">
        <f>(Kickstarter[[#This Row],[deadline]]/86400) + 25569 + (-6/24)</f>
        <v>42040.263888888891</v>
      </c>
      <c r="U3448" s="6">
        <f>YEAR(Kickstarter[[#This Row],[Date Created Conversion]])</f>
        <v>2015</v>
      </c>
      <c r="V3448" s="6" t="str">
        <f>TEXT(Kickstarter[[#This Row],[Date Created Conversion]], "mmm")</f>
        <v>Jan</v>
      </c>
      <c r="W3448" s="6">
        <f>DATEDIF(Kickstarter[[#This Row],[Date Created Conversion]],Kickstarter[[#This Row],[Date Ended Conversion]],"m")</f>
        <v>0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Kickstarter[[#This Row],[pledged]]/Kickstarter[[#This Row],[goal]]</f>
        <v>1.0780000000000001</v>
      </c>
      <c r="P3449" s="13">
        <f>IF(Kickstarter[[#This Row],[backers_count]], Kickstarter[[#This Row],[pledged]]/Kickstarter[[#This Row],[backers_count]], 0)</f>
        <v>77</v>
      </c>
      <c r="Q3449" t="str">
        <f>LEFT(Kickstarter[[#This Row],[Category and Sub-Category]], SEARCH("/", Kickstarter[[#This Row],[Category and Sub-Category]])-1)</f>
        <v>theater</v>
      </c>
      <c r="R3449" t="str">
        <f>RIGHT(Kickstarter[[#This Row],[Category and Sub-Category]], LEN(Kickstarter[[#This Row],[Category and Sub-Category]])-SEARCH("/",Kickstarter[[#This Row],[Category and Sub-Category]]))</f>
        <v>plays</v>
      </c>
      <c r="S3449" s="10">
        <f>(Kickstarter[[#This Row],[launched_at]]/86400) + 25569 + (-6/24)</f>
        <v>42402.639027777783</v>
      </c>
      <c r="T3449" s="10">
        <f>(Kickstarter[[#This Row],[deadline]]/86400) + 25569 + (-6/24)</f>
        <v>42447.597361111111</v>
      </c>
      <c r="U3449" s="6">
        <f>YEAR(Kickstarter[[#This Row],[Date Created Conversion]])</f>
        <v>2016</v>
      </c>
      <c r="V3449" s="6" t="str">
        <f>TEXT(Kickstarter[[#This Row],[Date Created Conversion]], "mmm")</f>
        <v>Feb</v>
      </c>
      <c r="W3449" s="6">
        <f>DATEDIF(Kickstarter[[#This Row],[Date Created Conversion]],Kickstarter[[#This Row],[Date Ended Conversion]],"m")</f>
        <v>1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Kickstarter[[#This Row],[pledged]]/Kickstarter[[#This Row],[goal]]</f>
        <v>1.0976190476190477</v>
      </c>
      <c r="P3450" s="13">
        <f>IF(Kickstarter[[#This Row],[backers_count]], Kickstarter[[#This Row],[pledged]]/Kickstarter[[#This Row],[backers_count]], 0)</f>
        <v>51.222222222222221</v>
      </c>
      <c r="Q3450" t="str">
        <f>LEFT(Kickstarter[[#This Row],[Category and Sub-Category]], SEARCH("/", Kickstarter[[#This Row],[Category and Sub-Category]])-1)</f>
        <v>theater</v>
      </c>
      <c r="R3450" t="str">
        <f>RIGHT(Kickstarter[[#This Row],[Category and Sub-Category]], LEN(Kickstarter[[#This Row],[Category and Sub-Category]])-SEARCH("/",Kickstarter[[#This Row],[Category and Sub-Category]]))</f>
        <v>plays</v>
      </c>
      <c r="S3450" s="10">
        <f>(Kickstarter[[#This Row],[launched_at]]/86400) + 25569 + (-6/24)</f>
        <v>41959.869085648148</v>
      </c>
      <c r="T3450" s="10">
        <f>(Kickstarter[[#This Row],[deadline]]/86400) + 25569 + (-6/24)</f>
        <v>41989.869085648148</v>
      </c>
      <c r="U3450" s="6">
        <f>YEAR(Kickstarter[[#This Row],[Date Created Conversion]])</f>
        <v>2014</v>
      </c>
      <c r="V3450" s="6" t="str">
        <f>TEXT(Kickstarter[[#This Row],[Date Created Conversion]], "mmm")</f>
        <v>Nov</v>
      </c>
      <c r="W3450" s="6">
        <f>DATEDIF(Kickstarter[[#This Row],[Date Created Conversion]],Kickstarter[[#This Row],[Date Ended Conversion]],"m")</f>
        <v>1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Kickstarter[[#This Row],[pledged]]/Kickstarter[[#This Row],[goal]]</f>
        <v>1.70625</v>
      </c>
      <c r="P3451" s="13">
        <f>IF(Kickstarter[[#This Row],[backers_count]], Kickstarter[[#This Row],[pledged]]/Kickstarter[[#This Row],[backers_count]], 0)</f>
        <v>68.25</v>
      </c>
      <c r="Q3451" t="str">
        <f>LEFT(Kickstarter[[#This Row],[Category and Sub-Category]], SEARCH("/", Kickstarter[[#This Row],[Category and Sub-Category]])-1)</f>
        <v>theater</v>
      </c>
      <c r="R3451" t="str">
        <f>RIGHT(Kickstarter[[#This Row],[Category and Sub-Category]], LEN(Kickstarter[[#This Row],[Category and Sub-Category]])-SEARCH("/",Kickstarter[[#This Row],[Category and Sub-Category]]))</f>
        <v>plays</v>
      </c>
      <c r="S3451" s="10">
        <f>(Kickstarter[[#This Row],[launched_at]]/86400) + 25569 + (-6/24)</f>
        <v>42531.802523148144</v>
      </c>
      <c r="T3451" s="10">
        <f>(Kickstarter[[#This Row],[deadline]]/86400) + 25569 + (-6/24)</f>
        <v>42559.916666666672</v>
      </c>
      <c r="U3451" s="6">
        <f>YEAR(Kickstarter[[#This Row],[Date Created Conversion]])</f>
        <v>2016</v>
      </c>
      <c r="V3451" s="6" t="str">
        <f>TEXT(Kickstarter[[#This Row],[Date Created Conversion]], "mmm")</f>
        <v>Jun</v>
      </c>
      <c r="W3451" s="6">
        <f>DATEDIF(Kickstarter[[#This Row],[Date Created Conversion]],Kickstarter[[#This Row],[Date Ended Conversion]],"m")</f>
        <v>0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Kickstarter[[#This Row],[pledged]]/Kickstarter[[#This Row],[goal]]</f>
        <v>1.52</v>
      </c>
      <c r="P3452" s="13">
        <f>IF(Kickstarter[[#This Row],[backers_count]], Kickstarter[[#This Row],[pledged]]/Kickstarter[[#This Row],[backers_count]], 0)</f>
        <v>19.487179487179485</v>
      </c>
      <c r="Q3452" t="str">
        <f>LEFT(Kickstarter[[#This Row],[Category and Sub-Category]], SEARCH("/", Kickstarter[[#This Row],[Category and Sub-Category]])-1)</f>
        <v>theater</v>
      </c>
      <c r="R3452" t="str">
        <f>RIGHT(Kickstarter[[#This Row],[Category and Sub-Category]], LEN(Kickstarter[[#This Row],[Category and Sub-Category]])-SEARCH("/",Kickstarter[[#This Row],[Category and Sub-Category]]))</f>
        <v>plays</v>
      </c>
      <c r="S3452" s="10">
        <f>(Kickstarter[[#This Row],[launched_at]]/86400) + 25569 + (-6/24)</f>
        <v>42036.454525462963</v>
      </c>
      <c r="T3452" s="10">
        <f>(Kickstarter[[#This Row],[deadline]]/86400) + 25569 + (-6/24)</f>
        <v>42096.412858796291</v>
      </c>
      <c r="U3452" s="6">
        <f>YEAR(Kickstarter[[#This Row],[Date Created Conversion]])</f>
        <v>2015</v>
      </c>
      <c r="V3452" s="6" t="str">
        <f>TEXT(Kickstarter[[#This Row],[Date Created Conversion]], "mmm")</f>
        <v>Feb</v>
      </c>
      <c r="W3452" s="6">
        <f>DATEDIF(Kickstarter[[#This Row],[Date Created Conversion]],Kickstarter[[#This Row],[Date Ended Conversion]],"m")</f>
        <v>2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Kickstarter[[#This Row],[pledged]]/Kickstarter[[#This Row],[goal]]</f>
        <v>1.0123076923076924</v>
      </c>
      <c r="P3453" s="13">
        <f>IF(Kickstarter[[#This Row],[backers_count]], Kickstarter[[#This Row],[pledged]]/Kickstarter[[#This Row],[backers_count]], 0)</f>
        <v>41.125</v>
      </c>
      <c r="Q3453" t="str">
        <f>LEFT(Kickstarter[[#This Row],[Category and Sub-Category]], SEARCH("/", Kickstarter[[#This Row],[Category and Sub-Category]])-1)</f>
        <v>theater</v>
      </c>
      <c r="R3453" t="str">
        <f>RIGHT(Kickstarter[[#This Row],[Category and Sub-Category]], LEN(Kickstarter[[#This Row],[Category and Sub-Category]])-SEARCH("/",Kickstarter[[#This Row],[Category and Sub-Category]]))</f>
        <v>plays</v>
      </c>
      <c r="S3453" s="10">
        <f>(Kickstarter[[#This Row],[launched_at]]/86400) + 25569 + (-6/24)</f>
        <v>42088.473692129628</v>
      </c>
      <c r="T3453" s="10">
        <f>(Kickstarter[[#This Row],[deadline]]/86400) + 25569 + (-6/24)</f>
        <v>42115.473692129628</v>
      </c>
      <c r="U3453" s="6">
        <f>YEAR(Kickstarter[[#This Row],[Date Created Conversion]])</f>
        <v>2015</v>
      </c>
      <c r="V3453" s="6" t="str">
        <f>TEXT(Kickstarter[[#This Row],[Date Created Conversion]], "mmm")</f>
        <v>Mar</v>
      </c>
      <c r="W3453" s="6">
        <f>DATEDIF(Kickstarter[[#This Row],[Date Created Conversion]],Kickstarter[[#This Row],[Date Ended Conversion]],"m")</f>
        <v>0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Kickstarter[[#This Row],[pledged]]/Kickstarter[[#This Row],[goal]]</f>
        <v>1.532</v>
      </c>
      <c r="P3454" s="13">
        <f>IF(Kickstarter[[#This Row],[backers_count]], Kickstarter[[#This Row],[pledged]]/Kickstarter[[#This Row],[backers_count]], 0)</f>
        <v>41.405405405405403</v>
      </c>
      <c r="Q3454" t="str">
        <f>LEFT(Kickstarter[[#This Row],[Category and Sub-Category]], SEARCH("/", Kickstarter[[#This Row],[Category and Sub-Category]])-1)</f>
        <v>theater</v>
      </c>
      <c r="R3454" t="str">
        <f>RIGHT(Kickstarter[[#This Row],[Category and Sub-Category]], LEN(Kickstarter[[#This Row],[Category and Sub-Category]])-SEARCH("/",Kickstarter[[#This Row],[Category and Sub-Category]]))</f>
        <v>plays</v>
      </c>
      <c r="S3454" s="10">
        <f>(Kickstarter[[#This Row],[launched_at]]/86400) + 25569 + (-6/24)</f>
        <v>41820.389189814814</v>
      </c>
      <c r="T3454" s="10">
        <f>(Kickstarter[[#This Row],[deadline]]/86400) + 25569 + (-6/24)</f>
        <v>41842.915972222225</v>
      </c>
      <c r="U3454" s="6">
        <f>YEAR(Kickstarter[[#This Row],[Date Created Conversion]])</f>
        <v>2014</v>
      </c>
      <c r="V3454" s="6" t="str">
        <f>TEXT(Kickstarter[[#This Row],[Date Created Conversion]], "mmm")</f>
        <v>Jun</v>
      </c>
      <c r="W3454" s="6">
        <f>DATEDIF(Kickstarter[[#This Row],[Date Created Conversion]],Kickstarter[[#This Row],[Date Ended Conversion]],"m")</f>
        <v>0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Kickstarter[[#This Row],[pledged]]/Kickstarter[[#This Row],[goal]]</f>
        <v>1.2833333333333334</v>
      </c>
      <c r="P3455" s="13">
        <f>IF(Kickstarter[[#This Row],[backers_count]], Kickstarter[[#This Row],[pledged]]/Kickstarter[[#This Row],[backers_count]], 0)</f>
        <v>27.5</v>
      </c>
      <c r="Q3455" t="str">
        <f>LEFT(Kickstarter[[#This Row],[Category and Sub-Category]], SEARCH("/", Kickstarter[[#This Row],[Category and Sub-Category]])-1)</f>
        <v>theater</v>
      </c>
      <c r="R3455" t="str">
        <f>RIGHT(Kickstarter[[#This Row],[Category and Sub-Category]], LEN(Kickstarter[[#This Row],[Category and Sub-Category]])-SEARCH("/",Kickstarter[[#This Row],[Category and Sub-Category]]))</f>
        <v>plays</v>
      </c>
      <c r="S3455" s="10">
        <f>(Kickstarter[[#This Row],[launched_at]]/86400) + 25569 + (-6/24)</f>
        <v>42535.72865740741</v>
      </c>
      <c r="T3455" s="10">
        <f>(Kickstarter[[#This Row],[deadline]]/86400) + 25569 + (-6/24)</f>
        <v>42595.72865740741</v>
      </c>
      <c r="U3455" s="6">
        <f>YEAR(Kickstarter[[#This Row],[Date Created Conversion]])</f>
        <v>2016</v>
      </c>
      <c r="V3455" s="6" t="str">
        <f>TEXT(Kickstarter[[#This Row],[Date Created Conversion]], "mmm")</f>
        <v>Jun</v>
      </c>
      <c r="W3455" s="6">
        <f>DATEDIF(Kickstarter[[#This Row],[Date Created Conversion]],Kickstarter[[#This Row],[Date Ended Conversion]],"m")</f>
        <v>1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Kickstarter[[#This Row],[pledged]]/Kickstarter[[#This Row],[goal]]</f>
        <v>1.0071428571428571</v>
      </c>
      <c r="P3456" s="13">
        <f>IF(Kickstarter[[#This Row],[backers_count]], Kickstarter[[#This Row],[pledged]]/Kickstarter[[#This Row],[backers_count]], 0)</f>
        <v>33.571428571428569</v>
      </c>
      <c r="Q3456" t="str">
        <f>LEFT(Kickstarter[[#This Row],[Category and Sub-Category]], SEARCH("/", Kickstarter[[#This Row],[Category and Sub-Category]])-1)</f>
        <v>theater</v>
      </c>
      <c r="R3456" t="str">
        <f>RIGHT(Kickstarter[[#This Row],[Category and Sub-Category]], LEN(Kickstarter[[#This Row],[Category and Sub-Category]])-SEARCH("/",Kickstarter[[#This Row],[Category and Sub-Category]]))</f>
        <v>plays</v>
      </c>
      <c r="S3456" s="10">
        <f>(Kickstarter[[#This Row],[launched_at]]/86400) + 25569 + (-6/24)</f>
        <v>41821.448599537034</v>
      </c>
      <c r="T3456" s="10">
        <f>(Kickstarter[[#This Row],[deadline]]/86400) + 25569 + (-6/24)</f>
        <v>41851.448599537034</v>
      </c>
      <c r="U3456" s="6">
        <f>YEAR(Kickstarter[[#This Row],[Date Created Conversion]])</f>
        <v>2014</v>
      </c>
      <c r="V3456" s="6" t="str">
        <f>TEXT(Kickstarter[[#This Row],[Date Created Conversion]], "mmm")</f>
        <v>Jul</v>
      </c>
      <c r="W3456" s="6">
        <f>DATEDIF(Kickstarter[[#This Row],[Date Created Conversion]],Kickstarter[[#This Row],[Date Ended Conversion]],"m")</f>
        <v>0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Kickstarter[[#This Row],[pledged]]/Kickstarter[[#This Row],[goal]]</f>
        <v>1.0065</v>
      </c>
      <c r="P3457" s="13">
        <f>IF(Kickstarter[[#This Row],[backers_count]], Kickstarter[[#This Row],[pledged]]/Kickstarter[[#This Row],[backers_count]], 0)</f>
        <v>145.86956521739131</v>
      </c>
      <c r="Q3457" t="str">
        <f>LEFT(Kickstarter[[#This Row],[Category and Sub-Category]], SEARCH("/", Kickstarter[[#This Row],[Category and Sub-Category]])-1)</f>
        <v>theater</v>
      </c>
      <c r="R3457" t="str">
        <f>RIGHT(Kickstarter[[#This Row],[Category and Sub-Category]], LEN(Kickstarter[[#This Row],[Category and Sub-Category]])-SEARCH("/",Kickstarter[[#This Row],[Category and Sub-Category]]))</f>
        <v>plays</v>
      </c>
      <c r="S3457" s="10">
        <f>(Kickstarter[[#This Row],[launched_at]]/86400) + 25569 + (-6/24)</f>
        <v>42626.5003125</v>
      </c>
      <c r="T3457" s="10">
        <f>(Kickstarter[[#This Row],[deadline]]/86400) + 25569 + (-6/24)</f>
        <v>42656.5003125</v>
      </c>
      <c r="U3457" s="6">
        <f>YEAR(Kickstarter[[#This Row],[Date Created Conversion]])</f>
        <v>2016</v>
      </c>
      <c r="V3457" s="6" t="str">
        <f>TEXT(Kickstarter[[#This Row],[Date Created Conversion]], "mmm")</f>
        <v>Sep</v>
      </c>
      <c r="W3457" s="6">
        <f>DATEDIF(Kickstarter[[#This Row],[Date Created Conversion]],Kickstarter[[#This Row],[Date Ended Conversion]],"m")</f>
        <v>1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Kickstarter[[#This Row],[pledged]]/Kickstarter[[#This Row],[goal]]</f>
        <v>1.913</v>
      </c>
      <c r="P3458" s="13">
        <f>IF(Kickstarter[[#This Row],[backers_count]], Kickstarter[[#This Row],[pledged]]/Kickstarter[[#This Row],[backers_count]], 0)</f>
        <v>358.6875</v>
      </c>
      <c r="Q3458" t="str">
        <f>LEFT(Kickstarter[[#This Row],[Category and Sub-Category]], SEARCH("/", Kickstarter[[#This Row],[Category and Sub-Category]])-1)</f>
        <v>theater</v>
      </c>
      <c r="R3458" t="str">
        <f>RIGHT(Kickstarter[[#This Row],[Category and Sub-Category]], LEN(Kickstarter[[#This Row],[Category and Sub-Category]])-SEARCH("/",Kickstarter[[#This Row],[Category and Sub-Category]]))</f>
        <v>plays</v>
      </c>
      <c r="S3458" s="10">
        <f>(Kickstarter[[#This Row],[launched_at]]/86400) + 25569 + (-6/24)</f>
        <v>41820.955636574072</v>
      </c>
      <c r="T3458" s="10">
        <f>(Kickstarter[[#This Row],[deadline]]/86400) + 25569 + (-6/24)</f>
        <v>41852.040972222225</v>
      </c>
      <c r="U3458" s="6">
        <f>YEAR(Kickstarter[[#This Row],[Date Created Conversion]])</f>
        <v>2014</v>
      </c>
      <c r="V3458" s="6" t="str">
        <f>TEXT(Kickstarter[[#This Row],[Date Created Conversion]], "mmm")</f>
        <v>Jun</v>
      </c>
      <c r="W3458" s="6">
        <f>DATEDIF(Kickstarter[[#This Row],[Date Created Conversion]],Kickstarter[[#This Row],[Date Ended Conversion]],"m")</f>
        <v>1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Kickstarter[[#This Row],[pledged]]/Kickstarter[[#This Row],[goal]]</f>
        <v>1.4019999999999999</v>
      </c>
      <c r="P3459" s="13">
        <f>IF(Kickstarter[[#This Row],[backers_count]], Kickstarter[[#This Row],[pledged]]/Kickstarter[[#This Row],[backers_count]], 0)</f>
        <v>50.981818181818184</v>
      </c>
      <c r="Q3459" t="str">
        <f>LEFT(Kickstarter[[#This Row],[Category and Sub-Category]], SEARCH("/", Kickstarter[[#This Row],[Category and Sub-Category]])-1)</f>
        <v>theater</v>
      </c>
      <c r="R3459" t="str">
        <f>RIGHT(Kickstarter[[#This Row],[Category and Sub-Category]], LEN(Kickstarter[[#This Row],[Category and Sub-Category]])-SEARCH("/",Kickstarter[[#This Row],[Category and Sub-Category]]))</f>
        <v>plays</v>
      </c>
      <c r="S3459" s="10">
        <f>(Kickstarter[[#This Row],[launched_at]]/86400) + 25569 + (-6/24)</f>
        <v>42016.456678240742</v>
      </c>
      <c r="T3459" s="10">
        <f>(Kickstarter[[#This Row],[deadline]]/86400) + 25569 + (-6/24)</f>
        <v>42046.999305555553</v>
      </c>
      <c r="U3459" s="6">
        <f>YEAR(Kickstarter[[#This Row],[Date Created Conversion]])</f>
        <v>2015</v>
      </c>
      <c r="V3459" s="6" t="str">
        <f>TEXT(Kickstarter[[#This Row],[Date Created Conversion]], "mmm")</f>
        <v>Jan</v>
      </c>
      <c r="W3459" s="6">
        <f>DATEDIF(Kickstarter[[#This Row],[Date Created Conversion]],Kickstarter[[#This Row],[Date Ended Conversion]],"m")</f>
        <v>0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Kickstarter[[#This Row],[pledged]]/Kickstarter[[#This Row],[goal]]</f>
        <v>1.2433537832310839</v>
      </c>
      <c r="P3460" s="13">
        <f>IF(Kickstarter[[#This Row],[backers_count]], Kickstarter[[#This Row],[pledged]]/Kickstarter[[#This Row],[backers_count]], 0)</f>
        <v>45.037037037037038</v>
      </c>
      <c r="Q3460" t="str">
        <f>LEFT(Kickstarter[[#This Row],[Category and Sub-Category]], SEARCH("/", Kickstarter[[#This Row],[Category and Sub-Category]])-1)</f>
        <v>theater</v>
      </c>
      <c r="R3460" t="str">
        <f>RIGHT(Kickstarter[[#This Row],[Category and Sub-Category]], LEN(Kickstarter[[#This Row],[Category and Sub-Category]])-SEARCH("/",Kickstarter[[#This Row],[Category and Sub-Category]]))</f>
        <v>plays</v>
      </c>
      <c r="S3460" s="10">
        <f>(Kickstarter[[#This Row],[launched_at]]/86400) + 25569 + (-6/24)</f>
        <v>42010.952581018515</v>
      </c>
      <c r="T3460" s="10">
        <f>(Kickstarter[[#This Row],[deadline]]/86400) + 25569 + (-6/24)</f>
        <v>42037.935416666667</v>
      </c>
      <c r="U3460" s="6">
        <f>YEAR(Kickstarter[[#This Row],[Date Created Conversion]])</f>
        <v>2015</v>
      </c>
      <c r="V3460" s="6" t="str">
        <f>TEXT(Kickstarter[[#This Row],[Date Created Conversion]], "mmm")</f>
        <v>Jan</v>
      </c>
      <c r="W3460" s="6">
        <f>DATEDIF(Kickstarter[[#This Row],[Date Created Conversion]],Kickstarter[[#This Row],[Date Ended Conversion]],"m")</f>
        <v>0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Kickstarter[[#This Row],[pledged]]/Kickstarter[[#This Row],[goal]]</f>
        <v>1.262</v>
      </c>
      <c r="P3461" s="13">
        <f>IF(Kickstarter[[#This Row],[backers_count]], Kickstarter[[#This Row],[pledged]]/Kickstarter[[#This Row],[backers_count]], 0)</f>
        <v>17.527777777777779</v>
      </c>
      <c r="Q3461" t="str">
        <f>LEFT(Kickstarter[[#This Row],[Category and Sub-Category]], SEARCH("/", Kickstarter[[#This Row],[Category and Sub-Category]])-1)</f>
        <v>theater</v>
      </c>
      <c r="R3461" t="str">
        <f>RIGHT(Kickstarter[[#This Row],[Category and Sub-Category]], LEN(Kickstarter[[#This Row],[Category and Sub-Category]])-SEARCH("/",Kickstarter[[#This Row],[Category and Sub-Category]]))</f>
        <v>plays</v>
      </c>
      <c r="S3461" s="10">
        <f>(Kickstarter[[#This Row],[launched_at]]/86400) + 25569 + (-6/24)</f>
        <v>42480.229861111111</v>
      </c>
      <c r="T3461" s="10">
        <f>(Kickstarter[[#This Row],[deadline]]/86400) + 25569 + (-6/24)</f>
        <v>42510.229861111111</v>
      </c>
      <c r="U3461" s="6">
        <f>YEAR(Kickstarter[[#This Row],[Date Created Conversion]])</f>
        <v>2016</v>
      </c>
      <c r="V3461" s="6" t="str">
        <f>TEXT(Kickstarter[[#This Row],[Date Created Conversion]], "mmm")</f>
        <v>Apr</v>
      </c>
      <c r="W3461" s="6">
        <f>DATEDIF(Kickstarter[[#This Row],[Date Created Conversion]],Kickstarter[[#This Row],[Date Ended Conversion]],"m")</f>
        <v>1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Kickstarter[[#This Row],[pledged]]/Kickstarter[[#This Row],[goal]]</f>
        <v>1.9</v>
      </c>
      <c r="P3462" s="13">
        <f>IF(Kickstarter[[#This Row],[backers_count]], Kickstarter[[#This Row],[pledged]]/Kickstarter[[#This Row],[backers_count]], 0)</f>
        <v>50</v>
      </c>
      <c r="Q3462" t="str">
        <f>LEFT(Kickstarter[[#This Row],[Category and Sub-Category]], SEARCH("/", Kickstarter[[#This Row],[Category and Sub-Category]])-1)</f>
        <v>theater</v>
      </c>
      <c r="R3462" t="str">
        <f>RIGHT(Kickstarter[[#This Row],[Category and Sub-Category]], LEN(Kickstarter[[#This Row],[Category and Sub-Category]])-SEARCH("/",Kickstarter[[#This Row],[Category and Sub-Category]]))</f>
        <v>plays</v>
      </c>
      <c r="S3462" s="10">
        <f>(Kickstarter[[#This Row],[launched_at]]/86400) + 25569 + (-6/24)</f>
        <v>41852.277222222227</v>
      </c>
      <c r="T3462" s="10">
        <f>(Kickstarter[[#This Row],[deadline]]/86400) + 25569 + (-6/24)</f>
        <v>41866.277222222227</v>
      </c>
      <c r="U3462" s="6">
        <f>YEAR(Kickstarter[[#This Row],[Date Created Conversion]])</f>
        <v>2014</v>
      </c>
      <c r="V3462" s="6" t="str">
        <f>TEXT(Kickstarter[[#This Row],[Date Created Conversion]], "mmm")</f>
        <v>Aug</v>
      </c>
      <c r="W3462" s="6">
        <f>DATEDIF(Kickstarter[[#This Row],[Date Created Conversion]],Kickstarter[[#This Row],[Date Ended Conversion]],"m")</f>
        <v>0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Kickstarter[[#This Row],[pledged]]/Kickstarter[[#This Row],[goal]]</f>
        <v>1.39</v>
      </c>
      <c r="P3463" s="13">
        <f>IF(Kickstarter[[#This Row],[backers_count]], Kickstarter[[#This Row],[pledged]]/Kickstarter[[#This Row],[backers_count]], 0)</f>
        <v>57.916666666666664</v>
      </c>
      <c r="Q3463" t="str">
        <f>LEFT(Kickstarter[[#This Row],[Category and Sub-Category]], SEARCH("/", Kickstarter[[#This Row],[Category and Sub-Category]])-1)</f>
        <v>theater</v>
      </c>
      <c r="R3463" t="str">
        <f>RIGHT(Kickstarter[[#This Row],[Category and Sub-Category]], LEN(Kickstarter[[#This Row],[Category and Sub-Category]])-SEARCH("/",Kickstarter[[#This Row],[Category and Sub-Category]]))</f>
        <v>plays</v>
      </c>
      <c r="S3463" s="10">
        <f>(Kickstarter[[#This Row],[launched_at]]/86400) + 25569 + (-6/24)</f>
        <v>42643.382858796293</v>
      </c>
      <c r="T3463" s="10">
        <f>(Kickstarter[[#This Row],[deadline]]/86400) + 25569 + (-6/24)</f>
        <v>42671.875</v>
      </c>
      <c r="U3463" s="6">
        <f>YEAR(Kickstarter[[#This Row],[Date Created Conversion]])</f>
        <v>2016</v>
      </c>
      <c r="V3463" s="6" t="str">
        <f>TEXT(Kickstarter[[#This Row],[Date Created Conversion]], "mmm")</f>
        <v>Sep</v>
      </c>
      <c r="W3463" s="6">
        <f>DATEDIF(Kickstarter[[#This Row],[Date Created Conversion]],Kickstarter[[#This Row],[Date Ended Conversion]],"m")</f>
        <v>0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Kickstarter[[#This Row],[pledged]]/Kickstarter[[#This Row],[goal]]</f>
        <v>2.02</v>
      </c>
      <c r="P3464" s="13">
        <f>IF(Kickstarter[[#This Row],[backers_count]], Kickstarter[[#This Row],[pledged]]/Kickstarter[[#This Row],[backers_count]], 0)</f>
        <v>29.705882352941178</v>
      </c>
      <c r="Q3464" t="str">
        <f>LEFT(Kickstarter[[#This Row],[Category and Sub-Category]], SEARCH("/", Kickstarter[[#This Row],[Category and Sub-Category]])-1)</f>
        <v>theater</v>
      </c>
      <c r="R3464" t="str">
        <f>RIGHT(Kickstarter[[#This Row],[Category and Sub-Category]], LEN(Kickstarter[[#This Row],[Category and Sub-Category]])-SEARCH("/",Kickstarter[[#This Row],[Category and Sub-Category]]))</f>
        <v>plays</v>
      </c>
      <c r="S3464" s="10">
        <f>(Kickstarter[[#This Row],[launched_at]]/86400) + 25569 + (-6/24)</f>
        <v>42179.648472222223</v>
      </c>
      <c r="T3464" s="10">
        <f>(Kickstarter[[#This Row],[deadline]]/86400) + 25569 + (-6/24)</f>
        <v>42195.5</v>
      </c>
      <c r="U3464" s="6">
        <f>YEAR(Kickstarter[[#This Row],[Date Created Conversion]])</f>
        <v>2015</v>
      </c>
      <c r="V3464" s="6" t="str">
        <f>TEXT(Kickstarter[[#This Row],[Date Created Conversion]], "mmm")</f>
        <v>Jun</v>
      </c>
      <c r="W3464" s="6">
        <f>DATEDIF(Kickstarter[[#This Row],[Date Created Conversion]],Kickstarter[[#This Row],[Date Ended Conversion]],"m")</f>
        <v>0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Kickstarter[[#This Row],[pledged]]/Kickstarter[[#This Row],[goal]]</f>
        <v>1.0338000000000001</v>
      </c>
      <c r="P3465" s="13">
        <f>IF(Kickstarter[[#This Row],[backers_count]], Kickstarter[[#This Row],[pledged]]/Kickstarter[[#This Row],[backers_count]], 0)</f>
        <v>90.684210526315795</v>
      </c>
      <c r="Q3465" t="str">
        <f>LEFT(Kickstarter[[#This Row],[Category and Sub-Category]], SEARCH("/", Kickstarter[[#This Row],[Category and Sub-Category]])-1)</f>
        <v>theater</v>
      </c>
      <c r="R3465" t="str">
        <f>RIGHT(Kickstarter[[#This Row],[Category and Sub-Category]], LEN(Kickstarter[[#This Row],[Category and Sub-Category]])-SEARCH("/",Kickstarter[[#This Row],[Category and Sub-Category]]))</f>
        <v>plays</v>
      </c>
      <c r="S3465" s="10">
        <f>(Kickstarter[[#This Row],[launched_at]]/86400) + 25569 + (-6/24)</f>
        <v>42612.668807870374</v>
      </c>
      <c r="T3465" s="10">
        <f>(Kickstarter[[#This Row],[deadline]]/86400) + 25569 + (-6/24)</f>
        <v>42653.915972222225</v>
      </c>
      <c r="U3465" s="6">
        <f>YEAR(Kickstarter[[#This Row],[Date Created Conversion]])</f>
        <v>2016</v>
      </c>
      <c r="V3465" s="6" t="str">
        <f>TEXT(Kickstarter[[#This Row],[Date Created Conversion]], "mmm")</f>
        <v>Aug</v>
      </c>
      <c r="W3465" s="6">
        <f>DATEDIF(Kickstarter[[#This Row],[Date Created Conversion]],Kickstarter[[#This Row],[Date Ended Conversion]],"m")</f>
        <v>1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Kickstarter[[#This Row],[pledged]]/Kickstarter[[#This Row],[goal]]</f>
        <v>1.023236</v>
      </c>
      <c r="P3466" s="13">
        <f>IF(Kickstarter[[#This Row],[backers_count]], Kickstarter[[#This Row],[pledged]]/Kickstarter[[#This Row],[backers_count]], 0)</f>
        <v>55.012688172043013</v>
      </c>
      <c r="Q3466" t="str">
        <f>LEFT(Kickstarter[[#This Row],[Category and Sub-Category]], SEARCH("/", Kickstarter[[#This Row],[Category and Sub-Category]])-1)</f>
        <v>theater</v>
      </c>
      <c r="R3466" t="str">
        <f>RIGHT(Kickstarter[[#This Row],[Category and Sub-Category]], LEN(Kickstarter[[#This Row],[Category and Sub-Category]])-SEARCH("/",Kickstarter[[#This Row],[Category and Sub-Category]]))</f>
        <v>plays</v>
      </c>
      <c r="S3466" s="10">
        <f>(Kickstarter[[#This Row],[launched_at]]/86400) + 25569 + (-6/24)</f>
        <v>42574.880057870367</v>
      </c>
      <c r="T3466" s="10">
        <f>(Kickstarter[[#This Row],[deadline]]/86400) + 25569 + (-6/24)</f>
        <v>42604.880057870367</v>
      </c>
      <c r="U3466" s="6">
        <f>YEAR(Kickstarter[[#This Row],[Date Created Conversion]])</f>
        <v>2016</v>
      </c>
      <c r="V3466" s="6" t="str">
        <f>TEXT(Kickstarter[[#This Row],[Date Created Conversion]], "mmm")</f>
        <v>Jul</v>
      </c>
      <c r="W3466" s="6">
        <f>DATEDIF(Kickstarter[[#This Row],[Date Created Conversion]],Kickstarter[[#This Row],[Date Ended Conversion]],"m")</f>
        <v>0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Kickstarter[[#This Row],[pledged]]/Kickstarter[[#This Row],[goal]]</f>
        <v>1.03</v>
      </c>
      <c r="P3467" s="13">
        <f>IF(Kickstarter[[#This Row],[backers_count]], Kickstarter[[#This Row],[pledged]]/Kickstarter[[#This Row],[backers_count]], 0)</f>
        <v>57.222222222222221</v>
      </c>
      <c r="Q3467" t="str">
        <f>LEFT(Kickstarter[[#This Row],[Category and Sub-Category]], SEARCH("/", Kickstarter[[#This Row],[Category and Sub-Category]])-1)</f>
        <v>theater</v>
      </c>
      <c r="R3467" t="str">
        <f>RIGHT(Kickstarter[[#This Row],[Category and Sub-Category]], LEN(Kickstarter[[#This Row],[Category and Sub-Category]])-SEARCH("/",Kickstarter[[#This Row],[Category and Sub-Category]]))</f>
        <v>plays</v>
      </c>
      <c r="S3467" s="10">
        <f>(Kickstarter[[#This Row],[launched_at]]/86400) + 25569 + (-6/24)</f>
        <v>42200.375833333332</v>
      </c>
      <c r="T3467" s="10">
        <f>(Kickstarter[[#This Row],[deadline]]/86400) + 25569 + (-6/24)</f>
        <v>42225.416666666672</v>
      </c>
      <c r="U3467" s="6">
        <f>YEAR(Kickstarter[[#This Row],[Date Created Conversion]])</f>
        <v>2015</v>
      </c>
      <c r="V3467" s="6" t="str">
        <f>TEXT(Kickstarter[[#This Row],[Date Created Conversion]], "mmm")</f>
        <v>Jul</v>
      </c>
      <c r="W3467" s="6">
        <f>DATEDIF(Kickstarter[[#This Row],[Date Created Conversion]],Kickstarter[[#This Row],[Date Ended Conversion]],"m")</f>
        <v>0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Kickstarter[[#This Row],[pledged]]/Kickstarter[[#This Row],[goal]]</f>
        <v>1.2714285714285714</v>
      </c>
      <c r="P3468" s="13">
        <f>IF(Kickstarter[[#This Row],[backers_count]], Kickstarter[[#This Row],[pledged]]/Kickstarter[[#This Row],[backers_count]], 0)</f>
        <v>72.950819672131146</v>
      </c>
      <c r="Q3468" t="str">
        <f>LEFT(Kickstarter[[#This Row],[Category and Sub-Category]], SEARCH("/", Kickstarter[[#This Row],[Category and Sub-Category]])-1)</f>
        <v>theater</v>
      </c>
      <c r="R3468" t="str">
        <f>RIGHT(Kickstarter[[#This Row],[Category and Sub-Category]], LEN(Kickstarter[[#This Row],[Category and Sub-Category]])-SEARCH("/",Kickstarter[[#This Row],[Category and Sub-Category]]))</f>
        <v>plays</v>
      </c>
      <c r="S3468" s="10">
        <f>(Kickstarter[[#This Row],[launched_at]]/86400) + 25569 + (-6/24)</f>
        <v>42419.769097222219</v>
      </c>
      <c r="T3468" s="10">
        <f>(Kickstarter[[#This Row],[deadline]]/86400) + 25569 + (-6/24)</f>
        <v>42479.727430555555</v>
      </c>
      <c r="U3468" s="6">
        <f>YEAR(Kickstarter[[#This Row],[Date Created Conversion]])</f>
        <v>2016</v>
      </c>
      <c r="V3468" s="6" t="str">
        <f>TEXT(Kickstarter[[#This Row],[Date Created Conversion]], "mmm")</f>
        <v>Feb</v>
      </c>
      <c r="W3468" s="6">
        <f>DATEDIF(Kickstarter[[#This Row],[Date Created Conversion]],Kickstarter[[#This Row],[Date Ended Conversion]],"m")</f>
        <v>2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Kickstarter[[#This Row],[pledged]]/Kickstarter[[#This Row],[goal]]</f>
        <v>1.01</v>
      </c>
      <c r="P3469" s="13">
        <f>IF(Kickstarter[[#This Row],[backers_count]], Kickstarter[[#This Row],[pledged]]/Kickstarter[[#This Row],[backers_count]], 0)</f>
        <v>64.468085106382972</v>
      </c>
      <c r="Q3469" t="str">
        <f>LEFT(Kickstarter[[#This Row],[Category and Sub-Category]], SEARCH("/", Kickstarter[[#This Row],[Category and Sub-Category]])-1)</f>
        <v>theater</v>
      </c>
      <c r="R3469" t="str">
        <f>RIGHT(Kickstarter[[#This Row],[Category and Sub-Category]], LEN(Kickstarter[[#This Row],[Category and Sub-Category]])-SEARCH("/",Kickstarter[[#This Row],[Category and Sub-Category]]))</f>
        <v>plays</v>
      </c>
      <c r="S3469" s="10">
        <f>(Kickstarter[[#This Row],[launched_at]]/86400) + 25569 + (-6/24)</f>
        <v>42053.421666666662</v>
      </c>
      <c r="T3469" s="10">
        <f>(Kickstarter[[#This Row],[deadline]]/86400) + 25569 + (-6/24)</f>
        <v>42083.380000000005</v>
      </c>
      <c r="U3469" s="6">
        <f>YEAR(Kickstarter[[#This Row],[Date Created Conversion]])</f>
        <v>2015</v>
      </c>
      <c r="V3469" s="6" t="str">
        <f>TEXT(Kickstarter[[#This Row],[Date Created Conversion]], "mmm")</f>
        <v>Feb</v>
      </c>
      <c r="W3469" s="6">
        <f>DATEDIF(Kickstarter[[#This Row],[Date Created Conversion]],Kickstarter[[#This Row],[Date Ended Conversion]],"m")</f>
        <v>1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Kickstarter[[#This Row],[pledged]]/Kickstarter[[#This Row],[goal]]</f>
        <v>1.2178</v>
      </c>
      <c r="P3470" s="13">
        <f>IF(Kickstarter[[#This Row],[backers_count]], Kickstarter[[#This Row],[pledged]]/Kickstarter[[#This Row],[backers_count]], 0)</f>
        <v>716.35294117647061</v>
      </c>
      <c r="Q3470" t="str">
        <f>LEFT(Kickstarter[[#This Row],[Category and Sub-Category]], SEARCH("/", Kickstarter[[#This Row],[Category and Sub-Category]])-1)</f>
        <v>theater</v>
      </c>
      <c r="R3470" t="str">
        <f>RIGHT(Kickstarter[[#This Row],[Category and Sub-Category]], LEN(Kickstarter[[#This Row],[Category and Sub-Category]])-SEARCH("/",Kickstarter[[#This Row],[Category and Sub-Category]]))</f>
        <v>plays</v>
      </c>
      <c r="S3470" s="10">
        <f>(Kickstarter[[#This Row],[launched_at]]/86400) + 25569 + (-6/24)</f>
        <v>42605.515381944446</v>
      </c>
      <c r="T3470" s="10">
        <f>(Kickstarter[[#This Row],[deadline]]/86400) + 25569 + (-6/24)</f>
        <v>42633.875</v>
      </c>
      <c r="U3470" s="6">
        <f>YEAR(Kickstarter[[#This Row],[Date Created Conversion]])</f>
        <v>2016</v>
      </c>
      <c r="V3470" s="6" t="str">
        <f>TEXT(Kickstarter[[#This Row],[Date Created Conversion]], "mmm")</f>
        <v>Aug</v>
      </c>
      <c r="W3470" s="6">
        <f>DATEDIF(Kickstarter[[#This Row],[Date Created Conversion]],Kickstarter[[#This Row],[Date Ended Conversion]],"m")</f>
        <v>0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Kickstarter[[#This Row],[pledged]]/Kickstarter[[#This Row],[goal]]</f>
        <v>1.1339285714285714</v>
      </c>
      <c r="P3471" s="13">
        <f>IF(Kickstarter[[#This Row],[backers_count]], Kickstarter[[#This Row],[pledged]]/Kickstarter[[#This Row],[backers_count]], 0)</f>
        <v>50.396825396825399</v>
      </c>
      <c r="Q3471" t="str">
        <f>LEFT(Kickstarter[[#This Row],[Category and Sub-Category]], SEARCH("/", Kickstarter[[#This Row],[Category and Sub-Category]])-1)</f>
        <v>theater</v>
      </c>
      <c r="R3471" t="str">
        <f>RIGHT(Kickstarter[[#This Row],[Category and Sub-Category]], LEN(Kickstarter[[#This Row],[Category and Sub-Category]])-SEARCH("/",Kickstarter[[#This Row],[Category and Sub-Category]]))</f>
        <v>plays</v>
      </c>
      <c r="S3471" s="10">
        <f>(Kickstarter[[#This Row],[launched_at]]/86400) + 25569 + (-6/24)</f>
        <v>42458.391724537039</v>
      </c>
      <c r="T3471" s="10">
        <f>(Kickstarter[[#This Row],[deadline]]/86400) + 25569 + (-6/24)</f>
        <v>42488.391724537039</v>
      </c>
      <c r="U3471" s="6">
        <f>YEAR(Kickstarter[[#This Row],[Date Created Conversion]])</f>
        <v>2016</v>
      </c>
      <c r="V3471" s="6" t="str">
        <f>TEXT(Kickstarter[[#This Row],[Date Created Conversion]], "mmm")</f>
        <v>Mar</v>
      </c>
      <c r="W3471" s="6">
        <f>DATEDIF(Kickstarter[[#This Row],[Date Created Conversion]],Kickstarter[[#This Row],[Date Ended Conversion]],"m")</f>
        <v>0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Kickstarter[[#This Row],[pledged]]/Kickstarter[[#This Row],[goal]]</f>
        <v>1.5</v>
      </c>
      <c r="P3472" s="13">
        <f>IF(Kickstarter[[#This Row],[backers_count]], Kickstarter[[#This Row],[pledged]]/Kickstarter[[#This Row],[backers_count]], 0)</f>
        <v>41.666666666666664</v>
      </c>
      <c r="Q3472" t="str">
        <f>LEFT(Kickstarter[[#This Row],[Category and Sub-Category]], SEARCH("/", Kickstarter[[#This Row],[Category and Sub-Category]])-1)</f>
        <v>theater</v>
      </c>
      <c r="R3472" t="str">
        <f>RIGHT(Kickstarter[[#This Row],[Category and Sub-Category]], LEN(Kickstarter[[#This Row],[Category and Sub-Category]])-SEARCH("/",Kickstarter[[#This Row],[Category and Sub-Category]]))</f>
        <v>plays</v>
      </c>
      <c r="S3472" s="10">
        <f>(Kickstarter[[#This Row],[launched_at]]/86400) + 25569 + (-6/24)</f>
        <v>42528.772013888884</v>
      </c>
      <c r="T3472" s="10">
        <f>(Kickstarter[[#This Row],[deadline]]/86400) + 25569 + (-6/24)</f>
        <v>42566.651388888888</v>
      </c>
      <c r="U3472" s="6">
        <f>YEAR(Kickstarter[[#This Row],[Date Created Conversion]])</f>
        <v>2016</v>
      </c>
      <c r="V3472" s="6" t="str">
        <f>TEXT(Kickstarter[[#This Row],[Date Created Conversion]], "mmm")</f>
        <v>Jun</v>
      </c>
      <c r="W3472" s="6">
        <f>DATEDIF(Kickstarter[[#This Row],[Date Created Conversion]],Kickstarter[[#This Row],[Date Ended Conversion]],"m")</f>
        <v>1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Kickstarter[[#This Row],[pledged]]/Kickstarter[[#This Row],[goal]]</f>
        <v>2.1459999999999999</v>
      </c>
      <c r="P3473" s="13">
        <f>IF(Kickstarter[[#This Row],[backers_count]], Kickstarter[[#This Row],[pledged]]/Kickstarter[[#This Row],[backers_count]], 0)</f>
        <v>35.766666666666666</v>
      </c>
      <c r="Q3473" t="str">
        <f>LEFT(Kickstarter[[#This Row],[Category and Sub-Category]], SEARCH("/", Kickstarter[[#This Row],[Category and Sub-Category]])-1)</f>
        <v>theater</v>
      </c>
      <c r="R3473" t="str">
        <f>RIGHT(Kickstarter[[#This Row],[Category and Sub-Category]], LEN(Kickstarter[[#This Row],[Category and Sub-Category]])-SEARCH("/",Kickstarter[[#This Row],[Category and Sub-Category]]))</f>
        <v>plays</v>
      </c>
      <c r="S3473" s="10">
        <f>(Kickstarter[[#This Row],[launched_at]]/86400) + 25569 + (-6/24)</f>
        <v>41841.570486111115</v>
      </c>
      <c r="T3473" s="10">
        <f>(Kickstarter[[#This Row],[deadline]]/86400) + 25569 + (-6/24)</f>
        <v>41882.583333333336</v>
      </c>
      <c r="U3473" s="6">
        <f>YEAR(Kickstarter[[#This Row],[Date Created Conversion]])</f>
        <v>2014</v>
      </c>
      <c r="V3473" s="6" t="str">
        <f>TEXT(Kickstarter[[#This Row],[Date Created Conversion]], "mmm")</f>
        <v>Jul</v>
      </c>
      <c r="W3473" s="6">
        <f>DATEDIF(Kickstarter[[#This Row],[Date Created Conversion]],Kickstarter[[#This Row],[Date Ended Conversion]],"m")</f>
        <v>1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Kickstarter[[#This Row],[pledged]]/Kickstarter[[#This Row],[goal]]</f>
        <v>1.0205</v>
      </c>
      <c r="P3474" s="13">
        <f>IF(Kickstarter[[#This Row],[backers_count]], Kickstarter[[#This Row],[pledged]]/Kickstarter[[#This Row],[backers_count]], 0)</f>
        <v>88.739130434782609</v>
      </c>
      <c r="Q3474" t="str">
        <f>LEFT(Kickstarter[[#This Row],[Category and Sub-Category]], SEARCH("/", Kickstarter[[#This Row],[Category and Sub-Category]])-1)</f>
        <v>theater</v>
      </c>
      <c r="R3474" t="str">
        <f>RIGHT(Kickstarter[[#This Row],[Category and Sub-Category]], LEN(Kickstarter[[#This Row],[Category and Sub-Category]])-SEARCH("/",Kickstarter[[#This Row],[Category and Sub-Category]]))</f>
        <v>plays</v>
      </c>
      <c r="S3474" s="10">
        <f>(Kickstarter[[#This Row],[launched_at]]/86400) + 25569 + (-6/24)</f>
        <v>41927.920497685183</v>
      </c>
      <c r="T3474" s="10">
        <f>(Kickstarter[[#This Row],[deadline]]/86400) + 25569 + (-6/24)</f>
        <v>41948.999305555553</v>
      </c>
      <c r="U3474" s="6">
        <f>YEAR(Kickstarter[[#This Row],[Date Created Conversion]])</f>
        <v>2014</v>
      </c>
      <c r="V3474" s="6" t="str">
        <f>TEXT(Kickstarter[[#This Row],[Date Created Conversion]], "mmm")</f>
        <v>Oct</v>
      </c>
      <c r="W3474" s="6">
        <f>DATEDIF(Kickstarter[[#This Row],[Date Created Conversion]],Kickstarter[[#This Row],[Date Ended Conversion]],"m")</f>
        <v>0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Kickstarter[[#This Row],[pledged]]/Kickstarter[[#This Row],[goal]]</f>
        <v>1</v>
      </c>
      <c r="P3475" s="13">
        <f>IF(Kickstarter[[#This Row],[backers_count]], Kickstarter[[#This Row],[pledged]]/Kickstarter[[#This Row],[backers_count]], 0)</f>
        <v>148.4848484848485</v>
      </c>
      <c r="Q3475" t="str">
        <f>LEFT(Kickstarter[[#This Row],[Category and Sub-Category]], SEARCH("/", Kickstarter[[#This Row],[Category and Sub-Category]])-1)</f>
        <v>theater</v>
      </c>
      <c r="R3475" t="str">
        <f>RIGHT(Kickstarter[[#This Row],[Category and Sub-Category]], LEN(Kickstarter[[#This Row],[Category and Sub-Category]])-SEARCH("/",Kickstarter[[#This Row],[Category and Sub-Category]]))</f>
        <v>plays</v>
      </c>
      <c r="S3475" s="10">
        <f>(Kickstarter[[#This Row],[launched_at]]/86400) + 25569 + (-6/24)</f>
        <v>42062.584444444445</v>
      </c>
      <c r="T3475" s="10">
        <f>(Kickstarter[[#This Row],[deadline]]/86400) + 25569 + (-6/24)</f>
        <v>42083.602083333331</v>
      </c>
      <c r="U3475" s="6">
        <f>YEAR(Kickstarter[[#This Row],[Date Created Conversion]])</f>
        <v>2015</v>
      </c>
      <c r="V3475" s="6" t="str">
        <f>TEXT(Kickstarter[[#This Row],[Date Created Conversion]], "mmm")</f>
        <v>Feb</v>
      </c>
      <c r="W3475" s="6">
        <f>DATEDIF(Kickstarter[[#This Row],[Date Created Conversion]],Kickstarter[[#This Row],[Date Ended Conversion]],"m")</f>
        <v>0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Kickstarter[[#This Row],[pledged]]/Kickstarter[[#This Row],[goal]]</f>
        <v>1.01</v>
      </c>
      <c r="P3476" s="13">
        <f>IF(Kickstarter[[#This Row],[backers_count]], Kickstarter[[#This Row],[pledged]]/Kickstarter[[#This Row],[backers_count]], 0)</f>
        <v>51.794871794871796</v>
      </c>
      <c r="Q3476" t="str">
        <f>LEFT(Kickstarter[[#This Row],[Category and Sub-Category]], SEARCH("/", Kickstarter[[#This Row],[Category and Sub-Category]])-1)</f>
        <v>theater</v>
      </c>
      <c r="R3476" t="str">
        <f>RIGHT(Kickstarter[[#This Row],[Category and Sub-Category]], LEN(Kickstarter[[#This Row],[Category and Sub-Category]])-SEARCH("/",Kickstarter[[#This Row],[Category and Sub-Category]]))</f>
        <v>plays</v>
      </c>
      <c r="S3476" s="10">
        <f>(Kickstarter[[#This Row],[launched_at]]/86400) + 25569 + (-6/24)</f>
        <v>42541.251516203702</v>
      </c>
      <c r="T3476" s="10">
        <f>(Kickstarter[[#This Row],[deadline]]/86400) + 25569 + (-6/24)</f>
        <v>42571.251516203702</v>
      </c>
      <c r="U3476" s="6">
        <f>YEAR(Kickstarter[[#This Row],[Date Created Conversion]])</f>
        <v>2016</v>
      </c>
      <c r="V3476" s="6" t="str">
        <f>TEXT(Kickstarter[[#This Row],[Date Created Conversion]], "mmm")</f>
        <v>Jun</v>
      </c>
      <c r="W3476" s="6">
        <f>DATEDIF(Kickstarter[[#This Row],[Date Created Conversion]],Kickstarter[[#This Row],[Date Ended Conversion]],"m")</f>
        <v>1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Kickstarter[[#This Row],[pledged]]/Kickstarter[[#This Row],[goal]]</f>
        <v>1.1333333333333333</v>
      </c>
      <c r="P3477" s="13">
        <f>IF(Kickstarter[[#This Row],[backers_count]], Kickstarter[[#This Row],[pledged]]/Kickstarter[[#This Row],[backers_count]], 0)</f>
        <v>20</v>
      </c>
      <c r="Q3477" t="str">
        <f>LEFT(Kickstarter[[#This Row],[Category and Sub-Category]], SEARCH("/", Kickstarter[[#This Row],[Category and Sub-Category]])-1)</f>
        <v>theater</v>
      </c>
      <c r="R3477" t="str">
        <f>RIGHT(Kickstarter[[#This Row],[Category and Sub-Category]], LEN(Kickstarter[[#This Row],[Category and Sub-Category]])-SEARCH("/",Kickstarter[[#This Row],[Category and Sub-Category]]))</f>
        <v>plays</v>
      </c>
      <c r="S3477" s="10">
        <f>(Kickstarter[[#This Row],[launched_at]]/86400) + 25569 + (-6/24)</f>
        <v>41918.630833333329</v>
      </c>
      <c r="T3477" s="10">
        <f>(Kickstarter[[#This Row],[deadline]]/86400) + 25569 + (-6/24)</f>
        <v>41945.75</v>
      </c>
      <c r="U3477" s="6">
        <f>YEAR(Kickstarter[[#This Row],[Date Created Conversion]])</f>
        <v>2014</v>
      </c>
      <c r="V3477" s="6" t="str">
        <f>TEXT(Kickstarter[[#This Row],[Date Created Conversion]], "mmm")</f>
        <v>Oct</v>
      </c>
      <c r="W3477" s="6">
        <f>DATEDIF(Kickstarter[[#This Row],[Date Created Conversion]],Kickstarter[[#This Row],[Date Ended Conversion]],"m")</f>
        <v>0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Kickstarter[[#This Row],[pledged]]/Kickstarter[[#This Row],[goal]]</f>
        <v>1.04</v>
      </c>
      <c r="P3478" s="13">
        <f>IF(Kickstarter[[#This Row],[backers_count]], Kickstarter[[#This Row],[pledged]]/Kickstarter[[#This Row],[backers_count]], 0)</f>
        <v>52</v>
      </c>
      <c r="Q3478" t="str">
        <f>LEFT(Kickstarter[[#This Row],[Category and Sub-Category]], SEARCH("/", Kickstarter[[#This Row],[Category and Sub-Category]])-1)</f>
        <v>theater</v>
      </c>
      <c r="R3478" t="str">
        <f>RIGHT(Kickstarter[[#This Row],[Category and Sub-Category]], LEN(Kickstarter[[#This Row],[Category and Sub-Category]])-SEARCH("/",Kickstarter[[#This Row],[Category and Sub-Category]]))</f>
        <v>plays</v>
      </c>
      <c r="S3478" s="10">
        <f>(Kickstarter[[#This Row],[launched_at]]/86400) + 25569 + (-6/24)</f>
        <v>41921.029976851853</v>
      </c>
      <c r="T3478" s="10">
        <f>(Kickstarter[[#This Row],[deadline]]/86400) + 25569 + (-6/24)</f>
        <v>41938.875</v>
      </c>
      <c r="U3478" s="6">
        <f>YEAR(Kickstarter[[#This Row],[Date Created Conversion]])</f>
        <v>2014</v>
      </c>
      <c r="V3478" s="6" t="str">
        <f>TEXT(Kickstarter[[#This Row],[Date Created Conversion]], "mmm")</f>
        <v>Oct</v>
      </c>
      <c r="W3478" s="6">
        <f>DATEDIF(Kickstarter[[#This Row],[Date Created Conversion]],Kickstarter[[#This Row],[Date Ended Conversion]],"m")</f>
        <v>0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Kickstarter[[#This Row],[pledged]]/Kickstarter[[#This Row],[goal]]</f>
        <v>1.1533333333333333</v>
      </c>
      <c r="P3479" s="13">
        <f>IF(Kickstarter[[#This Row],[backers_count]], Kickstarter[[#This Row],[pledged]]/Kickstarter[[#This Row],[backers_count]], 0)</f>
        <v>53.230769230769234</v>
      </c>
      <c r="Q3479" t="str">
        <f>LEFT(Kickstarter[[#This Row],[Category and Sub-Category]], SEARCH("/", Kickstarter[[#This Row],[Category and Sub-Category]])-1)</f>
        <v>theater</v>
      </c>
      <c r="R3479" t="str">
        <f>RIGHT(Kickstarter[[#This Row],[Category and Sub-Category]], LEN(Kickstarter[[#This Row],[Category and Sub-Category]])-SEARCH("/",Kickstarter[[#This Row],[Category and Sub-Category]]))</f>
        <v>plays</v>
      </c>
      <c r="S3479" s="10">
        <f>(Kickstarter[[#This Row],[launched_at]]/86400) + 25569 + (-6/24)</f>
        <v>42128.486608796295</v>
      </c>
      <c r="T3479" s="10">
        <f>(Kickstarter[[#This Row],[deadline]]/86400) + 25569 + (-6/24)</f>
        <v>42140.875</v>
      </c>
      <c r="U3479" s="6">
        <f>YEAR(Kickstarter[[#This Row],[Date Created Conversion]])</f>
        <v>2015</v>
      </c>
      <c r="V3479" s="6" t="str">
        <f>TEXT(Kickstarter[[#This Row],[Date Created Conversion]], "mmm")</f>
        <v>May</v>
      </c>
      <c r="W3479" s="6">
        <f>DATEDIF(Kickstarter[[#This Row],[Date Created Conversion]],Kickstarter[[#This Row],[Date Ended Conversion]],"m")</f>
        <v>0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Kickstarter[[#This Row],[pledged]]/Kickstarter[[#This Row],[goal]]</f>
        <v>1.1285000000000001</v>
      </c>
      <c r="P3480" s="13">
        <f>IF(Kickstarter[[#This Row],[backers_count]], Kickstarter[[#This Row],[pledged]]/Kickstarter[[#This Row],[backers_count]], 0)</f>
        <v>39.596491228070178</v>
      </c>
      <c r="Q3480" t="str">
        <f>LEFT(Kickstarter[[#This Row],[Category and Sub-Category]], SEARCH("/", Kickstarter[[#This Row],[Category and Sub-Category]])-1)</f>
        <v>theater</v>
      </c>
      <c r="R3480" t="str">
        <f>RIGHT(Kickstarter[[#This Row],[Category and Sub-Category]], LEN(Kickstarter[[#This Row],[Category and Sub-Category]])-SEARCH("/",Kickstarter[[#This Row],[Category and Sub-Category]]))</f>
        <v>plays</v>
      </c>
      <c r="S3480" s="10">
        <f>(Kickstarter[[#This Row],[launched_at]]/86400) + 25569 + (-6/24)</f>
        <v>42053.666921296295</v>
      </c>
      <c r="T3480" s="10">
        <f>(Kickstarter[[#This Row],[deadline]]/86400) + 25569 + (-6/24)</f>
        <v>42079.625</v>
      </c>
      <c r="U3480" s="6">
        <f>YEAR(Kickstarter[[#This Row],[Date Created Conversion]])</f>
        <v>2015</v>
      </c>
      <c r="V3480" s="6" t="str">
        <f>TEXT(Kickstarter[[#This Row],[Date Created Conversion]], "mmm")</f>
        <v>Feb</v>
      </c>
      <c r="W3480" s="6">
        <f>DATEDIF(Kickstarter[[#This Row],[Date Created Conversion]],Kickstarter[[#This Row],[Date Ended Conversion]],"m")</f>
        <v>0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Kickstarter[[#This Row],[pledged]]/Kickstarter[[#This Row],[goal]]</f>
        <v>1.2786666666666666</v>
      </c>
      <c r="P3481" s="13">
        <f>IF(Kickstarter[[#This Row],[backers_count]], Kickstarter[[#This Row],[pledged]]/Kickstarter[[#This Row],[backers_count]], 0)</f>
        <v>34.25</v>
      </c>
      <c r="Q3481" t="str">
        <f>LEFT(Kickstarter[[#This Row],[Category and Sub-Category]], SEARCH("/", Kickstarter[[#This Row],[Category and Sub-Category]])-1)</f>
        <v>theater</v>
      </c>
      <c r="R3481" t="str">
        <f>RIGHT(Kickstarter[[#This Row],[Category and Sub-Category]], LEN(Kickstarter[[#This Row],[Category and Sub-Category]])-SEARCH("/",Kickstarter[[#This Row],[Category and Sub-Category]]))</f>
        <v>plays</v>
      </c>
      <c r="S3481" s="10">
        <f>(Kickstarter[[#This Row],[launched_at]]/86400) + 25569 + (-6/24)</f>
        <v>41781.605092592596</v>
      </c>
      <c r="T3481" s="10">
        <f>(Kickstarter[[#This Row],[deadline]]/86400) + 25569 + (-6/24)</f>
        <v>41811.605092592596</v>
      </c>
      <c r="U3481" s="6">
        <f>YEAR(Kickstarter[[#This Row],[Date Created Conversion]])</f>
        <v>2014</v>
      </c>
      <c r="V3481" s="6" t="str">
        <f>TEXT(Kickstarter[[#This Row],[Date Created Conversion]], "mmm")</f>
        <v>May</v>
      </c>
      <c r="W3481" s="6">
        <f>DATEDIF(Kickstarter[[#This Row],[Date Created Conversion]],Kickstarter[[#This Row],[Date Ended Conversion]],"m")</f>
        <v>0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Kickstarter[[#This Row],[pledged]]/Kickstarter[[#This Row],[goal]]</f>
        <v>1.4266666666666667</v>
      </c>
      <c r="P3482" s="13">
        <f>IF(Kickstarter[[#This Row],[backers_count]], Kickstarter[[#This Row],[pledged]]/Kickstarter[[#This Row],[backers_count]], 0)</f>
        <v>164.61538461538461</v>
      </c>
      <c r="Q3482" t="str">
        <f>LEFT(Kickstarter[[#This Row],[Category and Sub-Category]], SEARCH("/", Kickstarter[[#This Row],[Category and Sub-Category]])-1)</f>
        <v>theater</v>
      </c>
      <c r="R3482" t="str">
        <f>RIGHT(Kickstarter[[#This Row],[Category and Sub-Category]], LEN(Kickstarter[[#This Row],[Category and Sub-Category]])-SEARCH("/",Kickstarter[[#This Row],[Category and Sub-Category]]))</f>
        <v>plays</v>
      </c>
      <c r="S3482" s="10">
        <f>(Kickstarter[[#This Row],[launched_at]]/86400) + 25569 + (-6/24)</f>
        <v>42171.067442129628</v>
      </c>
      <c r="T3482" s="10">
        <f>(Kickstarter[[#This Row],[deadline]]/86400) + 25569 + (-6/24)</f>
        <v>42195.625</v>
      </c>
      <c r="U3482" s="6">
        <f>YEAR(Kickstarter[[#This Row],[Date Created Conversion]])</f>
        <v>2015</v>
      </c>
      <c r="V3482" s="6" t="str">
        <f>TEXT(Kickstarter[[#This Row],[Date Created Conversion]], "mmm")</f>
        <v>Jun</v>
      </c>
      <c r="W3482" s="6">
        <f>DATEDIF(Kickstarter[[#This Row],[Date Created Conversion]],Kickstarter[[#This Row],[Date Ended Conversion]],"m")</f>
        <v>0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Kickstarter[[#This Row],[pledged]]/Kickstarter[[#This Row],[goal]]</f>
        <v>1.1879999999999999</v>
      </c>
      <c r="P3483" s="13">
        <f>IF(Kickstarter[[#This Row],[backers_count]], Kickstarter[[#This Row],[pledged]]/Kickstarter[[#This Row],[backers_count]], 0)</f>
        <v>125.05263157894737</v>
      </c>
      <c r="Q3483" t="str">
        <f>LEFT(Kickstarter[[#This Row],[Category and Sub-Category]], SEARCH("/", Kickstarter[[#This Row],[Category and Sub-Category]])-1)</f>
        <v>theater</v>
      </c>
      <c r="R3483" t="str">
        <f>RIGHT(Kickstarter[[#This Row],[Category and Sub-Category]], LEN(Kickstarter[[#This Row],[Category and Sub-Category]])-SEARCH("/",Kickstarter[[#This Row],[Category and Sub-Category]]))</f>
        <v>plays</v>
      </c>
      <c r="S3483" s="10">
        <f>(Kickstarter[[#This Row],[launched_at]]/86400) + 25569 + (-6/24)</f>
        <v>41988.997546296298</v>
      </c>
      <c r="T3483" s="10">
        <f>(Kickstarter[[#This Row],[deadline]]/86400) + 25569 + (-6/24)</f>
        <v>42005.997546296298</v>
      </c>
      <c r="U3483" s="6">
        <f>YEAR(Kickstarter[[#This Row],[Date Created Conversion]])</f>
        <v>2014</v>
      </c>
      <c r="V3483" s="6" t="str">
        <f>TEXT(Kickstarter[[#This Row],[Date Created Conversion]], "mmm")</f>
        <v>Dec</v>
      </c>
      <c r="W3483" s="6">
        <f>DATEDIF(Kickstarter[[#This Row],[Date Created Conversion]],Kickstarter[[#This Row],[Date Ended Conversion]],"m")</f>
        <v>0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Kickstarter[[#This Row],[pledged]]/Kickstarter[[#This Row],[goal]]</f>
        <v>1.3833333333333333</v>
      </c>
      <c r="P3484" s="13">
        <f>IF(Kickstarter[[#This Row],[backers_count]], Kickstarter[[#This Row],[pledged]]/Kickstarter[[#This Row],[backers_count]], 0)</f>
        <v>51.875</v>
      </c>
      <c r="Q3484" t="str">
        <f>LEFT(Kickstarter[[#This Row],[Category and Sub-Category]], SEARCH("/", Kickstarter[[#This Row],[Category and Sub-Category]])-1)</f>
        <v>theater</v>
      </c>
      <c r="R3484" t="str">
        <f>RIGHT(Kickstarter[[#This Row],[Category and Sub-Category]], LEN(Kickstarter[[#This Row],[Category and Sub-Category]])-SEARCH("/",Kickstarter[[#This Row],[Category and Sub-Category]]))</f>
        <v>plays</v>
      </c>
      <c r="S3484" s="10">
        <f>(Kickstarter[[#This Row],[launched_at]]/86400) + 25569 + (-6/24)</f>
        <v>41796.521597222221</v>
      </c>
      <c r="T3484" s="10">
        <f>(Kickstarter[[#This Row],[deadline]]/86400) + 25569 + (-6/24)</f>
        <v>41826.521597222221</v>
      </c>
      <c r="U3484" s="6">
        <f>YEAR(Kickstarter[[#This Row],[Date Created Conversion]])</f>
        <v>2014</v>
      </c>
      <c r="V3484" s="6" t="str">
        <f>TEXT(Kickstarter[[#This Row],[Date Created Conversion]], "mmm")</f>
        <v>Jun</v>
      </c>
      <c r="W3484" s="6">
        <f>DATEDIF(Kickstarter[[#This Row],[Date Created Conversion]],Kickstarter[[#This Row],[Date Ended Conversion]],"m")</f>
        <v>1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Kickstarter[[#This Row],[pledged]]/Kickstarter[[#This Row],[goal]]</f>
        <v>1.599402985074627</v>
      </c>
      <c r="P3485" s="13">
        <f>IF(Kickstarter[[#This Row],[backers_count]], Kickstarter[[#This Row],[pledged]]/Kickstarter[[#This Row],[backers_count]], 0)</f>
        <v>40.285714285714285</v>
      </c>
      <c r="Q3485" t="str">
        <f>LEFT(Kickstarter[[#This Row],[Category and Sub-Category]], SEARCH("/", Kickstarter[[#This Row],[Category and Sub-Category]])-1)</f>
        <v>theater</v>
      </c>
      <c r="R3485" t="str">
        <f>RIGHT(Kickstarter[[#This Row],[Category and Sub-Category]], LEN(Kickstarter[[#This Row],[Category and Sub-Category]])-SEARCH("/",Kickstarter[[#This Row],[Category and Sub-Category]]))</f>
        <v>plays</v>
      </c>
      <c r="S3485" s="10">
        <f>(Kickstarter[[#This Row],[launched_at]]/86400) + 25569 + (-6/24)</f>
        <v>41793.418761574074</v>
      </c>
      <c r="T3485" s="10">
        <f>(Kickstarter[[#This Row],[deadline]]/86400) + 25569 + (-6/24)</f>
        <v>41823.418761574074</v>
      </c>
      <c r="U3485" s="6">
        <f>YEAR(Kickstarter[[#This Row],[Date Created Conversion]])</f>
        <v>2014</v>
      </c>
      <c r="V3485" s="6" t="str">
        <f>TEXT(Kickstarter[[#This Row],[Date Created Conversion]], "mmm")</f>
        <v>Jun</v>
      </c>
      <c r="W3485" s="6">
        <f>DATEDIF(Kickstarter[[#This Row],[Date Created Conversion]],Kickstarter[[#This Row],[Date Ended Conversion]],"m")</f>
        <v>1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Kickstarter[[#This Row],[pledged]]/Kickstarter[[#This Row],[goal]]</f>
        <v>1.1424000000000001</v>
      </c>
      <c r="P3486" s="13">
        <f>IF(Kickstarter[[#This Row],[backers_count]], Kickstarter[[#This Row],[pledged]]/Kickstarter[[#This Row],[backers_count]], 0)</f>
        <v>64.909090909090907</v>
      </c>
      <c r="Q3486" t="str">
        <f>LEFT(Kickstarter[[#This Row],[Category and Sub-Category]], SEARCH("/", Kickstarter[[#This Row],[Category and Sub-Category]])-1)</f>
        <v>theater</v>
      </c>
      <c r="R3486" t="str">
        <f>RIGHT(Kickstarter[[#This Row],[Category and Sub-Category]], LEN(Kickstarter[[#This Row],[Category and Sub-Category]])-SEARCH("/",Kickstarter[[#This Row],[Category and Sub-Category]]))</f>
        <v>plays</v>
      </c>
      <c r="S3486" s="10">
        <f>(Kickstarter[[#This Row],[launched_at]]/86400) + 25569 + (-6/24)</f>
        <v>42506.510405092587</v>
      </c>
      <c r="T3486" s="10">
        <f>(Kickstarter[[#This Row],[deadline]]/86400) + 25569 + (-6/24)</f>
        <v>42536.510405092587</v>
      </c>
      <c r="U3486" s="6">
        <f>YEAR(Kickstarter[[#This Row],[Date Created Conversion]])</f>
        <v>2016</v>
      </c>
      <c r="V3486" s="6" t="str">
        <f>TEXT(Kickstarter[[#This Row],[Date Created Conversion]], "mmm")</f>
        <v>May</v>
      </c>
      <c r="W3486" s="6">
        <f>DATEDIF(Kickstarter[[#This Row],[Date Created Conversion]],Kickstarter[[#This Row],[Date Ended Conversion]],"m")</f>
        <v>0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Kickstarter[[#This Row],[pledged]]/Kickstarter[[#This Row],[goal]]</f>
        <v>1.0060606060606061</v>
      </c>
      <c r="P3487" s="13">
        <f>IF(Kickstarter[[#This Row],[backers_count]], Kickstarter[[#This Row],[pledged]]/Kickstarter[[#This Row],[backers_count]], 0)</f>
        <v>55.333333333333336</v>
      </c>
      <c r="Q3487" t="str">
        <f>LEFT(Kickstarter[[#This Row],[Category and Sub-Category]], SEARCH("/", Kickstarter[[#This Row],[Category and Sub-Category]])-1)</f>
        <v>theater</v>
      </c>
      <c r="R3487" t="str">
        <f>RIGHT(Kickstarter[[#This Row],[Category and Sub-Category]], LEN(Kickstarter[[#This Row],[Category and Sub-Category]])-SEARCH("/",Kickstarter[[#This Row],[Category and Sub-Category]]))</f>
        <v>plays</v>
      </c>
      <c r="S3487" s="10">
        <f>(Kickstarter[[#This Row],[launched_at]]/86400) + 25569 + (-6/24)</f>
        <v>42372.443055555559</v>
      </c>
      <c r="T3487" s="10">
        <f>(Kickstarter[[#This Row],[deadline]]/86400) + 25569 + (-6/24)</f>
        <v>42402.443055555559</v>
      </c>
      <c r="U3487" s="6">
        <f>YEAR(Kickstarter[[#This Row],[Date Created Conversion]])</f>
        <v>2016</v>
      </c>
      <c r="V3487" s="6" t="str">
        <f>TEXT(Kickstarter[[#This Row],[Date Created Conversion]], "mmm")</f>
        <v>Jan</v>
      </c>
      <c r="W3487" s="6">
        <f>DATEDIF(Kickstarter[[#This Row],[Date Created Conversion]],Kickstarter[[#This Row],[Date Ended Conversion]],"m")</f>
        <v>0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Kickstarter[[#This Row],[pledged]]/Kickstarter[[#This Row],[goal]]</f>
        <v>1.552</v>
      </c>
      <c r="P3488" s="13">
        <f>IF(Kickstarter[[#This Row],[backers_count]], Kickstarter[[#This Row],[pledged]]/Kickstarter[[#This Row],[backers_count]], 0)</f>
        <v>83.142857142857139</v>
      </c>
      <c r="Q3488" t="str">
        <f>LEFT(Kickstarter[[#This Row],[Category and Sub-Category]], SEARCH("/", Kickstarter[[#This Row],[Category and Sub-Category]])-1)</f>
        <v>theater</v>
      </c>
      <c r="R3488" t="str">
        <f>RIGHT(Kickstarter[[#This Row],[Category and Sub-Category]], LEN(Kickstarter[[#This Row],[Category and Sub-Category]])-SEARCH("/",Kickstarter[[#This Row],[Category and Sub-Category]]))</f>
        <v>plays</v>
      </c>
      <c r="S3488" s="10">
        <f>(Kickstarter[[#This Row],[launched_at]]/86400) + 25569 + (-6/24)</f>
        <v>42126.62501157407</v>
      </c>
      <c r="T3488" s="10">
        <f>(Kickstarter[[#This Row],[deadline]]/86400) + 25569 + (-6/24)</f>
        <v>42158.040972222225</v>
      </c>
      <c r="U3488" s="6">
        <f>YEAR(Kickstarter[[#This Row],[Date Created Conversion]])</f>
        <v>2015</v>
      </c>
      <c r="V3488" s="6" t="str">
        <f>TEXT(Kickstarter[[#This Row],[Date Created Conversion]], "mmm")</f>
        <v>May</v>
      </c>
      <c r="W3488" s="6">
        <f>DATEDIF(Kickstarter[[#This Row],[Date Created Conversion]],Kickstarter[[#This Row],[Date Ended Conversion]],"m")</f>
        <v>1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Kickstarter[[#This Row],[pledged]]/Kickstarter[[#This Row],[goal]]</f>
        <v>1.2775000000000001</v>
      </c>
      <c r="P3489" s="13">
        <f>IF(Kickstarter[[#This Row],[backers_count]], Kickstarter[[#This Row],[pledged]]/Kickstarter[[#This Row],[backers_count]], 0)</f>
        <v>38.712121212121211</v>
      </c>
      <c r="Q3489" t="str">
        <f>LEFT(Kickstarter[[#This Row],[Category and Sub-Category]], SEARCH("/", Kickstarter[[#This Row],[Category and Sub-Category]])-1)</f>
        <v>theater</v>
      </c>
      <c r="R3489" t="str">
        <f>RIGHT(Kickstarter[[#This Row],[Category and Sub-Category]], LEN(Kickstarter[[#This Row],[Category and Sub-Category]])-SEARCH("/",Kickstarter[[#This Row],[Category and Sub-Category]]))</f>
        <v>plays</v>
      </c>
      <c r="S3489" s="10">
        <f>(Kickstarter[[#This Row],[launched_at]]/86400) + 25569 + (-6/24)</f>
        <v>42149.690416666665</v>
      </c>
      <c r="T3489" s="10">
        <f>(Kickstarter[[#This Row],[deadline]]/86400) + 25569 + (-6/24)</f>
        <v>42179.690416666665</v>
      </c>
      <c r="U3489" s="6">
        <f>YEAR(Kickstarter[[#This Row],[Date Created Conversion]])</f>
        <v>2015</v>
      </c>
      <c r="V3489" s="6" t="str">
        <f>TEXT(Kickstarter[[#This Row],[Date Created Conversion]], "mmm")</f>
        <v>May</v>
      </c>
      <c r="W3489" s="6">
        <f>DATEDIF(Kickstarter[[#This Row],[Date Created Conversion]],Kickstarter[[#This Row],[Date Ended Conversion]],"m")</f>
        <v>0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Kickstarter[[#This Row],[pledged]]/Kickstarter[[#This Row],[goal]]</f>
        <v>1.212</v>
      </c>
      <c r="P3490" s="13">
        <f>IF(Kickstarter[[#This Row],[backers_count]], Kickstarter[[#This Row],[pledged]]/Kickstarter[[#This Row],[backers_count]], 0)</f>
        <v>125.37931034482759</v>
      </c>
      <c r="Q3490" t="str">
        <f>LEFT(Kickstarter[[#This Row],[Category and Sub-Category]], SEARCH("/", Kickstarter[[#This Row],[Category and Sub-Category]])-1)</f>
        <v>theater</v>
      </c>
      <c r="R3490" t="str">
        <f>RIGHT(Kickstarter[[#This Row],[Category and Sub-Category]], LEN(Kickstarter[[#This Row],[Category and Sub-Category]])-SEARCH("/",Kickstarter[[#This Row],[Category and Sub-Category]]))</f>
        <v>plays</v>
      </c>
      <c r="S3490" s="10">
        <f>(Kickstarter[[#This Row],[launched_at]]/86400) + 25569 + (-6/24)</f>
        <v>42087.518055555556</v>
      </c>
      <c r="T3490" s="10">
        <f>(Kickstarter[[#This Row],[deadline]]/86400) + 25569 + (-6/24)</f>
        <v>42111.416666666672</v>
      </c>
      <c r="U3490" s="6">
        <f>YEAR(Kickstarter[[#This Row],[Date Created Conversion]])</f>
        <v>2015</v>
      </c>
      <c r="V3490" s="6" t="str">
        <f>TEXT(Kickstarter[[#This Row],[Date Created Conversion]], "mmm")</f>
        <v>Mar</v>
      </c>
      <c r="W3490" s="6">
        <f>DATEDIF(Kickstarter[[#This Row],[Date Created Conversion]],Kickstarter[[#This Row],[Date Ended Conversion]],"m")</f>
        <v>0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Kickstarter[[#This Row],[pledged]]/Kickstarter[[#This Row],[goal]]</f>
        <v>1.127</v>
      </c>
      <c r="P3491" s="13">
        <f>IF(Kickstarter[[#This Row],[backers_count]], Kickstarter[[#This Row],[pledged]]/Kickstarter[[#This Row],[backers_count]], 0)</f>
        <v>78.263888888888886</v>
      </c>
      <c r="Q3491" t="str">
        <f>LEFT(Kickstarter[[#This Row],[Category and Sub-Category]], SEARCH("/", Kickstarter[[#This Row],[Category and Sub-Category]])-1)</f>
        <v>theater</v>
      </c>
      <c r="R3491" t="str">
        <f>RIGHT(Kickstarter[[#This Row],[Category and Sub-Category]], LEN(Kickstarter[[#This Row],[Category and Sub-Category]])-SEARCH("/",Kickstarter[[#This Row],[Category and Sub-Category]]))</f>
        <v>plays</v>
      </c>
      <c r="S3491" s="10">
        <f>(Kickstarter[[#This Row],[launched_at]]/86400) + 25569 + (-6/24)</f>
        <v>41753.385775462964</v>
      </c>
      <c r="T3491" s="10">
        <f>(Kickstarter[[#This Row],[deadline]]/86400) + 25569 + (-6/24)</f>
        <v>41783.625</v>
      </c>
      <c r="U3491" s="6">
        <f>YEAR(Kickstarter[[#This Row],[Date Created Conversion]])</f>
        <v>2014</v>
      </c>
      <c r="V3491" s="6" t="str">
        <f>TEXT(Kickstarter[[#This Row],[Date Created Conversion]], "mmm")</f>
        <v>Apr</v>
      </c>
      <c r="W3491" s="6">
        <f>DATEDIF(Kickstarter[[#This Row],[Date Created Conversion]],Kickstarter[[#This Row],[Date Ended Conversion]],"m")</f>
        <v>1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Kickstarter[[#This Row],[pledged]]/Kickstarter[[#This Row],[goal]]</f>
        <v>1.2749999999999999</v>
      </c>
      <c r="P3492" s="13">
        <f>IF(Kickstarter[[#This Row],[backers_count]], Kickstarter[[#This Row],[pledged]]/Kickstarter[[#This Row],[backers_count]], 0)</f>
        <v>47.222222222222221</v>
      </c>
      <c r="Q3492" t="str">
        <f>LEFT(Kickstarter[[#This Row],[Category and Sub-Category]], SEARCH("/", Kickstarter[[#This Row],[Category and Sub-Category]])-1)</f>
        <v>theater</v>
      </c>
      <c r="R3492" t="str">
        <f>RIGHT(Kickstarter[[#This Row],[Category and Sub-Category]], LEN(Kickstarter[[#This Row],[Category and Sub-Category]])-SEARCH("/",Kickstarter[[#This Row],[Category and Sub-Category]]))</f>
        <v>plays</v>
      </c>
      <c r="S3492" s="10">
        <f>(Kickstarter[[#This Row],[launched_at]]/86400) + 25569 + (-6/24)</f>
        <v>42443.552361111113</v>
      </c>
      <c r="T3492" s="10">
        <f>(Kickstarter[[#This Row],[deadline]]/86400) + 25569 + (-6/24)</f>
        <v>42473.552361111113</v>
      </c>
      <c r="U3492" s="6">
        <f>YEAR(Kickstarter[[#This Row],[Date Created Conversion]])</f>
        <v>2016</v>
      </c>
      <c r="V3492" s="6" t="str">
        <f>TEXT(Kickstarter[[#This Row],[Date Created Conversion]], "mmm")</f>
        <v>Mar</v>
      </c>
      <c r="W3492" s="6">
        <f>DATEDIF(Kickstarter[[#This Row],[Date Created Conversion]],Kickstarter[[#This Row],[Date Ended Conversion]],"m")</f>
        <v>0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Kickstarter[[#This Row],[pledged]]/Kickstarter[[#This Row],[goal]]</f>
        <v>1.5820000000000001</v>
      </c>
      <c r="P3493" s="13">
        <f>IF(Kickstarter[[#This Row],[backers_count]], Kickstarter[[#This Row],[pledged]]/Kickstarter[[#This Row],[backers_count]], 0)</f>
        <v>79.099999999999994</v>
      </c>
      <c r="Q3493" t="str">
        <f>LEFT(Kickstarter[[#This Row],[Category and Sub-Category]], SEARCH("/", Kickstarter[[#This Row],[Category and Sub-Category]])-1)</f>
        <v>theater</v>
      </c>
      <c r="R3493" t="str">
        <f>RIGHT(Kickstarter[[#This Row],[Category and Sub-Category]], LEN(Kickstarter[[#This Row],[Category and Sub-Category]])-SEARCH("/",Kickstarter[[#This Row],[Category and Sub-Category]]))</f>
        <v>plays</v>
      </c>
      <c r="S3493" s="10">
        <f>(Kickstarter[[#This Row],[launched_at]]/86400) + 25569 + (-6/24)</f>
        <v>42120.999814814815</v>
      </c>
      <c r="T3493" s="10">
        <f>(Kickstarter[[#This Row],[deadline]]/86400) + 25569 + (-6/24)</f>
        <v>42141.999814814815</v>
      </c>
      <c r="U3493" s="6">
        <f>YEAR(Kickstarter[[#This Row],[Date Created Conversion]])</f>
        <v>2015</v>
      </c>
      <c r="V3493" s="6" t="str">
        <f>TEXT(Kickstarter[[#This Row],[Date Created Conversion]], "mmm")</f>
        <v>Apr</v>
      </c>
      <c r="W3493" s="6">
        <f>DATEDIF(Kickstarter[[#This Row],[Date Created Conversion]],Kickstarter[[#This Row],[Date Ended Conversion]],"m")</f>
        <v>0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Kickstarter[[#This Row],[pledged]]/Kickstarter[[#This Row],[goal]]</f>
        <v>1.0526894736842105</v>
      </c>
      <c r="P3494" s="13">
        <f>IF(Kickstarter[[#This Row],[backers_count]], Kickstarter[[#This Row],[pledged]]/Kickstarter[[#This Row],[backers_count]], 0)</f>
        <v>114.29199999999999</v>
      </c>
      <c r="Q3494" t="str">
        <f>LEFT(Kickstarter[[#This Row],[Category and Sub-Category]], SEARCH("/", Kickstarter[[#This Row],[Category and Sub-Category]])-1)</f>
        <v>theater</v>
      </c>
      <c r="R3494" t="str">
        <f>RIGHT(Kickstarter[[#This Row],[Category and Sub-Category]], LEN(Kickstarter[[#This Row],[Category and Sub-Category]])-SEARCH("/",Kickstarter[[#This Row],[Category and Sub-Category]]))</f>
        <v>plays</v>
      </c>
      <c r="S3494" s="10">
        <f>(Kickstarter[[#This Row],[launched_at]]/86400) + 25569 + (-6/24)</f>
        <v>42267.759224537032</v>
      </c>
      <c r="T3494" s="10">
        <f>(Kickstarter[[#This Row],[deadline]]/86400) + 25569 + (-6/24)</f>
        <v>42302.759224537032</v>
      </c>
      <c r="U3494" s="6">
        <f>YEAR(Kickstarter[[#This Row],[Date Created Conversion]])</f>
        <v>2015</v>
      </c>
      <c r="V3494" s="6" t="str">
        <f>TEXT(Kickstarter[[#This Row],[Date Created Conversion]], "mmm")</f>
        <v>Sep</v>
      </c>
      <c r="W3494" s="6">
        <f>DATEDIF(Kickstarter[[#This Row],[Date Created Conversion]],Kickstarter[[#This Row],[Date Ended Conversion]],"m")</f>
        <v>1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Kickstarter[[#This Row],[pledged]]/Kickstarter[[#This Row],[goal]]</f>
        <v>1</v>
      </c>
      <c r="P3495" s="13">
        <f>IF(Kickstarter[[#This Row],[backers_count]], Kickstarter[[#This Row],[pledged]]/Kickstarter[[#This Row],[backers_count]], 0)</f>
        <v>51.724137931034484</v>
      </c>
      <c r="Q3495" t="str">
        <f>LEFT(Kickstarter[[#This Row],[Category and Sub-Category]], SEARCH("/", Kickstarter[[#This Row],[Category and Sub-Category]])-1)</f>
        <v>theater</v>
      </c>
      <c r="R3495" t="str">
        <f>RIGHT(Kickstarter[[#This Row],[Category and Sub-Category]], LEN(Kickstarter[[#This Row],[Category and Sub-Category]])-SEARCH("/",Kickstarter[[#This Row],[Category and Sub-Category]]))</f>
        <v>plays</v>
      </c>
      <c r="S3495" s="10">
        <f>(Kickstarter[[#This Row],[launched_at]]/86400) + 25569 + (-6/24)</f>
        <v>41848.616157407407</v>
      </c>
      <c r="T3495" s="10">
        <f>(Kickstarter[[#This Row],[deadline]]/86400) + 25569 + (-6/24)</f>
        <v>41867.96597222222</v>
      </c>
      <c r="U3495" s="6">
        <f>YEAR(Kickstarter[[#This Row],[Date Created Conversion]])</f>
        <v>2014</v>
      </c>
      <c r="V3495" s="6" t="str">
        <f>TEXT(Kickstarter[[#This Row],[Date Created Conversion]], "mmm")</f>
        <v>Jul</v>
      </c>
      <c r="W3495" s="6">
        <f>DATEDIF(Kickstarter[[#This Row],[Date Created Conversion]],Kickstarter[[#This Row],[Date Ended Conversion]],"m")</f>
        <v>0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Kickstarter[[#This Row],[pledged]]/Kickstarter[[#This Row],[goal]]</f>
        <v>1</v>
      </c>
      <c r="P3496" s="13">
        <f>IF(Kickstarter[[#This Row],[backers_count]], Kickstarter[[#This Row],[pledged]]/Kickstarter[[#This Row],[backers_count]], 0)</f>
        <v>30.76923076923077</v>
      </c>
      <c r="Q3496" t="str">
        <f>LEFT(Kickstarter[[#This Row],[Category and Sub-Category]], SEARCH("/", Kickstarter[[#This Row],[Category and Sub-Category]])-1)</f>
        <v>theater</v>
      </c>
      <c r="R3496" t="str">
        <f>RIGHT(Kickstarter[[#This Row],[Category and Sub-Category]], LEN(Kickstarter[[#This Row],[Category and Sub-Category]])-SEARCH("/",Kickstarter[[#This Row],[Category and Sub-Category]]))</f>
        <v>plays</v>
      </c>
      <c r="S3496" s="10">
        <f>(Kickstarter[[#This Row],[launched_at]]/86400) + 25569 + (-6/24)</f>
        <v>42688.964988425927</v>
      </c>
      <c r="T3496" s="10">
        <f>(Kickstarter[[#This Row],[deadline]]/86400) + 25569 + (-6/24)</f>
        <v>42700</v>
      </c>
      <c r="U3496" s="6">
        <f>YEAR(Kickstarter[[#This Row],[Date Created Conversion]])</f>
        <v>2016</v>
      </c>
      <c r="V3496" s="6" t="str">
        <f>TEXT(Kickstarter[[#This Row],[Date Created Conversion]], "mmm")</f>
        <v>Nov</v>
      </c>
      <c r="W3496" s="6">
        <f>DATEDIF(Kickstarter[[#This Row],[Date Created Conversion]],Kickstarter[[#This Row],[Date Ended Conversion]],"m")</f>
        <v>0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Kickstarter[[#This Row],[pledged]]/Kickstarter[[#This Row],[goal]]</f>
        <v>1.0686</v>
      </c>
      <c r="P3497" s="13">
        <f>IF(Kickstarter[[#This Row],[backers_count]], Kickstarter[[#This Row],[pledged]]/Kickstarter[[#This Row],[backers_count]], 0)</f>
        <v>74.208333333333329</v>
      </c>
      <c r="Q3497" t="str">
        <f>LEFT(Kickstarter[[#This Row],[Category and Sub-Category]], SEARCH("/", Kickstarter[[#This Row],[Category and Sub-Category]])-1)</f>
        <v>theater</v>
      </c>
      <c r="R3497" t="str">
        <f>RIGHT(Kickstarter[[#This Row],[Category and Sub-Category]], LEN(Kickstarter[[#This Row],[Category and Sub-Category]])-SEARCH("/",Kickstarter[[#This Row],[Category and Sub-Category]]))</f>
        <v>plays</v>
      </c>
      <c r="S3497" s="10">
        <f>(Kickstarter[[#This Row],[launched_at]]/86400) + 25569 + (-6/24)</f>
        <v>41915.512835648144</v>
      </c>
      <c r="T3497" s="10">
        <f>(Kickstarter[[#This Row],[deadline]]/86400) + 25569 + (-6/24)</f>
        <v>41944.470833333333</v>
      </c>
      <c r="U3497" s="6">
        <f>YEAR(Kickstarter[[#This Row],[Date Created Conversion]])</f>
        <v>2014</v>
      </c>
      <c r="V3497" s="6" t="str">
        <f>TEXT(Kickstarter[[#This Row],[Date Created Conversion]], "mmm")</f>
        <v>Oct</v>
      </c>
      <c r="W3497" s="6">
        <f>DATEDIF(Kickstarter[[#This Row],[Date Created Conversion]],Kickstarter[[#This Row],[Date Ended Conversion]],"m")</f>
        <v>0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Kickstarter[[#This Row],[pledged]]/Kickstarter[[#This Row],[goal]]</f>
        <v>1.244</v>
      </c>
      <c r="P3498" s="13">
        <f>IF(Kickstarter[[#This Row],[backers_count]], Kickstarter[[#This Row],[pledged]]/Kickstarter[[#This Row],[backers_count]], 0)</f>
        <v>47.846153846153847</v>
      </c>
      <c r="Q3498" t="str">
        <f>LEFT(Kickstarter[[#This Row],[Category and Sub-Category]], SEARCH("/", Kickstarter[[#This Row],[Category and Sub-Category]])-1)</f>
        <v>theater</v>
      </c>
      <c r="R3498" t="str">
        <f>RIGHT(Kickstarter[[#This Row],[Category and Sub-Category]], LEN(Kickstarter[[#This Row],[Category and Sub-Category]])-SEARCH("/",Kickstarter[[#This Row],[Category and Sub-Category]]))</f>
        <v>plays</v>
      </c>
      <c r="S3498" s="10">
        <f>(Kickstarter[[#This Row],[launched_at]]/86400) + 25569 + (-6/24)</f>
        <v>42584.596828703703</v>
      </c>
      <c r="T3498" s="10">
        <f>(Kickstarter[[#This Row],[deadline]]/86400) + 25569 + (-6/24)</f>
        <v>42624.596828703703</v>
      </c>
      <c r="U3498" s="6">
        <f>YEAR(Kickstarter[[#This Row],[Date Created Conversion]])</f>
        <v>2016</v>
      </c>
      <c r="V3498" s="6" t="str">
        <f>TEXT(Kickstarter[[#This Row],[Date Created Conversion]], "mmm")</f>
        <v>Aug</v>
      </c>
      <c r="W3498" s="6">
        <f>DATEDIF(Kickstarter[[#This Row],[Date Created Conversion]],Kickstarter[[#This Row],[Date Ended Conversion]],"m")</f>
        <v>1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Kickstarter[[#This Row],[pledged]]/Kickstarter[[#This Row],[goal]]</f>
        <v>1.0870406189555126</v>
      </c>
      <c r="P3499" s="13">
        <f>IF(Kickstarter[[#This Row],[backers_count]], Kickstarter[[#This Row],[pledged]]/Kickstarter[[#This Row],[backers_count]], 0)</f>
        <v>34.408163265306122</v>
      </c>
      <c r="Q3499" t="str">
        <f>LEFT(Kickstarter[[#This Row],[Category and Sub-Category]], SEARCH("/", Kickstarter[[#This Row],[Category and Sub-Category]])-1)</f>
        <v>theater</v>
      </c>
      <c r="R3499" t="str">
        <f>RIGHT(Kickstarter[[#This Row],[Category and Sub-Category]], LEN(Kickstarter[[#This Row],[Category and Sub-Category]])-SEARCH("/",Kickstarter[[#This Row],[Category and Sub-Category]]))</f>
        <v>plays</v>
      </c>
      <c r="S3499" s="10">
        <f>(Kickstarter[[#This Row],[launched_at]]/86400) + 25569 + (-6/24)</f>
        <v>42511.491944444446</v>
      </c>
      <c r="T3499" s="10">
        <f>(Kickstarter[[#This Row],[deadline]]/86400) + 25569 + (-6/24)</f>
        <v>42523.666666666672</v>
      </c>
      <c r="U3499" s="6">
        <f>YEAR(Kickstarter[[#This Row],[Date Created Conversion]])</f>
        <v>2016</v>
      </c>
      <c r="V3499" s="6" t="str">
        <f>TEXT(Kickstarter[[#This Row],[Date Created Conversion]], "mmm")</f>
        <v>May</v>
      </c>
      <c r="W3499" s="6">
        <f>DATEDIF(Kickstarter[[#This Row],[Date Created Conversion]],Kickstarter[[#This Row],[Date Ended Conversion]],"m")</f>
        <v>0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Kickstarter[[#This Row],[pledged]]/Kickstarter[[#This Row],[goal]]</f>
        <v>1.0242424242424242</v>
      </c>
      <c r="P3500" s="13">
        <f>IF(Kickstarter[[#This Row],[backers_count]], Kickstarter[[#This Row],[pledged]]/Kickstarter[[#This Row],[backers_count]], 0)</f>
        <v>40.238095238095241</v>
      </c>
      <c r="Q3500" t="str">
        <f>LEFT(Kickstarter[[#This Row],[Category and Sub-Category]], SEARCH("/", Kickstarter[[#This Row],[Category and Sub-Category]])-1)</f>
        <v>theater</v>
      </c>
      <c r="R3500" t="str">
        <f>RIGHT(Kickstarter[[#This Row],[Category and Sub-Category]], LEN(Kickstarter[[#This Row],[Category and Sub-Category]])-SEARCH("/",Kickstarter[[#This Row],[Category and Sub-Category]]))</f>
        <v>plays</v>
      </c>
      <c r="S3500" s="10">
        <f>(Kickstarter[[#This Row],[launched_at]]/86400) + 25569 + (-6/24)</f>
        <v>42458.90861111111</v>
      </c>
      <c r="T3500" s="10">
        <f>(Kickstarter[[#This Row],[deadline]]/86400) + 25569 + (-6/24)</f>
        <v>42518.655555555553</v>
      </c>
      <c r="U3500" s="6">
        <f>YEAR(Kickstarter[[#This Row],[Date Created Conversion]])</f>
        <v>2016</v>
      </c>
      <c r="V3500" s="6" t="str">
        <f>TEXT(Kickstarter[[#This Row],[Date Created Conversion]], "mmm")</f>
        <v>Mar</v>
      </c>
      <c r="W3500" s="6">
        <f>DATEDIF(Kickstarter[[#This Row],[Date Created Conversion]],Kickstarter[[#This Row],[Date Ended Conversion]],"m")</f>
        <v>1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Kickstarter[[#This Row],[pledged]]/Kickstarter[[#This Row],[goal]]</f>
        <v>1.0549999999999999</v>
      </c>
      <c r="P3501" s="13">
        <f>IF(Kickstarter[[#This Row],[backers_count]], Kickstarter[[#This Row],[pledged]]/Kickstarter[[#This Row],[backers_count]], 0)</f>
        <v>60.285714285714285</v>
      </c>
      <c r="Q3501" t="str">
        <f>LEFT(Kickstarter[[#This Row],[Category and Sub-Category]], SEARCH("/", Kickstarter[[#This Row],[Category and Sub-Category]])-1)</f>
        <v>theater</v>
      </c>
      <c r="R3501" t="str">
        <f>RIGHT(Kickstarter[[#This Row],[Category and Sub-Category]], LEN(Kickstarter[[#This Row],[Category and Sub-Category]])-SEARCH("/",Kickstarter[[#This Row],[Category and Sub-Category]]))</f>
        <v>plays</v>
      </c>
      <c r="S3501" s="10">
        <f>(Kickstarter[[#This Row],[launched_at]]/86400) + 25569 + (-6/24)</f>
        <v>42131.786168981482</v>
      </c>
      <c r="T3501" s="10">
        <f>(Kickstarter[[#This Row],[deadline]]/86400) + 25569 + (-6/24)</f>
        <v>42186.040972222225</v>
      </c>
      <c r="U3501" s="6">
        <f>YEAR(Kickstarter[[#This Row],[Date Created Conversion]])</f>
        <v>2015</v>
      </c>
      <c r="V3501" s="6" t="str">
        <f>TEXT(Kickstarter[[#This Row],[Date Created Conversion]], "mmm")</f>
        <v>May</v>
      </c>
      <c r="W3501" s="6">
        <f>DATEDIF(Kickstarter[[#This Row],[Date Created Conversion]],Kickstarter[[#This Row],[Date Ended Conversion]],"m")</f>
        <v>1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Kickstarter[[#This Row],[pledged]]/Kickstarter[[#This Row],[goal]]</f>
        <v>1.0629999999999999</v>
      </c>
      <c r="P3502" s="13">
        <f>IF(Kickstarter[[#This Row],[backers_count]], Kickstarter[[#This Row],[pledged]]/Kickstarter[[#This Row],[backers_count]], 0)</f>
        <v>25.30952380952381</v>
      </c>
      <c r="Q3502" t="str">
        <f>LEFT(Kickstarter[[#This Row],[Category and Sub-Category]], SEARCH("/", Kickstarter[[#This Row],[Category and Sub-Category]])-1)</f>
        <v>theater</v>
      </c>
      <c r="R3502" t="str">
        <f>RIGHT(Kickstarter[[#This Row],[Category and Sub-Category]], LEN(Kickstarter[[#This Row],[Category and Sub-Category]])-SEARCH("/",Kickstarter[[#This Row],[Category and Sub-Category]]))</f>
        <v>plays</v>
      </c>
      <c r="S3502" s="10">
        <f>(Kickstarter[[#This Row],[launched_at]]/86400) + 25569 + (-6/24)</f>
        <v>42419.669421296298</v>
      </c>
      <c r="T3502" s="10">
        <f>(Kickstarter[[#This Row],[deadline]]/86400) + 25569 + (-6/24)</f>
        <v>42435.957638888889</v>
      </c>
      <c r="U3502" s="6">
        <f>YEAR(Kickstarter[[#This Row],[Date Created Conversion]])</f>
        <v>2016</v>
      </c>
      <c r="V3502" s="6" t="str">
        <f>TEXT(Kickstarter[[#This Row],[Date Created Conversion]], "mmm")</f>
        <v>Feb</v>
      </c>
      <c r="W3502" s="6">
        <f>DATEDIF(Kickstarter[[#This Row],[Date Created Conversion]],Kickstarter[[#This Row],[Date Ended Conversion]],"m")</f>
        <v>0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Kickstarter[[#This Row],[pledged]]/Kickstarter[[#This Row],[goal]]</f>
        <v>1.0066666666666666</v>
      </c>
      <c r="P3503" s="13">
        <f>IF(Kickstarter[[#This Row],[backers_count]], Kickstarter[[#This Row],[pledged]]/Kickstarter[[#This Row],[backers_count]], 0)</f>
        <v>35.952380952380949</v>
      </c>
      <c r="Q3503" t="str">
        <f>LEFT(Kickstarter[[#This Row],[Category and Sub-Category]], SEARCH("/", Kickstarter[[#This Row],[Category and Sub-Category]])-1)</f>
        <v>theater</v>
      </c>
      <c r="R3503" t="str">
        <f>RIGHT(Kickstarter[[#This Row],[Category and Sub-Category]], LEN(Kickstarter[[#This Row],[Category and Sub-Category]])-SEARCH("/",Kickstarter[[#This Row],[Category and Sub-Category]]))</f>
        <v>plays</v>
      </c>
      <c r="S3503" s="10">
        <f>(Kickstarter[[#This Row],[launched_at]]/86400) + 25569 + (-6/24)</f>
        <v>42233.513831018514</v>
      </c>
      <c r="T3503" s="10">
        <f>(Kickstarter[[#This Row],[deadline]]/86400) + 25569 + (-6/24)</f>
        <v>42258.513831018514</v>
      </c>
      <c r="U3503" s="6">
        <f>YEAR(Kickstarter[[#This Row],[Date Created Conversion]])</f>
        <v>2015</v>
      </c>
      <c r="V3503" s="6" t="str">
        <f>TEXT(Kickstarter[[#This Row],[Date Created Conversion]], "mmm")</f>
        <v>Aug</v>
      </c>
      <c r="W3503" s="6">
        <f>DATEDIF(Kickstarter[[#This Row],[Date Created Conversion]],Kickstarter[[#This Row],[Date Ended Conversion]],"m")</f>
        <v>0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Kickstarter[[#This Row],[pledged]]/Kickstarter[[#This Row],[goal]]</f>
        <v>1.054</v>
      </c>
      <c r="P3504" s="13">
        <f>IF(Kickstarter[[#This Row],[backers_count]], Kickstarter[[#This Row],[pledged]]/Kickstarter[[#This Row],[backers_count]], 0)</f>
        <v>136</v>
      </c>
      <c r="Q3504" t="str">
        <f>LEFT(Kickstarter[[#This Row],[Category and Sub-Category]], SEARCH("/", Kickstarter[[#This Row],[Category and Sub-Category]])-1)</f>
        <v>theater</v>
      </c>
      <c r="R3504" t="str">
        <f>RIGHT(Kickstarter[[#This Row],[Category and Sub-Category]], LEN(Kickstarter[[#This Row],[Category and Sub-Category]])-SEARCH("/",Kickstarter[[#This Row],[Category and Sub-Category]]))</f>
        <v>plays</v>
      </c>
      <c r="S3504" s="10">
        <f>(Kickstarter[[#This Row],[launched_at]]/86400) + 25569 + (-6/24)</f>
        <v>42430.589398148149</v>
      </c>
      <c r="T3504" s="10">
        <f>(Kickstarter[[#This Row],[deadline]]/86400) + 25569 + (-6/24)</f>
        <v>42444.915972222225</v>
      </c>
      <c r="U3504" s="6">
        <f>YEAR(Kickstarter[[#This Row],[Date Created Conversion]])</f>
        <v>2016</v>
      </c>
      <c r="V3504" s="6" t="str">
        <f>TEXT(Kickstarter[[#This Row],[Date Created Conversion]], "mmm")</f>
        <v>Mar</v>
      </c>
      <c r="W3504" s="6">
        <f>DATEDIF(Kickstarter[[#This Row],[Date Created Conversion]],Kickstarter[[#This Row],[Date Ended Conversion]],"m")</f>
        <v>0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Kickstarter[[#This Row],[pledged]]/Kickstarter[[#This Row],[goal]]</f>
        <v>1.0755999999999999</v>
      </c>
      <c r="P3505" s="13">
        <f>IF(Kickstarter[[#This Row],[backers_count]], Kickstarter[[#This Row],[pledged]]/Kickstarter[[#This Row],[backers_count]], 0)</f>
        <v>70.763157894736835</v>
      </c>
      <c r="Q3505" t="str">
        <f>LEFT(Kickstarter[[#This Row],[Category and Sub-Category]], SEARCH("/", Kickstarter[[#This Row],[Category and Sub-Category]])-1)</f>
        <v>theater</v>
      </c>
      <c r="R3505" t="str">
        <f>RIGHT(Kickstarter[[#This Row],[Category and Sub-Category]], LEN(Kickstarter[[#This Row],[Category and Sub-Category]])-SEARCH("/",Kickstarter[[#This Row],[Category and Sub-Category]]))</f>
        <v>plays</v>
      </c>
      <c r="S3505" s="10">
        <f>(Kickstarter[[#This Row],[launched_at]]/86400) + 25569 + (-6/24)</f>
        <v>42545.228333333333</v>
      </c>
      <c r="T3505" s="10">
        <f>(Kickstarter[[#This Row],[deadline]]/86400) + 25569 + (-6/24)</f>
        <v>42575.228333333333</v>
      </c>
      <c r="U3505" s="6">
        <f>YEAR(Kickstarter[[#This Row],[Date Created Conversion]])</f>
        <v>2016</v>
      </c>
      <c r="V3505" s="6" t="str">
        <f>TEXT(Kickstarter[[#This Row],[Date Created Conversion]], "mmm")</f>
        <v>Jun</v>
      </c>
      <c r="W3505" s="6">
        <f>DATEDIF(Kickstarter[[#This Row],[Date Created Conversion]],Kickstarter[[#This Row],[Date Ended Conversion]],"m")</f>
        <v>1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Kickstarter[[#This Row],[pledged]]/Kickstarter[[#This Row],[goal]]</f>
        <v>1</v>
      </c>
      <c r="P3506" s="13">
        <f>IF(Kickstarter[[#This Row],[backers_count]], Kickstarter[[#This Row],[pledged]]/Kickstarter[[#This Row],[backers_count]], 0)</f>
        <v>125</v>
      </c>
      <c r="Q3506" t="str">
        <f>LEFT(Kickstarter[[#This Row],[Category and Sub-Category]], SEARCH("/", Kickstarter[[#This Row],[Category and Sub-Category]])-1)</f>
        <v>theater</v>
      </c>
      <c r="R3506" t="str">
        <f>RIGHT(Kickstarter[[#This Row],[Category and Sub-Category]], LEN(Kickstarter[[#This Row],[Category and Sub-Category]])-SEARCH("/",Kickstarter[[#This Row],[Category and Sub-Category]]))</f>
        <v>plays</v>
      </c>
      <c r="S3506" s="10">
        <f>(Kickstarter[[#This Row],[launched_at]]/86400) + 25569 + (-6/24)</f>
        <v>42297.498738425929</v>
      </c>
      <c r="T3506" s="10">
        <f>(Kickstarter[[#This Row],[deadline]]/86400) + 25569 + (-6/24)</f>
        <v>42327.540405092594</v>
      </c>
      <c r="U3506" s="6">
        <f>YEAR(Kickstarter[[#This Row],[Date Created Conversion]])</f>
        <v>2015</v>
      </c>
      <c r="V3506" s="6" t="str">
        <f>TEXT(Kickstarter[[#This Row],[Date Created Conversion]], "mmm")</f>
        <v>Oct</v>
      </c>
      <c r="W3506" s="6">
        <f>DATEDIF(Kickstarter[[#This Row],[Date Created Conversion]],Kickstarter[[#This Row],[Date Ended Conversion]],"m")</f>
        <v>0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Kickstarter[[#This Row],[pledged]]/Kickstarter[[#This Row],[goal]]</f>
        <v>1.0376000000000001</v>
      </c>
      <c r="P3507" s="13">
        <f>IF(Kickstarter[[#This Row],[backers_count]], Kickstarter[[#This Row],[pledged]]/Kickstarter[[#This Row],[backers_count]], 0)</f>
        <v>66.512820512820511</v>
      </c>
      <c r="Q3507" t="str">
        <f>LEFT(Kickstarter[[#This Row],[Category and Sub-Category]], SEARCH("/", Kickstarter[[#This Row],[Category and Sub-Category]])-1)</f>
        <v>theater</v>
      </c>
      <c r="R3507" t="str">
        <f>RIGHT(Kickstarter[[#This Row],[Category and Sub-Category]], LEN(Kickstarter[[#This Row],[Category and Sub-Category]])-SEARCH("/",Kickstarter[[#This Row],[Category and Sub-Category]]))</f>
        <v>plays</v>
      </c>
      <c r="S3507" s="10">
        <f>(Kickstarter[[#This Row],[launched_at]]/86400) + 25569 + (-6/24)</f>
        <v>41760.685706018521</v>
      </c>
      <c r="T3507" s="10">
        <f>(Kickstarter[[#This Row],[deadline]]/86400) + 25569 + (-6/24)</f>
        <v>41771.916666666664</v>
      </c>
      <c r="U3507" s="6">
        <f>YEAR(Kickstarter[[#This Row],[Date Created Conversion]])</f>
        <v>2014</v>
      </c>
      <c r="V3507" s="6" t="str">
        <f>TEXT(Kickstarter[[#This Row],[Date Created Conversion]], "mmm")</f>
        <v>May</v>
      </c>
      <c r="W3507" s="6">
        <f>DATEDIF(Kickstarter[[#This Row],[Date Created Conversion]],Kickstarter[[#This Row],[Date Ended Conversion]],"m")</f>
        <v>0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Kickstarter[[#This Row],[pledged]]/Kickstarter[[#This Row],[goal]]</f>
        <v>1.0149999999999999</v>
      </c>
      <c r="P3508" s="13">
        <f>IF(Kickstarter[[#This Row],[backers_count]], Kickstarter[[#This Row],[pledged]]/Kickstarter[[#This Row],[backers_count]], 0)</f>
        <v>105</v>
      </c>
      <c r="Q3508" t="str">
        <f>LEFT(Kickstarter[[#This Row],[Category and Sub-Category]], SEARCH("/", Kickstarter[[#This Row],[Category and Sub-Category]])-1)</f>
        <v>theater</v>
      </c>
      <c r="R3508" t="str">
        <f>RIGHT(Kickstarter[[#This Row],[Category and Sub-Category]], LEN(Kickstarter[[#This Row],[Category and Sub-Category]])-SEARCH("/",Kickstarter[[#This Row],[Category and Sub-Category]]))</f>
        <v>plays</v>
      </c>
      <c r="S3508" s="10">
        <f>(Kickstarter[[#This Row],[launched_at]]/86400) + 25569 + (-6/24)</f>
        <v>41829.484259259261</v>
      </c>
      <c r="T3508" s="10">
        <f>(Kickstarter[[#This Row],[deadline]]/86400) + 25569 + (-6/24)</f>
        <v>41874.484259259261</v>
      </c>
      <c r="U3508" s="6">
        <f>YEAR(Kickstarter[[#This Row],[Date Created Conversion]])</f>
        <v>2014</v>
      </c>
      <c r="V3508" s="6" t="str">
        <f>TEXT(Kickstarter[[#This Row],[Date Created Conversion]], "mmm")</f>
        <v>Jul</v>
      </c>
      <c r="W3508" s="6">
        <f>DATEDIF(Kickstarter[[#This Row],[Date Created Conversion]],Kickstarter[[#This Row],[Date Ended Conversion]],"m")</f>
        <v>1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Kickstarter[[#This Row],[pledged]]/Kickstarter[[#This Row],[goal]]</f>
        <v>1.044</v>
      </c>
      <c r="P3509" s="13">
        <f>IF(Kickstarter[[#This Row],[backers_count]], Kickstarter[[#This Row],[pledged]]/Kickstarter[[#This Row],[backers_count]], 0)</f>
        <v>145</v>
      </c>
      <c r="Q3509" t="str">
        <f>LEFT(Kickstarter[[#This Row],[Category and Sub-Category]], SEARCH("/", Kickstarter[[#This Row],[Category and Sub-Category]])-1)</f>
        <v>theater</v>
      </c>
      <c r="R3509" t="str">
        <f>RIGHT(Kickstarter[[#This Row],[Category and Sub-Category]], LEN(Kickstarter[[#This Row],[Category and Sub-Category]])-SEARCH("/",Kickstarter[[#This Row],[Category and Sub-Category]]))</f>
        <v>plays</v>
      </c>
      <c r="S3509" s="10">
        <f>(Kickstarter[[#This Row],[launched_at]]/86400) + 25569 + (-6/24)</f>
        <v>42491.67288194444</v>
      </c>
      <c r="T3509" s="10">
        <f>(Kickstarter[[#This Row],[deadline]]/86400) + 25569 + (-6/24)</f>
        <v>42521.67288194444</v>
      </c>
      <c r="U3509" s="6">
        <f>YEAR(Kickstarter[[#This Row],[Date Created Conversion]])</f>
        <v>2016</v>
      </c>
      <c r="V3509" s="6" t="str">
        <f>TEXT(Kickstarter[[#This Row],[Date Created Conversion]], "mmm")</f>
        <v>May</v>
      </c>
      <c r="W3509" s="6">
        <f>DATEDIF(Kickstarter[[#This Row],[Date Created Conversion]],Kickstarter[[#This Row],[Date Ended Conversion]],"m")</f>
        <v>0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Kickstarter[[#This Row],[pledged]]/Kickstarter[[#This Row],[goal]]</f>
        <v>1.8</v>
      </c>
      <c r="P3510" s="13">
        <f>IF(Kickstarter[[#This Row],[backers_count]], Kickstarter[[#This Row],[pledged]]/Kickstarter[[#This Row],[backers_count]], 0)</f>
        <v>12</v>
      </c>
      <c r="Q3510" t="str">
        <f>LEFT(Kickstarter[[#This Row],[Category and Sub-Category]], SEARCH("/", Kickstarter[[#This Row],[Category and Sub-Category]])-1)</f>
        <v>theater</v>
      </c>
      <c r="R3510" t="str">
        <f>RIGHT(Kickstarter[[#This Row],[Category and Sub-Category]], LEN(Kickstarter[[#This Row],[Category and Sub-Category]])-SEARCH("/",Kickstarter[[#This Row],[Category and Sub-Category]]))</f>
        <v>plays</v>
      </c>
      <c r="S3510" s="10">
        <f>(Kickstarter[[#This Row],[launched_at]]/86400) + 25569 + (-6/24)</f>
        <v>42477.479780092588</v>
      </c>
      <c r="T3510" s="10">
        <f>(Kickstarter[[#This Row],[deadline]]/86400) + 25569 + (-6/24)</f>
        <v>42500.625</v>
      </c>
      <c r="U3510" s="6">
        <f>YEAR(Kickstarter[[#This Row],[Date Created Conversion]])</f>
        <v>2016</v>
      </c>
      <c r="V3510" s="6" t="str">
        <f>TEXT(Kickstarter[[#This Row],[Date Created Conversion]], "mmm")</f>
        <v>Apr</v>
      </c>
      <c r="W3510" s="6">
        <f>DATEDIF(Kickstarter[[#This Row],[Date Created Conversion]],Kickstarter[[#This Row],[Date Ended Conversion]],"m")</f>
        <v>0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Kickstarter[[#This Row],[pledged]]/Kickstarter[[#This Row],[goal]]</f>
        <v>1.0633333333333332</v>
      </c>
      <c r="P3511" s="13">
        <f>IF(Kickstarter[[#This Row],[backers_count]], Kickstarter[[#This Row],[pledged]]/Kickstarter[[#This Row],[backers_count]], 0)</f>
        <v>96.666666666666671</v>
      </c>
      <c r="Q3511" t="str">
        <f>LEFT(Kickstarter[[#This Row],[Category and Sub-Category]], SEARCH("/", Kickstarter[[#This Row],[Category and Sub-Category]])-1)</f>
        <v>theater</v>
      </c>
      <c r="R3511" t="str">
        <f>RIGHT(Kickstarter[[#This Row],[Category and Sub-Category]], LEN(Kickstarter[[#This Row],[Category and Sub-Category]])-SEARCH("/",Kickstarter[[#This Row],[Category and Sub-Category]]))</f>
        <v>plays</v>
      </c>
      <c r="S3511" s="10">
        <f>(Kickstarter[[#This Row],[launched_at]]/86400) + 25569 + (-6/24)</f>
        <v>41950.609560185185</v>
      </c>
      <c r="T3511" s="10">
        <f>(Kickstarter[[#This Row],[deadline]]/86400) + 25569 + (-6/24)</f>
        <v>41963.954861111109</v>
      </c>
      <c r="U3511" s="6">
        <f>YEAR(Kickstarter[[#This Row],[Date Created Conversion]])</f>
        <v>2014</v>
      </c>
      <c r="V3511" s="6" t="str">
        <f>TEXT(Kickstarter[[#This Row],[Date Created Conversion]], "mmm")</f>
        <v>Nov</v>
      </c>
      <c r="W3511" s="6">
        <f>DATEDIF(Kickstarter[[#This Row],[Date Created Conversion]],Kickstarter[[#This Row],[Date Ended Conversion]],"m")</f>
        <v>0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Kickstarter[[#This Row],[pledged]]/Kickstarter[[#This Row],[goal]]</f>
        <v>1.0055555555555555</v>
      </c>
      <c r="P3512" s="13">
        <f>IF(Kickstarter[[#This Row],[backers_count]], Kickstarter[[#This Row],[pledged]]/Kickstarter[[#This Row],[backers_count]], 0)</f>
        <v>60.333333333333336</v>
      </c>
      <c r="Q3512" t="str">
        <f>LEFT(Kickstarter[[#This Row],[Category and Sub-Category]], SEARCH("/", Kickstarter[[#This Row],[Category and Sub-Category]])-1)</f>
        <v>theater</v>
      </c>
      <c r="R3512" t="str">
        <f>RIGHT(Kickstarter[[#This Row],[Category and Sub-Category]], LEN(Kickstarter[[#This Row],[Category and Sub-Category]])-SEARCH("/",Kickstarter[[#This Row],[Category and Sub-Category]]))</f>
        <v>plays</v>
      </c>
      <c r="S3512" s="10">
        <f>(Kickstarter[[#This Row],[launched_at]]/86400) + 25569 + (-6/24)</f>
        <v>41802.37090277778</v>
      </c>
      <c r="T3512" s="10">
        <f>(Kickstarter[[#This Row],[deadline]]/86400) + 25569 + (-6/24)</f>
        <v>41822.37090277778</v>
      </c>
      <c r="U3512" s="6">
        <f>YEAR(Kickstarter[[#This Row],[Date Created Conversion]])</f>
        <v>2014</v>
      </c>
      <c r="V3512" s="6" t="str">
        <f>TEXT(Kickstarter[[#This Row],[Date Created Conversion]], "mmm")</f>
        <v>Jun</v>
      </c>
      <c r="W3512" s="6">
        <f>DATEDIF(Kickstarter[[#This Row],[Date Created Conversion]],Kickstarter[[#This Row],[Date Ended Conversion]],"m")</f>
        <v>0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Kickstarter[[#This Row],[pledged]]/Kickstarter[[#This Row],[goal]]</f>
        <v>1.012</v>
      </c>
      <c r="P3513" s="13">
        <f>IF(Kickstarter[[#This Row],[backers_count]], Kickstarter[[#This Row],[pledged]]/Kickstarter[[#This Row],[backers_count]], 0)</f>
        <v>79.89473684210526</v>
      </c>
      <c r="Q3513" t="str">
        <f>LEFT(Kickstarter[[#This Row],[Category and Sub-Category]], SEARCH("/", Kickstarter[[#This Row],[Category and Sub-Category]])-1)</f>
        <v>theater</v>
      </c>
      <c r="R3513" t="str">
        <f>RIGHT(Kickstarter[[#This Row],[Category and Sub-Category]], LEN(Kickstarter[[#This Row],[Category and Sub-Category]])-SEARCH("/",Kickstarter[[#This Row],[Category and Sub-Category]]))</f>
        <v>plays</v>
      </c>
      <c r="S3513" s="10">
        <f>(Kickstarter[[#This Row],[launched_at]]/86400) + 25569 + (-6/24)</f>
        <v>41927.623784722222</v>
      </c>
      <c r="T3513" s="10">
        <f>(Kickstarter[[#This Row],[deadline]]/86400) + 25569 + (-6/24)</f>
        <v>41950.520833333336</v>
      </c>
      <c r="U3513" s="6">
        <f>YEAR(Kickstarter[[#This Row],[Date Created Conversion]])</f>
        <v>2014</v>
      </c>
      <c r="V3513" s="6" t="str">
        <f>TEXT(Kickstarter[[#This Row],[Date Created Conversion]], "mmm")</f>
        <v>Oct</v>
      </c>
      <c r="W3513" s="6">
        <f>DATEDIF(Kickstarter[[#This Row],[Date Created Conversion]],Kickstarter[[#This Row],[Date Ended Conversion]],"m")</f>
        <v>0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Kickstarter[[#This Row],[pledged]]/Kickstarter[[#This Row],[goal]]</f>
        <v>1</v>
      </c>
      <c r="P3514" s="13">
        <f>IF(Kickstarter[[#This Row],[backers_count]], Kickstarter[[#This Row],[pledged]]/Kickstarter[[#This Row],[backers_count]], 0)</f>
        <v>58.823529411764703</v>
      </c>
      <c r="Q3514" t="str">
        <f>LEFT(Kickstarter[[#This Row],[Category and Sub-Category]], SEARCH("/", Kickstarter[[#This Row],[Category and Sub-Category]])-1)</f>
        <v>theater</v>
      </c>
      <c r="R3514" t="str">
        <f>RIGHT(Kickstarter[[#This Row],[Category and Sub-Category]], LEN(Kickstarter[[#This Row],[Category and Sub-Category]])-SEARCH("/",Kickstarter[[#This Row],[Category and Sub-Category]]))</f>
        <v>plays</v>
      </c>
      <c r="S3514" s="10">
        <f>(Kickstarter[[#This Row],[launched_at]]/86400) + 25569 + (-6/24)</f>
        <v>42057.286944444444</v>
      </c>
      <c r="T3514" s="10">
        <f>(Kickstarter[[#This Row],[deadline]]/86400) + 25569 + (-6/24)</f>
        <v>42117.24527777778</v>
      </c>
      <c r="U3514" s="6">
        <f>YEAR(Kickstarter[[#This Row],[Date Created Conversion]])</f>
        <v>2015</v>
      </c>
      <c r="V3514" s="6" t="str">
        <f>TEXT(Kickstarter[[#This Row],[Date Created Conversion]], "mmm")</f>
        <v>Feb</v>
      </c>
      <c r="W3514" s="6">
        <f>DATEDIF(Kickstarter[[#This Row],[Date Created Conversion]],Kickstarter[[#This Row],[Date Ended Conversion]],"m")</f>
        <v>2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Kickstarter[[#This Row],[pledged]]/Kickstarter[[#This Row],[goal]]</f>
        <v>1.1839285714285714</v>
      </c>
      <c r="P3515" s="13">
        <f>IF(Kickstarter[[#This Row],[backers_count]], Kickstarter[[#This Row],[pledged]]/Kickstarter[[#This Row],[backers_count]], 0)</f>
        <v>75.340909090909093</v>
      </c>
      <c r="Q3515" t="str">
        <f>LEFT(Kickstarter[[#This Row],[Category and Sub-Category]], SEARCH("/", Kickstarter[[#This Row],[Category and Sub-Category]])-1)</f>
        <v>theater</v>
      </c>
      <c r="R3515" t="str">
        <f>RIGHT(Kickstarter[[#This Row],[Category and Sub-Category]], LEN(Kickstarter[[#This Row],[Category and Sub-Category]])-SEARCH("/",Kickstarter[[#This Row],[Category and Sub-Category]]))</f>
        <v>plays</v>
      </c>
      <c r="S3515" s="10">
        <f>(Kickstarter[[#This Row],[launched_at]]/86400) + 25569 + (-6/24)</f>
        <v>41780.846203703702</v>
      </c>
      <c r="T3515" s="10">
        <f>(Kickstarter[[#This Row],[deadline]]/86400) + 25569 + (-6/24)</f>
        <v>41793.957638888889</v>
      </c>
      <c r="U3515" s="6">
        <f>YEAR(Kickstarter[[#This Row],[Date Created Conversion]])</f>
        <v>2014</v>
      </c>
      <c r="V3515" s="6" t="str">
        <f>TEXT(Kickstarter[[#This Row],[Date Created Conversion]], "mmm")</f>
        <v>May</v>
      </c>
      <c r="W3515" s="6">
        <f>DATEDIF(Kickstarter[[#This Row],[Date Created Conversion]],Kickstarter[[#This Row],[Date Ended Conversion]],"m")</f>
        <v>0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Kickstarter[[#This Row],[pledged]]/Kickstarter[[#This Row],[goal]]</f>
        <v>1.1000000000000001</v>
      </c>
      <c r="P3516" s="13">
        <f>IF(Kickstarter[[#This Row],[backers_count]], Kickstarter[[#This Row],[pledged]]/Kickstarter[[#This Row],[backers_count]], 0)</f>
        <v>55</v>
      </c>
      <c r="Q3516" t="str">
        <f>LEFT(Kickstarter[[#This Row],[Category and Sub-Category]], SEARCH("/", Kickstarter[[#This Row],[Category and Sub-Category]])-1)</f>
        <v>theater</v>
      </c>
      <c r="R3516" t="str">
        <f>RIGHT(Kickstarter[[#This Row],[Category and Sub-Category]], LEN(Kickstarter[[#This Row],[Category and Sub-Category]])-SEARCH("/",Kickstarter[[#This Row],[Category and Sub-Category]]))</f>
        <v>plays</v>
      </c>
      <c r="S3516" s="10">
        <f>(Kickstarter[[#This Row],[launched_at]]/86400) + 25569 + (-6/24)</f>
        <v>42020.596666666665</v>
      </c>
      <c r="T3516" s="10">
        <f>(Kickstarter[[#This Row],[deadline]]/86400) + 25569 + (-6/24)</f>
        <v>42036.957638888889</v>
      </c>
      <c r="U3516" s="6">
        <f>YEAR(Kickstarter[[#This Row],[Date Created Conversion]])</f>
        <v>2015</v>
      </c>
      <c r="V3516" s="6" t="str">
        <f>TEXT(Kickstarter[[#This Row],[Date Created Conversion]], "mmm")</f>
        <v>Jan</v>
      </c>
      <c r="W3516" s="6">
        <f>DATEDIF(Kickstarter[[#This Row],[Date Created Conversion]],Kickstarter[[#This Row],[Date Ended Conversion]],"m")</f>
        <v>0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Kickstarter[[#This Row],[pledged]]/Kickstarter[[#This Row],[goal]]</f>
        <v>1.0266666666666666</v>
      </c>
      <c r="P3517" s="13">
        <f>IF(Kickstarter[[#This Row],[backers_count]], Kickstarter[[#This Row],[pledged]]/Kickstarter[[#This Row],[backers_count]], 0)</f>
        <v>66.956521739130437</v>
      </c>
      <c r="Q3517" t="str">
        <f>LEFT(Kickstarter[[#This Row],[Category and Sub-Category]], SEARCH("/", Kickstarter[[#This Row],[Category and Sub-Category]])-1)</f>
        <v>theater</v>
      </c>
      <c r="R3517" t="str">
        <f>RIGHT(Kickstarter[[#This Row],[Category and Sub-Category]], LEN(Kickstarter[[#This Row],[Category and Sub-Category]])-SEARCH("/",Kickstarter[[#This Row],[Category and Sub-Category]]))</f>
        <v>plays</v>
      </c>
      <c r="S3517" s="10">
        <f>(Kickstarter[[#This Row],[launched_at]]/86400) + 25569 + (-6/24)</f>
        <v>42125.522812499999</v>
      </c>
      <c r="T3517" s="10">
        <f>(Kickstarter[[#This Row],[deadline]]/86400) + 25569 + (-6/24)</f>
        <v>42155.522812499999</v>
      </c>
      <c r="U3517" s="6">
        <f>YEAR(Kickstarter[[#This Row],[Date Created Conversion]])</f>
        <v>2015</v>
      </c>
      <c r="V3517" s="6" t="str">
        <f>TEXT(Kickstarter[[#This Row],[Date Created Conversion]], "mmm")</f>
        <v>May</v>
      </c>
      <c r="W3517" s="6">
        <f>DATEDIF(Kickstarter[[#This Row],[Date Created Conversion]],Kickstarter[[#This Row],[Date Ended Conversion]],"m")</f>
        <v>0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Kickstarter[[#This Row],[pledged]]/Kickstarter[[#This Row],[goal]]</f>
        <v>1</v>
      </c>
      <c r="P3518" s="13">
        <f>IF(Kickstarter[[#This Row],[backers_count]], Kickstarter[[#This Row],[pledged]]/Kickstarter[[#This Row],[backers_count]], 0)</f>
        <v>227.27272727272728</v>
      </c>
      <c r="Q3518" t="str">
        <f>LEFT(Kickstarter[[#This Row],[Category and Sub-Category]], SEARCH("/", Kickstarter[[#This Row],[Category and Sub-Category]])-1)</f>
        <v>theater</v>
      </c>
      <c r="R3518" t="str">
        <f>RIGHT(Kickstarter[[#This Row],[Category and Sub-Category]], LEN(Kickstarter[[#This Row],[Category and Sub-Category]])-SEARCH("/",Kickstarter[[#This Row],[Category and Sub-Category]]))</f>
        <v>plays</v>
      </c>
      <c r="S3518" s="10">
        <f>(Kickstarter[[#This Row],[launched_at]]/86400) + 25569 + (-6/24)</f>
        <v>41855.760069444441</v>
      </c>
      <c r="T3518" s="10">
        <f>(Kickstarter[[#This Row],[deadline]]/86400) + 25569 + (-6/24)</f>
        <v>41889.875</v>
      </c>
      <c r="U3518" s="6">
        <f>YEAR(Kickstarter[[#This Row],[Date Created Conversion]])</f>
        <v>2014</v>
      </c>
      <c r="V3518" s="6" t="str">
        <f>TEXT(Kickstarter[[#This Row],[Date Created Conversion]], "mmm")</f>
        <v>Aug</v>
      </c>
      <c r="W3518" s="6">
        <f>DATEDIF(Kickstarter[[#This Row],[Date Created Conversion]],Kickstarter[[#This Row],[Date Ended Conversion]],"m")</f>
        <v>1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Kickstarter[[#This Row],[pledged]]/Kickstarter[[#This Row],[goal]]</f>
        <v>1</v>
      </c>
      <c r="P3519" s="13">
        <f>IF(Kickstarter[[#This Row],[backers_count]], Kickstarter[[#This Row],[pledged]]/Kickstarter[[#This Row],[backers_count]], 0)</f>
        <v>307.69230769230768</v>
      </c>
      <c r="Q3519" t="str">
        <f>LEFT(Kickstarter[[#This Row],[Category and Sub-Category]], SEARCH("/", Kickstarter[[#This Row],[Category and Sub-Category]])-1)</f>
        <v>theater</v>
      </c>
      <c r="R3519" t="str">
        <f>RIGHT(Kickstarter[[#This Row],[Category and Sub-Category]], LEN(Kickstarter[[#This Row],[Category and Sub-Category]])-SEARCH("/",Kickstarter[[#This Row],[Category and Sub-Category]]))</f>
        <v>plays</v>
      </c>
      <c r="S3519" s="10">
        <f>(Kickstarter[[#This Row],[launched_at]]/86400) + 25569 + (-6/24)</f>
        <v>41794.567523148144</v>
      </c>
      <c r="T3519" s="10">
        <f>(Kickstarter[[#This Row],[deadline]]/86400) + 25569 + (-6/24)</f>
        <v>41824.208333333336</v>
      </c>
      <c r="U3519" s="6">
        <f>YEAR(Kickstarter[[#This Row],[Date Created Conversion]])</f>
        <v>2014</v>
      </c>
      <c r="V3519" s="6" t="str">
        <f>TEXT(Kickstarter[[#This Row],[Date Created Conversion]], "mmm")</f>
        <v>Jun</v>
      </c>
      <c r="W3519" s="6">
        <f>DATEDIF(Kickstarter[[#This Row],[Date Created Conversion]],Kickstarter[[#This Row],[Date Ended Conversion]],"m")</f>
        <v>1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Kickstarter[[#This Row],[pledged]]/Kickstarter[[#This Row],[goal]]</f>
        <v>1.10046</v>
      </c>
      <c r="P3520" s="13">
        <f>IF(Kickstarter[[#This Row],[backers_count]], Kickstarter[[#This Row],[pledged]]/Kickstarter[[#This Row],[backers_count]], 0)</f>
        <v>50.020909090909093</v>
      </c>
      <c r="Q3520" t="str">
        <f>LEFT(Kickstarter[[#This Row],[Category and Sub-Category]], SEARCH("/", Kickstarter[[#This Row],[Category and Sub-Category]])-1)</f>
        <v>theater</v>
      </c>
      <c r="R3520" t="str">
        <f>RIGHT(Kickstarter[[#This Row],[Category and Sub-Category]], LEN(Kickstarter[[#This Row],[Category and Sub-Category]])-SEARCH("/",Kickstarter[[#This Row],[Category and Sub-Category]]))</f>
        <v>plays</v>
      </c>
      <c r="S3520" s="10">
        <f>(Kickstarter[[#This Row],[launched_at]]/86400) + 25569 + (-6/24)</f>
        <v>41893.533553240741</v>
      </c>
      <c r="T3520" s="10">
        <f>(Kickstarter[[#This Row],[deadline]]/86400) + 25569 + (-6/24)</f>
        <v>41914.347916666666</v>
      </c>
      <c r="U3520" s="6">
        <f>YEAR(Kickstarter[[#This Row],[Date Created Conversion]])</f>
        <v>2014</v>
      </c>
      <c r="V3520" s="6" t="str">
        <f>TEXT(Kickstarter[[#This Row],[Date Created Conversion]], "mmm")</f>
        <v>Sep</v>
      </c>
      <c r="W3520" s="6">
        <f>DATEDIF(Kickstarter[[#This Row],[Date Created Conversion]],Kickstarter[[#This Row],[Date Ended Conversion]],"m")</f>
        <v>0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Kickstarter[[#This Row],[pledged]]/Kickstarter[[#This Row],[goal]]</f>
        <v>1.0135000000000001</v>
      </c>
      <c r="P3521" s="13">
        <f>IF(Kickstarter[[#This Row],[backers_count]], Kickstarter[[#This Row],[pledged]]/Kickstarter[[#This Row],[backers_count]], 0)</f>
        <v>72.392857142857139</v>
      </c>
      <c r="Q3521" t="str">
        <f>LEFT(Kickstarter[[#This Row],[Category and Sub-Category]], SEARCH("/", Kickstarter[[#This Row],[Category and Sub-Category]])-1)</f>
        <v>theater</v>
      </c>
      <c r="R3521" t="str">
        <f>RIGHT(Kickstarter[[#This Row],[Category and Sub-Category]], LEN(Kickstarter[[#This Row],[Category and Sub-Category]])-SEARCH("/",Kickstarter[[#This Row],[Category and Sub-Category]]))</f>
        <v>plays</v>
      </c>
      <c r="S3521" s="10">
        <f>(Kickstarter[[#This Row],[launched_at]]/86400) + 25569 + (-6/24)</f>
        <v>42037.348958333328</v>
      </c>
      <c r="T3521" s="10">
        <f>(Kickstarter[[#This Row],[deadline]]/86400) + 25569 + (-6/24)</f>
        <v>42067.348958333328</v>
      </c>
      <c r="U3521" s="6">
        <f>YEAR(Kickstarter[[#This Row],[Date Created Conversion]])</f>
        <v>2015</v>
      </c>
      <c r="V3521" s="6" t="str">
        <f>TEXT(Kickstarter[[#This Row],[Date Created Conversion]], "mmm")</f>
        <v>Feb</v>
      </c>
      <c r="W3521" s="6">
        <f>DATEDIF(Kickstarter[[#This Row],[Date Created Conversion]],Kickstarter[[#This Row],[Date Ended Conversion]],"m")</f>
        <v>1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Kickstarter[[#This Row],[pledged]]/Kickstarter[[#This Row],[goal]]</f>
        <v>1.0075000000000001</v>
      </c>
      <c r="P3522" s="13">
        <f>IF(Kickstarter[[#This Row],[backers_count]], Kickstarter[[#This Row],[pledged]]/Kickstarter[[#This Row],[backers_count]], 0)</f>
        <v>95.952380952380949</v>
      </c>
      <c r="Q3522" t="str">
        <f>LEFT(Kickstarter[[#This Row],[Category and Sub-Category]], SEARCH("/", Kickstarter[[#This Row],[Category and Sub-Category]])-1)</f>
        <v>theater</v>
      </c>
      <c r="R3522" t="str">
        <f>RIGHT(Kickstarter[[#This Row],[Category and Sub-Category]], LEN(Kickstarter[[#This Row],[Category and Sub-Category]])-SEARCH("/",Kickstarter[[#This Row],[Category and Sub-Category]]))</f>
        <v>plays</v>
      </c>
      <c r="S3522" s="10">
        <f>(Kickstarter[[#This Row],[launched_at]]/86400) + 25569 + (-6/24)</f>
        <v>42227.574212962965</v>
      </c>
      <c r="T3522" s="10">
        <f>(Kickstarter[[#This Row],[deadline]]/86400) + 25569 + (-6/24)</f>
        <v>42253.32430555555</v>
      </c>
      <c r="U3522" s="6">
        <f>YEAR(Kickstarter[[#This Row],[Date Created Conversion]])</f>
        <v>2015</v>
      </c>
      <c r="V3522" s="6" t="str">
        <f>TEXT(Kickstarter[[#This Row],[Date Created Conversion]], "mmm")</f>
        <v>Aug</v>
      </c>
      <c r="W3522" s="6">
        <f>DATEDIF(Kickstarter[[#This Row],[Date Created Conversion]],Kickstarter[[#This Row],[Date Ended Conversion]],"m")</f>
        <v>0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Kickstarter[[#This Row],[pledged]]/Kickstarter[[#This Row],[goal]]</f>
        <v>1.6942857142857144</v>
      </c>
      <c r="P3523" s="13">
        <f>IF(Kickstarter[[#This Row],[backers_count]], Kickstarter[[#This Row],[pledged]]/Kickstarter[[#This Row],[backers_count]], 0)</f>
        <v>45.615384615384613</v>
      </c>
      <c r="Q3523" t="str">
        <f>LEFT(Kickstarter[[#This Row],[Category and Sub-Category]], SEARCH("/", Kickstarter[[#This Row],[Category and Sub-Category]])-1)</f>
        <v>theater</v>
      </c>
      <c r="R3523" t="str">
        <f>RIGHT(Kickstarter[[#This Row],[Category and Sub-Category]], LEN(Kickstarter[[#This Row],[Category and Sub-Category]])-SEARCH("/",Kickstarter[[#This Row],[Category and Sub-Category]]))</f>
        <v>plays</v>
      </c>
      <c r="S3523" s="10">
        <f>(Kickstarter[[#This Row],[launched_at]]/86400) + 25569 + (-6/24)</f>
        <v>41881.111342592594</v>
      </c>
      <c r="T3523" s="10">
        <f>(Kickstarter[[#This Row],[deadline]]/86400) + 25569 + (-6/24)</f>
        <v>41911.111342592594</v>
      </c>
      <c r="U3523" s="6">
        <f>YEAR(Kickstarter[[#This Row],[Date Created Conversion]])</f>
        <v>2014</v>
      </c>
      <c r="V3523" s="6" t="str">
        <f>TEXT(Kickstarter[[#This Row],[Date Created Conversion]], "mmm")</f>
        <v>Aug</v>
      </c>
      <c r="W3523" s="6">
        <f>DATEDIF(Kickstarter[[#This Row],[Date Created Conversion]],Kickstarter[[#This Row],[Date Ended Conversion]],"m")</f>
        <v>0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Kickstarter[[#This Row],[pledged]]/Kickstarter[[#This Row],[goal]]</f>
        <v>1</v>
      </c>
      <c r="P3524" s="13">
        <f>IF(Kickstarter[[#This Row],[backers_count]], Kickstarter[[#This Row],[pledged]]/Kickstarter[[#This Row],[backers_count]], 0)</f>
        <v>41.029411764705884</v>
      </c>
      <c r="Q3524" t="str">
        <f>LEFT(Kickstarter[[#This Row],[Category and Sub-Category]], SEARCH("/", Kickstarter[[#This Row],[Category and Sub-Category]])-1)</f>
        <v>theater</v>
      </c>
      <c r="R3524" t="str">
        <f>RIGHT(Kickstarter[[#This Row],[Category and Sub-Category]], LEN(Kickstarter[[#This Row],[Category and Sub-Category]])-SEARCH("/",Kickstarter[[#This Row],[Category and Sub-Category]]))</f>
        <v>plays</v>
      </c>
      <c r="S3524" s="10">
        <f>(Kickstarter[[#This Row],[launched_at]]/86400) + 25569 + (-6/24)</f>
        <v>42234.539884259255</v>
      </c>
      <c r="T3524" s="10">
        <f>(Kickstarter[[#This Row],[deadline]]/86400) + 25569 + (-6/24)</f>
        <v>42262.170833333337</v>
      </c>
      <c r="U3524" s="6">
        <f>YEAR(Kickstarter[[#This Row],[Date Created Conversion]])</f>
        <v>2015</v>
      </c>
      <c r="V3524" s="6" t="str">
        <f>TEXT(Kickstarter[[#This Row],[Date Created Conversion]], "mmm")</f>
        <v>Aug</v>
      </c>
      <c r="W3524" s="6">
        <f>DATEDIF(Kickstarter[[#This Row],[Date Created Conversion]],Kickstarter[[#This Row],[Date Ended Conversion]],"m")</f>
        <v>0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Kickstarter[[#This Row],[pledged]]/Kickstarter[[#This Row],[goal]]</f>
        <v>1.1365000000000001</v>
      </c>
      <c r="P3525" s="13">
        <f>IF(Kickstarter[[#This Row],[backers_count]], Kickstarter[[#This Row],[pledged]]/Kickstarter[[#This Row],[backers_count]], 0)</f>
        <v>56.825000000000003</v>
      </c>
      <c r="Q3525" t="str">
        <f>LEFT(Kickstarter[[#This Row],[Category and Sub-Category]], SEARCH("/", Kickstarter[[#This Row],[Category and Sub-Category]])-1)</f>
        <v>theater</v>
      </c>
      <c r="R3525" t="str">
        <f>RIGHT(Kickstarter[[#This Row],[Category and Sub-Category]], LEN(Kickstarter[[#This Row],[Category and Sub-Category]])-SEARCH("/",Kickstarter[[#This Row],[Category and Sub-Category]]))</f>
        <v>plays</v>
      </c>
      <c r="S3525" s="10">
        <f>(Kickstarter[[#This Row],[launched_at]]/86400) + 25569 + (-6/24)</f>
        <v>42581.147546296299</v>
      </c>
      <c r="T3525" s="10">
        <f>(Kickstarter[[#This Row],[deadline]]/86400) + 25569 + (-6/24)</f>
        <v>42638.708333333328</v>
      </c>
      <c r="U3525" s="6">
        <f>YEAR(Kickstarter[[#This Row],[Date Created Conversion]])</f>
        <v>2016</v>
      </c>
      <c r="V3525" s="6" t="str">
        <f>TEXT(Kickstarter[[#This Row],[Date Created Conversion]], "mmm")</f>
        <v>Jul</v>
      </c>
      <c r="W3525" s="6">
        <f>DATEDIF(Kickstarter[[#This Row],[Date Created Conversion]],Kickstarter[[#This Row],[Date Ended Conversion]],"m")</f>
        <v>1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Kickstarter[[#This Row],[pledged]]/Kickstarter[[#This Row],[goal]]</f>
        <v>1.0156000000000001</v>
      </c>
      <c r="P3526" s="13">
        <f>IF(Kickstarter[[#This Row],[backers_count]], Kickstarter[[#This Row],[pledged]]/Kickstarter[[#This Row],[backers_count]], 0)</f>
        <v>137.24324324324326</v>
      </c>
      <c r="Q3526" t="str">
        <f>LEFT(Kickstarter[[#This Row],[Category and Sub-Category]], SEARCH("/", Kickstarter[[#This Row],[Category and Sub-Category]])-1)</f>
        <v>theater</v>
      </c>
      <c r="R3526" t="str">
        <f>RIGHT(Kickstarter[[#This Row],[Category and Sub-Category]], LEN(Kickstarter[[#This Row],[Category and Sub-Category]])-SEARCH("/",Kickstarter[[#This Row],[Category and Sub-Category]]))</f>
        <v>plays</v>
      </c>
      <c r="S3526" s="10">
        <f>(Kickstarter[[#This Row],[launched_at]]/86400) + 25569 + (-6/24)</f>
        <v>41880.51357638889</v>
      </c>
      <c r="T3526" s="10">
        <f>(Kickstarter[[#This Row],[deadline]]/86400) + 25569 + (-6/24)</f>
        <v>41894.916666666664</v>
      </c>
      <c r="U3526" s="6">
        <f>YEAR(Kickstarter[[#This Row],[Date Created Conversion]])</f>
        <v>2014</v>
      </c>
      <c r="V3526" s="6" t="str">
        <f>TEXT(Kickstarter[[#This Row],[Date Created Conversion]], "mmm")</f>
        <v>Aug</v>
      </c>
      <c r="W3526" s="6">
        <f>DATEDIF(Kickstarter[[#This Row],[Date Created Conversion]],Kickstarter[[#This Row],[Date Ended Conversion]],"m")</f>
        <v>0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Kickstarter[[#This Row],[pledged]]/Kickstarter[[#This Row],[goal]]</f>
        <v>1.06</v>
      </c>
      <c r="P3527" s="13">
        <f>IF(Kickstarter[[#This Row],[backers_count]], Kickstarter[[#This Row],[pledged]]/Kickstarter[[#This Row],[backers_count]], 0)</f>
        <v>75.714285714285708</v>
      </c>
      <c r="Q3527" t="str">
        <f>LEFT(Kickstarter[[#This Row],[Category and Sub-Category]], SEARCH("/", Kickstarter[[#This Row],[Category and Sub-Category]])-1)</f>
        <v>theater</v>
      </c>
      <c r="R3527" t="str">
        <f>RIGHT(Kickstarter[[#This Row],[Category and Sub-Category]], LEN(Kickstarter[[#This Row],[Category and Sub-Category]])-SEARCH("/",Kickstarter[[#This Row],[Category and Sub-Category]]))</f>
        <v>plays</v>
      </c>
      <c r="S3527" s="10">
        <f>(Kickstarter[[#This Row],[launched_at]]/86400) + 25569 + (-6/24)</f>
        <v>42214.4456712963</v>
      </c>
      <c r="T3527" s="10">
        <f>(Kickstarter[[#This Row],[deadline]]/86400) + 25569 + (-6/24)</f>
        <v>42225.416666666672</v>
      </c>
      <c r="U3527" s="6">
        <f>YEAR(Kickstarter[[#This Row],[Date Created Conversion]])</f>
        <v>2015</v>
      </c>
      <c r="V3527" s="6" t="str">
        <f>TEXT(Kickstarter[[#This Row],[Date Created Conversion]], "mmm")</f>
        <v>Jul</v>
      </c>
      <c r="W3527" s="6">
        <f>DATEDIF(Kickstarter[[#This Row],[Date Created Conversion]],Kickstarter[[#This Row],[Date Ended Conversion]],"m")</f>
        <v>0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Kickstarter[[#This Row],[pledged]]/Kickstarter[[#This Row],[goal]]</f>
        <v>1.02</v>
      </c>
      <c r="P3528" s="13">
        <f>IF(Kickstarter[[#This Row],[backers_count]], Kickstarter[[#This Row],[pledged]]/Kickstarter[[#This Row],[backers_count]], 0)</f>
        <v>99</v>
      </c>
      <c r="Q3528" t="str">
        <f>LEFT(Kickstarter[[#This Row],[Category and Sub-Category]], SEARCH("/", Kickstarter[[#This Row],[Category and Sub-Category]])-1)</f>
        <v>theater</v>
      </c>
      <c r="R3528" t="str">
        <f>RIGHT(Kickstarter[[#This Row],[Category and Sub-Category]], LEN(Kickstarter[[#This Row],[Category and Sub-Category]])-SEARCH("/",Kickstarter[[#This Row],[Category and Sub-Category]]))</f>
        <v>plays</v>
      </c>
      <c r="S3528" s="10">
        <f>(Kickstarter[[#This Row],[launched_at]]/86400) + 25569 + (-6/24)</f>
        <v>42460.085312499999</v>
      </c>
      <c r="T3528" s="10">
        <f>(Kickstarter[[#This Row],[deadline]]/86400) + 25569 + (-6/24)</f>
        <v>42487.999305555553</v>
      </c>
      <c r="U3528" s="6">
        <f>YEAR(Kickstarter[[#This Row],[Date Created Conversion]])</f>
        <v>2016</v>
      </c>
      <c r="V3528" s="6" t="str">
        <f>TEXT(Kickstarter[[#This Row],[Date Created Conversion]], "mmm")</f>
        <v>Mar</v>
      </c>
      <c r="W3528" s="6">
        <f>DATEDIF(Kickstarter[[#This Row],[Date Created Conversion]],Kickstarter[[#This Row],[Date Ended Conversion]],"m")</f>
        <v>0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Kickstarter[[#This Row],[pledged]]/Kickstarter[[#This Row],[goal]]</f>
        <v>1.1691666666666667</v>
      </c>
      <c r="P3529" s="13">
        <f>IF(Kickstarter[[#This Row],[backers_count]], Kickstarter[[#This Row],[pledged]]/Kickstarter[[#This Row],[backers_count]], 0)</f>
        <v>81.569767441860463</v>
      </c>
      <c r="Q3529" t="str">
        <f>LEFT(Kickstarter[[#This Row],[Category and Sub-Category]], SEARCH("/", Kickstarter[[#This Row],[Category and Sub-Category]])-1)</f>
        <v>theater</v>
      </c>
      <c r="R3529" t="str">
        <f>RIGHT(Kickstarter[[#This Row],[Category and Sub-Category]], LEN(Kickstarter[[#This Row],[Category and Sub-Category]])-SEARCH("/",Kickstarter[[#This Row],[Category and Sub-Category]]))</f>
        <v>plays</v>
      </c>
      <c r="S3529" s="10">
        <f>(Kickstarter[[#This Row],[launched_at]]/86400) + 25569 + (-6/24)</f>
        <v>42166.773206018523</v>
      </c>
      <c r="T3529" s="10">
        <f>(Kickstarter[[#This Row],[deadline]]/86400) + 25569 + (-6/24)</f>
        <v>42195.915972222225</v>
      </c>
      <c r="U3529" s="6">
        <f>YEAR(Kickstarter[[#This Row],[Date Created Conversion]])</f>
        <v>2015</v>
      </c>
      <c r="V3529" s="6" t="str">
        <f>TEXT(Kickstarter[[#This Row],[Date Created Conversion]], "mmm")</f>
        <v>Jun</v>
      </c>
      <c r="W3529" s="6">
        <f>DATEDIF(Kickstarter[[#This Row],[Date Created Conversion]],Kickstarter[[#This Row],[Date Ended Conversion]],"m")</f>
        <v>0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Kickstarter[[#This Row],[pledged]]/Kickstarter[[#This Row],[goal]]</f>
        <v>1.0115151515151515</v>
      </c>
      <c r="P3530" s="13">
        <f>IF(Kickstarter[[#This Row],[backers_count]], Kickstarter[[#This Row],[pledged]]/Kickstarter[[#This Row],[backers_count]], 0)</f>
        <v>45.108108108108105</v>
      </c>
      <c r="Q3530" t="str">
        <f>LEFT(Kickstarter[[#This Row],[Category and Sub-Category]], SEARCH("/", Kickstarter[[#This Row],[Category and Sub-Category]])-1)</f>
        <v>theater</v>
      </c>
      <c r="R3530" t="str">
        <f>RIGHT(Kickstarter[[#This Row],[Category and Sub-Category]], LEN(Kickstarter[[#This Row],[Category and Sub-Category]])-SEARCH("/",Kickstarter[[#This Row],[Category and Sub-Category]]))</f>
        <v>plays</v>
      </c>
      <c r="S3530" s="10">
        <f>(Kickstarter[[#This Row],[launched_at]]/86400) + 25569 + (-6/24)</f>
        <v>42733.25136574074</v>
      </c>
      <c r="T3530" s="10">
        <f>(Kickstarter[[#This Row],[deadline]]/86400) + 25569 + (-6/24)</f>
        <v>42753.25136574074</v>
      </c>
      <c r="U3530" s="6">
        <f>YEAR(Kickstarter[[#This Row],[Date Created Conversion]])</f>
        <v>2016</v>
      </c>
      <c r="V3530" s="6" t="str">
        <f>TEXT(Kickstarter[[#This Row],[Date Created Conversion]], "mmm")</f>
        <v>Dec</v>
      </c>
      <c r="W3530" s="6">
        <f>DATEDIF(Kickstarter[[#This Row],[Date Created Conversion]],Kickstarter[[#This Row],[Date Ended Conversion]],"m")</f>
        <v>0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Kickstarter[[#This Row],[pledged]]/Kickstarter[[#This Row],[goal]]</f>
        <v>1.32</v>
      </c>
      <c r="P3531" s="13">
        <f>IF(Kickstarter[[#This Row],[backers_count]], Kickstarter[[#This Row],[pledged]]/Kickstarter[[#This Row],[backers_count]], 0)</f>
        <v>36.666666666666664</v>
      </c>
      <c r="Q3531" t="str">
        <f>LEFT(Kickstarter[[#This Row],[Category and Sub-Category]], SEARCH("/", Kickstarter[[#This Row],[Category and Sub-Category]])-1)</f>
        <v>theater</v>
      </c>
      <c r="R3531" t="str">
        <f>RIGHT(Kickstarter[[#This Row],[Category and Sub-Category]], LEN(Kickstarter[[#This Row],[Category and Sub-Category]])-SEARCH("/",Kickstarter[[#This Row],[Category and Sub-Category]]))</f>
        <v>plays</v>
      </c>
      <c r="S3531" s="10">
        <f>(Kickstarter[[#This Row],[launched_at]]/86400) + 25569 + (-6/24)</f>
        <v>42177.511782407411</v>
      </c>
      <c r="T3531" s="10">
        <f>(Kickstarter[[#This Row],[deadline]]/86400) + 25569 + (-6/24)</f>
        <v>42197.791666666672</v>
      </c>
      <c r="U3531" s="6">
        <f>YEAR(Kickstarter[[#This Row],[Date Created Conversion]])</f>
        <v>2015</v>
      </c>
      <c r="V3531" s="6" t="str">
        <f>TEXT(Kickstarter[[#This Row],[Date Created Conversion]], "mmm")</f>
        <v>Jun</v>
      </c>
      <c r="W3531" s="6">
        <f>DATEDIF(Kickstarter[[#This Row],[Date Created Conversion]],Kickstarter[[#This Row],[Date Ended Conversion]],"m")</f>
        <v>0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Kickstarter[[#This Row],[pledged]]/Kickstarter[[#This Row],[goal]]</f>
        <v>1</v>
      </c>
      <c r="P3532" s="13">
        <f>IF(Kickstarter[[#This Row],[backers_count]], Kickstarter[[#This Row],[pledged]]/Kickstarter[[#This Row],[backers_count]], 0)</f>
        <v>125</v>
      </c>
      <c r="Q3532" t="str">
        <f>LEFT(Kickstarter[[#This Row],[Category and Sub-Category]], SEARCH("/", Kickstarter[[#This Row],[Category and Sub-Category]])-1)</f>
        <v>theater</v>
      </c>
      <c r="R3532" t="str">
        <f>RIGHT(Kickstarter[[#This Row],[Category and Sub-Category]], LEN(Kickstarter[[#This Row],[Category and Sub-Category]])-SEARCH("/",Kickstarter[[#This Row],[Category and Sub-Category]]))</f>
        <v>plays</v>
      </c>
      <c r="S3532" s="10">
        <f>(Kickstarter[[#This Row],[launched_at]]/86400) + 25569 + (-6/24)</f>
        <v>42442.373344907406</v>
      </c>
      <c r="T3532" s="10">
        <f>(Kickstarter[[#This Row],[deadline]]/86400) + 25569 + (-6/24)</f>
        <v>42470.583333333328</v>
      </c>
      <c r="U3532" s="6">
        <f>YEAR(Kickstarter[[#This Row],[Date Created Conversion]])</f>
        <v>2016</v>
      </c>
      <c r="V3532" s="6" t="str">
        <f>TEXT(Kickstarter[[#This Row],[Date Created Conversion]], "mmm")</f>
        <v>Mar</v>
      </c>
      <c r="W3532" s="6">
        <f>DATEDIF(Kickstarter[[#This Row],[Date Created Conversion]],Kickstarter[[#This Row],[Date Ended Conversion]],"m")</f>
        <v>0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Kickstarter[[#This Row],[pledged]]/Kickstarter[[#This Row],[goal]]</f>
        <v>1.28</v>
      </c>
      <c r="P3533" s="13">
        <f>IF(Kickstarter[[#This Row],[backers_count]], Kickstarter[[#This Row],[pledged]]/Kickstarter[[#This Row],[backers_count]], 0)</f>
        <v>49.230769230769234</v>
      </c>
      <c r="Q3533" t="str">
        <f>LEFT(Kickstarter[[#This Row],[Category and Sub-Category]], SEARCH("/", Kickstarter[[#This Row],[Category and Sub-Category]])-1)</f>
        <v>theater</v>
      </c>
      <c r="R3533" t="str">
        <f>RIGHT(Kickstarter[[#This Row],[Category and Sub-Category]], LEN(Kickstarter[[#This Row],[Category and Sub-Category]])-SEARCH("/",Kickstarter[[#This Row],[Category and Sub-Category]]))</f>
        <v>plays</v>
      </c>
      <c r="S3533" s="10">
        <f>(Kickstarter[[#This Row],[launched_at]]/86400) + 25569 + (-6/24)</f>
        <v>42521.404328703706</v>
      </c>
      <c r="T3533" s="10">
        <f>(Kickstarter[[#This Row],[deadline]]/86400) + 25569 + (-6/24)</f>
        <v>42551.404328703706</v>
      </c>
      <c r="U3533" s="6">
        <f>YEAR(Kickstarter[[#This Row],[Date Created Conversion]])</f>
        <v>2016</v>
      </c>
      <c r="V3533" s="6" t="str">
        <f>TEXT(Kickstarter[[#This Row],[Date Created Conversion]], "mmm")</f>
        <v>May</v>
      </c>
      <c r="W3533" s="6">
        <f>DATEDIF(Kickstarter[[#This Row],[Date Created Conversion]],Kickstarter[[#This Row],[Date Ended Conversion]],"m")</f>
        <v>0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Kickstarter[[#This Row],[pledged]]/Kickstarter[[#This Row],[goal]]</f>
        <v>1.1895833333333334</v>
      </c>
      <c r="P3534" s="13">
        <f>IF(Kickstarter[[#This Row],[backers_count]], Kickstarter[[#This Row],[pledged]]/Kickstarter[[#This Row],[backers_count]], 0)</f>
        <v>42.296296296296298</v>
      </c>
      <c r="Q3534" t="str">
        <f>LEFT(Kickstarter[[#This Row],[Category and Sub-Category]], SEARCH("/", Kickstarter[[#This Row],[Category and Sub-Category]])-1)</f>
        <v>theater</v>
      </c>
      <c r="R3534" t="str">
        <f>RIGHT(Kickstarter[[#This Row],[Category and Sub-Category]], LEN(Kickstarter[[#This Row],[Category and Sub-Category]])-SEARCH("/",Kickstarter[[#This Row],[Category and Sub-Category]]))</f>
        <v>plays</v>
      </c>
      <c r="S3534" s="10">
        <f>(Kickstarter[[#This Row],[launched_at]]/86400) + 25569 + (-6/24)</f>
        <v>41884.349849537037</v>
      </c>
      <c r="T3534" s="10">
        <f>(Kickstarter[[#This Row],[deadline]]/86400) + 25569 + (-6/24)</f>
        <v>41899.915972222225</v>
      </c>
      <c r="U3534" s="6">
        <f>YEAR(Kickstarter[[#This Row],[Date Created Conversion]])</f>
        <v>2014</v>
      </c>
      <c r="V3534" s="6" t="str">
        <f>TEXT(Kickstarter[[#This Row],[Date Created Conversion]], "mmm")</f>
        <v>Sep</v>
      </c>
      <c r="W3534" s="6">
        <f>DATEDIF(Kickstarter[[#This Row],[Date Created Conversion]],Kickstarter[[#This Row],[Date Ended Conversion]],"m")</f>
        <v>0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Kickstarter[[#This Row],[pledged]]/Kickstarter[[#This Row],[goal]]</f>
        <v>1.262</v>
      </c>
      <c r="P3535" s="13">
        <f>IF(Kickstarter[[#This Row],[backers_count]], Kickstarter[[#This Row],[pledged]]/Kickstarter[[#This Row],[backers_count]], 0)</f>
        <v>78.875</v>
      </c>
      <c r="Q3535" t="str">
        <f>LEFT(Kickstarter[[#This Row],[Category and Sub-Category]], SEARCH("/", Kickstarter[[#This Row],[Category and Sub-Category]])-1)</f>
        <v>theater</v>
      </c>
      <c r="R3535" t="str">
        <f>RIGHT(Kickstarter[[#This Row],[Category and Sub-Category]], LEN(Kickstarter[[#This Row],[Category and Sub-Category]])-SEARCH("/",Kickstarter[[#This Row],[Category and Sub-Category]]))</f>
        <v>plays</v>
      </c>
      <c r="S3535" s="10">
        <f>(Kickstarter[[#This Row],[launched_at]]/86400) + 25569 + (-6/24)</f>
        <v>42289.511192129634</v>
      </c>
      <c r="T3535" s="10">
        <f>(Kickstarter[[#This Row],[deadline]]/86400) + 25569 + (-6/24)</f>
        <v>42319.552858796298</v>
      </c>
      <c r="U3535" s="6">
        <f>YEAR(Kickstarter[[#This Row],[Date Created Conversion]])</f>
        <v>2015</v>
      </c>
      <c r="V3535" s="6" t="str">
        <f>TEXT(Kickstarter[[#This Row],[Date Created Conversion]], "mmm")</f>
        <v>Oct</v>
      </c>
      <c r="W3535" s="6">
        <f>DATEDIF(Kickstarter[[#This Row],[Date Created Conversion]],Kickstarter[[#This Row],[Date Ended Conversion]],"m")</f>
        <v>0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Kickstarter[[#This Row],[pledged]]/Kickstarter[[#This Row],[goal]]</f>
        <v>1.5620000000000001</v>
      </c>
      <c r="P3536" s="13">
        <f>IF(Kickstarter[[#This Row],[backers_count]], Kickstarter[[#This Row],[pledged]]/Kickstarter[[#This Row],[backers_count]], 0)</f>
        <v>38.284313725490193</v>
      </c>
      <c r="Q3536" t="str">
        <f>LEFT(Kickstarter[[#This Row],[Category and Sub-Category]], SEARCH("/", Kickstarter[[#This Row],[Category and Sub-Category]])-1)</f>
        <v>theater</v>
      </c>
      <c r="R3536" t="str">
        <f>RIGHT(Kickstarter[[#This Row],[Category and Sub-Category]], LEN(Kickstarter[[#This Row],[Category and Sub-Category]])-SEARCH("/",Kickstarter[[#This Row],[Category and Sub-Category]]))</f>
        <v>plays</v>
      </c>
      <c r="S3536" s="10">
        <f>(Kickstarter[[#This Row],[launched_at]]/86400) + 25569 + (-6/24)</f>
        <v>42243.3752662037</v>
      </c>
      <c r="T3536" s="10">
        <f>(Kickstarter[[#This Row],[deadline]]/86400) + 25569 + (-6/24)</f>
        <v>42278.3752662037</v>
      </c>
      <c r="U3536" s="6">
        <f>YEAR(Kickstarter[[#This Row],[Date Created Conversion]])</f>
        <v>2015</v>
      </c>
      <c r="V3536" s="6" t="str">
        <f>TEXT(Kickstarter[[#This Row],[Date Created Conversion]], "mmm")</f>
        <v>Aug</v>
      </c>
      <c r="W3536" s="6">
        <f>DATEDIF(Kickstarter[[#This Row],[Date Created Conversion]],Kickstarter[[#This Row],[Date Ended Conversion]],"m")</f>
        <v>1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Kickstarter[[#This Row],[pledged]]/Kickstarter[[#This Row],[goal]]</f>
        <v>1.0315000000000001</v>
      </c>
      <c r="P3537" s="13">
        <f>IF(Kickstarter[[#This Row],[backers_count]], Kickstarter[[#This Row],[pledged]]/Kickstarter[[#This Row],[backers_count]], 0)</f>
        <v>44.847826086956523</v>
      </c>
      <c r="Q3537" t="str">
        <f>LEFT(Kickstarter[[#This Row],[Category and Sub-Category]], SEARCH("/", Kickstarter[[#This Row],[Category and Sub-Category]])-1)</f>
        <v>theater</v>
      </c>
      <c r="R3537" t="str">
        <f>RIGHT(Kickstarter[[#This Row],[Category and Sub-Category]], LEN(Kickstarter[[#This Row],[Category and Sub-Category]])-SEARCH("/",Kickstarter[[#This Row],[Category and Sub-Category]]))</f>
        <v>plays</v>
      </c>
      <c r="S3537" s="10">
        <f>(Kickstarter[[#This Row],[launched_at]]/86400) + 25569 + (-6/24)</f>
        <v>42248.390162037038</v>
      </c>
      <c r="T3537" s="10">
        <f>(Kickstarter[[#This Row],[deadline]]/86400) + 25569 + (-6/24)</f>
        <v>42279.5</v>
      </c>
      <c r="U3537" s="6">
        <f>YEAR(Kickstarter[[#This Row],[Date Created Conversion]])</f>
        <v>2015</v>
      </c>
      <c r="V3537" s="6" t="str">
        <f>TEXT(Kickstarter[[#This Row],[Date Created Conversion]], "mmm")</f>
        <v>Sep</v>
      </c>
      <c r="W3537" s="6">
        <f>DATEDIF(Kickstarter[[#This Row],[Date Created Conversion]],Kickstarter[[#This Row],[Date Ended Conversion]],"m")</f>
        <v>1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Kickstarter[[#This Row],[pledged]]/Kickstarter[[#This Row],[goal]]</f>
        <v>1.5333333333333334</v>
      </c>
      <c r="P3538" s="13">
        <f>IF(Kickstarter[[#This Row],[backers_count]], Kickstarter[[#This Row],[pledged]]/Kickstarter[[#This Row],[backers_count]], 0)</f>
        <v>13.529411764705882</v>
      </c>
      <c r="Q3538" t="str">
        <f>LEFT(Kickstarter[[#This Row],[Category and Sub-Category]], SEARCH("/", Kickstarter[[#This Row],[Category and Sub-Category]])-1)</f>
        <v>theater</v>
      </c>
      <c r="R3538" t="str">
        <f>RIGHT(Kickstarter[[#This Row],[Category and Sub-Category]], LEN(Kickstarter[[#This Row],[Category and Sub-Category]])-SEARCH("/",Kickstarter[[#This Row],[Category and Sub-Category]]))</f>
        <v>plays</v>
      </c>
      <c r="S3538" s="10">
        <f>(Kickstarter[[#This Row],[launched_at]]/86400) + 25569 + (-6/24)</f>
        <v>42328.477141203708</v>
      </c>
      <c r="T3538" s="10">
        <f>(Kickstarter[[#This Row],[deadline]]/86400) + 25569 + (-6/24)</f>
        <v>42358.249305555553</v>
      </c>
      <c r="U3538" s="6">
        <f>YEAR(Kickstarter[[#This Row],[Date Created Conversion]])</f>
        <v>2015</v>
      </c>
      <c r="V3538" s="6" t="str">
        <f>TEXT(Kickstarter[[#This Row],[Date Created Conversion]], "mmm")</f>
        <v>Nov</v>
      </c>
      <c r="W3538" s="6">
        <f>DATEDIF(Kickstarter[[#This Row],[Date Created Conversion]],Kickstarter[[#This Row],[Date Ended Conversion]],"m")</f>
        <v>1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Kickstarter[[#This Row],[pledged]]/Kickstarter[[#This Row],[goal]]</f>
        <v>1.8044444444444445</v>
      </c>
      <c r="P3539" s="13">
        <f>IF(Kickstarter[[#This Row],[backers_count]], Kickstarter[[#This Row],[pledged]]/Kickstarter[[#This Row],[backers_count]], 0)</f>
        <v>43.5</v>
      </c>
      <c r="Q3539" t="str">
        <f>LEFT(Kickstarter[[#This Row],[Category and Sub-Category]], SEARCH("/", Kickstarter[[#This Row],[Category and Sub-Category]])-1)</f>
        <v>theater</v>
      </c>
      <c r="R3539" t="str">
        <f>RIGHT(Kickstarter[[#This Row],[Category and Sub-Category]], LEN(Kickstarter[[#This Row],[Category and Sub-Category]])-SEARCH("/",Kickstarter[[#This Row],[Category and Sub-Category]]))</f>
        <v>plays</v>
      </c>
      <c r="S3539" s="10">
        <f>(Kickstarter[[#This Row],[launched_at]]/86400) + 25569 + (-6/24)</f>
        <v>41923.104351851856</v>
      </c>
      <c r="T3539" s="10">
        <f>(Kickstarter[[#This Row],[deadline]]/86400) + 25569 + (-6/24)</f>
        <v>41960.082638888889</v>
      </c>
      <c r="U3539" s="6">
        <f>YEAR(Kickstarter[[#This Row],[Date Created Conversion]])</f>
        <v>2014</v>
      </c>
      <c r="V3539" s="6" t="str">
        <f>TEXT(Kickstarter[[#This Row],[Date Created Conversion]], "mmm")</f>
        <v>Oct</v>
      </c>
      <c r="W3539" s="6">
        <f>DATEDIF(Kickstarter[[#This Row],[Date Created Conversion]],Kickstarter[[#This Row],[Date Ended Conversion]],"m")</f>
        <v>1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Kickstarter[[#This Row],[pledged]]/Kickstarter[[#This Row],[goal]]</f>
        <v>1.2845</v>
      </c>
      <c r="P3540" s="13">
        <f>IF(Kickstarter[[#This Row],[backers_count]], Kickstarter[[#This Row],[pledged]]/Kickstarter[[#This Row],[backers_count]], 0)</f>
        <v>30.951807228915662</v>
      </c>
      <c r="Q3540" t="str">
        <f>LEFT(Kickstarter[[#This Row],[Category and Sub-Category]], SEARCH("/", Kickstarter[[#This Row],[Category and Sub-Category]])-1)</f>
        <v>theater</v>
      </c>
      <c r="R3540" t="str">
        <f>RIGHT(Kickstarter[[#This Row],[Category and Sub-Category]], LEN(Kickstarter[[#This Row],[Category and Sub-Category]])-SEARCH("/",Kickstarter[[#This Row],[Category and Sub-Category]]))</f>
        <v>plays</v>
      </c>
      <c r="S3540" s="10">
        <f>(Kickstarter[[#This Row],[launched_at]]/86400) + 25569 + (-6/24)</f>
        <v>42571.170601851853</v>
      </c>
      <c r="T3540" s="10">
        <f>(Kickstarter[[#This Row],[deadline]]/86400) + 25569 + (-6/24)</f>
        <v>42599.170601851853</v>
      </c>
      <c r="U3540" s="6">
        <f>YEAR(Kickstarter[[#This Row],[Date Created Conversion]])</f>
        <v>2016</v>
      </c>
      <c r="V3540" s="6" t="str">
        <f>TEXT(Kickstarter[[#This Row],[Date Created Conversion]], "mmm")</f>
        <v>Jul</v>
      </c>
      <c r="W3540" s="6">
        <f>DATEDIF(Kickstarter[[#This Row],[Date Created Conversion]],Kickstarter[[#This Row],[Date Ended Conversion]],"m")</f>
        <v>0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Kickstarter[[#This Row],[pledged]]/Kickstarter[[#This Row],[goal]]</f>
        <v>1.1966666666666668</v>
      </c>
      <c r="P3541" s="13">
        <f>IF(Kickstarter[[#This Row],[backers_count]], Kickstarter[[#This Row],[pledged]]/Kickstarter[[#This Row],[backers_count]], 0)</f>
        <v>55.230769230769234</v>
      </c>
      <c r="Q3541" t="str">
        <f>LEFT(Kickstarter[[#This Row],[Category and Sub-Category]], SEARCH("/", Kickstarter[[#This Row],[Category and Sub-Category]])-1)</f>
        <v>theater</v>
      </c>
      <c r="R3541" t="str">
        <f>RIGHT(Kickstarter[[#This Row],[Category and Sub-Category]], LEN(Kickstarter[[#This Row],[Category and Sub-Category]])-SEARCH("/",Kickstarter[[#This Row],[Category and Sub-Category]]))</f>
        <v>plays</v>
      </c>
      <c r="S3541" s="10">
        <f>(Kickstarter[[#This Row],[launched_at]]/86400) + 25569 + (-6/24)</f>
        <v>42600.506041666667</v>
      </c>
      <c r="T3541" s="10">
        <f>(Kickstarter[[#This Row],[deadline]]/86400) + 25569 + (-6/24)</f>
        <v>42621.506041666667</v>
      </c>
      <c r="U3541" s="6">
        <f>YEAR(Kickstarter[[#This Row],[Date Created Conversion]])</f>
        <v>2016</v>
      </c>
      <c r="V3541" s="6" t="str">
        <f>TEXT(Kickstarter[[#This Row],[Date Created Conversion]], "mmm")</f>
        <v>Aug</v>
      </c>
      <c r="W3541" s="6">
        <f>DATEDIF(Kickstarter[[#This Row],[Date Created Conversion]],Kickstarter[[#This Row],[Date Ended Conversion]],"m")</f>
        <v>0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Kickstarter[[#This Row],[pledged]]/Kickstarter[[#This Row],[goal]]</f>
        <v>1.23</v>
      </c>
      <c r="P3542" s="13">
        <f>IF(Kickstarter[[#This Row],[backers_count]], Kickstarter[[#This Row],[pledged]]/Kickstarter[[#This Row],[backers_count]], 0)</f>
        <v>46.125</v>
      </c>
      <c r="Q3542" t="str">
        <f>LEFT(Kickstarter[[#This Row],[Category and Sub-Category]], SEARCH("/", Kickstarter[[#This Row],[Category and Sub-Category]])-1)</f>
        <v>theater</v>
      </c>
      <c r="R3542" t="str">
        <f>RIGHT(Kickstarter[[#This Row],[Category and Sub-Category]], LEN(Kickstarter[[#This Row],[Category and Sub-Category]])-SEARCH("/",Kickstarter[[#This Row],[Category and Sub-Category]]))</f>
        <v>plays</v>
      </c>
      <c r="S3542" s="10">
        <f>(Kickstarter[[#This Row],[launched_at]]/86400) + 25569 + (-6/24)</f>
        <v>42516.753368055557</v>
      </c>
      <c r="T3542" s="10">
        <f>(Kickstarter[[#This Row],[deadline]]/86400) + 25569 + (-6/24)</f>
        <v>42546.753368055557</v>
      </c>
      <c r="U3542" s="6">
        <f>YEAR(Kickstarter[[#This Row],[Date Created Conversion]])</f>
        <v>2016</v>
      </c>
      <c r="V3542" s="6" t="str">
        <f>TEXT(Kickstarter[[#This Row],[Date Created Conversion]], "mmm")</f>
        <v>May</v>
      </c>
      <c r="W3542" s="6">
        <f>DATEDIF(Kickstarter[[#This Row],[Date Created Conversion]],Kickstarter[[#This Row],[Date Ended Conversion]],"m")</f>
        <v>0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Kickstarter[[#This Row],[pledged]]/Kickstarter[[#This Row],[goal]]</f>
        <v>1.05</v>
      </c>
      <c r="P3543" s="13">
        <f>IF(Kickstarter[[#This Row],[backers_count]], Kickstarter[[#This Row],[pledged]]/Kickstarter[[#This Row],[backers_count]], 0)</f>
        <v>39.375</v>
      </c>
      <c r="Q3543" t="str">
        <f>LEFT(Kickstarter[[#This Row],[Category and Sub-Category]], SEARCH("/", Kickstarter[[#This Row],[Category and Sub-Category]])-1)</f>
        <v>theater</v>
      </c>
      <c r="R3543" t="str">
        <f>RIGHT(Kickstarter[[#This Row],[Category and Sub-Category]], LEN(Kickstarter[[#This Row],[Category and Sub-Category]])-SEARCH("/",Kickstarter[[#This Row],[Category and Sub-Category]]))</f>
        <v>plays</v>
      </c>
      <c r="S3543" s="10">
        <f>(Kickstarter[[#This Row],[launched_at]]/86400) + 25569 + (-6/24)</f>
        <v>42222.480034722219</v>
      </c>
      <c r="T3543" s="10">
        <f>(Kickstarter[[#This Row],[deadline]]/86400) + 25569 + (-6/24)</f>
        <v>42247.480034722219</v>
      </c>
      <c r="U3543" s="6">
        <f>YEAR(Kickstarter[[#This Row],[Date Created Conversion]])</f>
        <v>2015</v>
      </c>
      <c r="V3543" s="6" t="str">
        <f>TEXT(Kickstarter[[#This Row],[Date Created Conversion]], "mmm")</f>
        <v>Aug</v>
      </c>
      <c r="W3543" s="6">
        <f>DATEDIF(Kickstarter[[#This Row],[Date Created Conversion]],Kickstarter[[#This Row],[Date Ended Conversion]],"m")</f>
        <v>0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Kickstarter[[#This Row],[pledged]]/Kickstarter[[#This Row],[goal]]</f>
        <v>1.0223636363636364</v>
      </c>
      <c r="P3544" s="13">
        <f>IF(Kickstarter[[#This Row],[backers_count]], Kickstarter[[#This Row],[pledged]]/Kickstarter[[#This Row],[backers_count]], 0)</f>
        <v>66.152941176470591</v>
      </c>
      <c r="Q3544" t="str">
        <f>LEFT(Kickstarter[[#This Row],[Category and Sub-Category]], SEARCH("/", Kickstarter[[#This Row],[Category and Sub-Category]])-1)</f>
        <v>theater</v>
      </c>
      <c r="R3544" t="str">
        <f>RIGHT(Kickstarter[[#This Row],[Category and Sub-Category]], LEN(Kickstarter[[#This Row],[Category and Sub-Category]])-SEARCH("/",Kickstarter[[#This Row],[Category and Sub-Category]]))</f>
        <v>plays</v>
      </c>
      <c r="S3544" s="10">
        <f>(Kickstarter[[#This Row],[launched_at]]/86400) + 25569 + (-6/24)</f>
        <v>41829.349791666667</v>
      </c>
      <c r="T3544" s="10">
        <f>(Kickstarter[[#This Row],[deadline]]/86400) + 25569 + (-6/24)</f>
        <v>41889.349791666667</v>
      </c>
      <c r="U3544" s="6">
        <f>YEAR(Kickstarter[[#This Row],[Date Created Conversion]])</f>
        <v>2014</v>
      </c>
      <c r="V3544" s="6" t="str">
        <f>TEXT(Kickstarter[[#This Row],[Date Created Conversion]], "mmm")</f>
        <v>Jul</v>
      </c>
      <c r="W3544" s="6">
        <f>DATEDIF(Kickstarter[[#This Row],[Date Created Conversion]],Kickstarter[[#This Row],[Date Ended Conversion]],"m")</f>
        <v>1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Kickstarter[[#This Row],[pledged]]/Kickstarter[[#This Row],[goal]]</f>
        <v>1.0466666666666666</v>
      </c>
      <c r="P3545" s="13">
        <f>IF(Kickstarter[[#This Row],[backers_count]], Kickstarter[[#This Row],[pledged]]/Kickstarter[[#This Row],[backers_count]], 0)</f>
        <v>54.137931034482762</v>
      </c>
      <c r="Q3545" t="str">
        <f>LEFT(Kickstarter[[#This Row],[Category and Sub-Category]], SEARCH("/", Kickstarter[[#This Row],[Category and Sub-Category]])-1)</f>
        <v>theater</v>
      </c>
      <c r="R3545" t="str">
        <f>RIGHT(Kickstarter[[#This Row],[Category and Sub-Category]], LEN(Kickstarter[[#This Row],[Category and Sub-Category]])-SEARCH("/",Kickstarter[[#This Row],[Category and Sub-Category]]))</f>
        <v>plays</v>
      </c>
      <c r="S3545" s="10">
        <f>(Kickstarter[[#This Row],[launched_at]]/86400) + 25569 + (-6/24)</f>
        <v>42150.505312499998</v>
      </c>
      <c r="T3545" s="10">
        <f>(Kickstarter[[#This Row],[deadline]]/86400) + 25569 + (-6/24)</f>
        <v>42180.505312499998</v>
      </c>
      <c r="U3545" s="6">
        <f>YEAR(Kickstarter[[#This Row],[Date Created Conversion]])</f>
        <v>2015</v>
      </c>
      <c r="V3545" s="6" t="str">
        <f>TEXT(Kickstarter[[#This Row],[Date Created Conversion]], "mmm")</f>
        <v>May</v>
      </c>
      <c r="W3545" s="6">
        <f>DATEDIF(Kickstarter[[#This Row],[Date Created Conversion]],Kickstarter[[#This Row],[Date Ended Conversion]],"m")</f>
        <v>0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Kickstarter[[#This Row],[pledged]]/Kickstarter[[#This Row],[goal]]</f>
        <v>1</v>
      </c>
      <c r="P3546" s="13">
        <f>IF(Kickstarter[[#This Row],[backers_count]], Kickstarter[[#This Row],[pledged]]/Kickstarter[[#This Row],[backers_count]], 0)</f>
        <v>104.16666666666667</v>
      </c>
      <c r="Q3546" t="str">
        <f>LEFT(Kickstarter[[#This Row],[Category and Sub-Category]], SEARCH("/", Kickstarter[[#This Row],[Category and Sub-Category]])-1)</f>
        <v>theater</v>
      </c>
      <c r="R3546" t="str">
        <f>RIGHT(Kickstarter[[#This Row],[Category and Sub-Category]], LEN(Kickstarter[[#This Row],[Category and Sub-Category]])-SEARCH("/",Kickstarter[[#This Row],[Category and Sub-Category]]))</f>
        <v>plays</v>
      </c>
      <c r="S3546" s="10">
        <f>(Kickstarter[[#This Row],[launched_at]]/86400) + 25569 + (-6/24)</f>
        <v>42040.581678240742</v>
      </c>
      <c r="T3546" s="10">
        <f>(Kickstarter[[#This Row],[deadline]]/86400) + 25569 + (-6/24)</f>
        <v>42070.581678240742</v>
      </c>
      <c r="U3546" s="6">
        <f>YEAR(Kickstarter[[#This Row],[Date Created Conversion]])</f>
        <v>2015</v>
      </c>
      <c r="V3546" s="6" t="str">
        <f>TEXT(Kickstarter[[#This Row],[Date Created Conversion]], "mmm")</f>
        <v>Feb</v>
      </c>
      <c r="W3546" s="6">
        <f>DATEDIF(Kickstarter[[#This Row],[Date Created Conversion]],Kickstarter[[#This Row],[Date Ended Conversion]],"m")</f>
        <v>1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Kickstarter[[#This Row],[pledged]]/Kickstarter[[#This Row],[goal]]</f>
        <v>1.004</v>
      </c>
      <c r="P3547" s="13">
        <f>IF(Kickstarter[[#This Row],[backers_count]], Kickstarter[[#This Row],[pledged]]/Kickstarter[[#This Row],[backers_count]], 0)</f>
        <v>31.375</v>
      </c>
      <c r="Q3547" t="str">
        <f>LEFT(Kickstarter[[#This Row],[Category and Sub-Category]], SEARCH("/", Kickstarter[[#This Row],[Category and Sub-Category]])-1)</f>
        <v>theater</v>
      </c>
      <c r="R3547" t="str">
        <f>RIGHT(Kickstarter[[#This Row],[Category and Sub-Category]], LEN(Kickstarter[[#This Row],[Category and Sub-Category]])-SEARCH("/",Kickstarter[[#This Row],[Category and Sub-Category]]))</f>
        <v>plays</v>
      </c>
      <c r="S3547" s="10">
        <f>(Kickstarter[[#This Row],[launched_at]]/86400) + 25569 + (-6/24)</f>
        <v>42075.557395833333</v>
      </c>
      <c r="T3547" s="10">
        <f>(Kickstarter[[#This Row],[deadline]]/86400) + 25569 + (-6/24)</f>
        <v>42105.557395833333</v>
      </c>
      <c r="U3547" s="6">
        <f>YEAR(Kickstarter[[#This Row],[Date Created Conversion]])</f>
        <v>2015</v>
      </c>
      <c r="V3547" s="6" t="str">
        <f>TEXT(Kickstarter[[#This Row],[Date Created Conversion]], "mmm")</f>
        <v>Mar</v>
      </c>
      <c r="W3547" s="6">
        <f>DATEDIF(Kickstarter[[#This Row],[Date Created Conversion]],Kickstarter[[#This Row],[Date Ended Conversion]],"m")</f>
        <v>0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Kickstarter[[#This Row],[pledged]]/Kickstarter[[#This Row],[goal]]</f>
        <v>1.0227272727272727</v>
      </c>
      <c r="P3548" s="13">
        <f>IF(Kickstarter[[#This Row],[backers_count]], Kickstarter[[#This Row],[pledged]]/Kickstarter[[#This Row],[backers_count]], 0)</f>
        <v>59.210526315789473</v>
      </c>
      <c r="Q3548" t="str">
        <f>LEFT(Kickstarter[[#This Row],[Category and Sub-Category]], SEARCH("/", Kickstarter[[#This Row],[Category and Sub-Category]])-1)</f>
        <v>theater</v>
      </c>
      <c r="R3548" t="str">
        <f>RIGHT(Kickstarter[[#This Row],[Category and Sub-Category]], LEN(Kickstarter[[#This Row],[Category and Sub-Category]])-SEARCH("/",Kickstarter[[#This Row],[Category and Sub-Category]]))</f>
        <v>plays</v>
      </c>
      <c r="S3548" s="10">
        <f>(Kickstarter[[#This Row],[launched_at]]/86400) + 25569 + (-6/24)</f>
        <v>42073.410694444443</v>
      </c>
      <c r="T3548" s="10">
        <f>(Kickstarter[[#This Row],[deadline]]/86400) + 25569 + (-6/24)</f>
        <v>42094.915972222225</v>
      </c>
      <c r="U3548" s="6">
        <f>YEAR(Kickstarter[[#This Row],[Date Created Conversion]])</f>
        <v>2015</v>
      </c>
      <c r="V3548" s="6" t="str">
        <f>TEXT(Kickstarter[[#This Row],[Date Created Conversion]], "mmm")</f>
        <v>Mar</v>
      </c>
      <c r="W3548" s="6">
        <f>DATEDIF(Kickstarter[[#This Row],[Date Created Conversion]],Kickstarter[[#This Row],[Date Ended Conversion]],"m")</f>
        <v>0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Kickstarter[[#This Row],[pledged]]/Kickstarter[[#This Row],[goal]]</f>
        <v>1.1440928571428572</v>
      </c>
      <c r="P3549" s="13">
        <f>IF(Kickstarter[[#This Row],[backers_count]], Kickstarter[[#This Row],[pledged]]/Kickstarter[[#This Row],[backers_count]], 0)</f>
        <v>119.17633928571429</v>
      </c>
      <c r="Q3549" t="str">
        <f>LEFT(Kickstarter[[#This Row],[Category and Sub-Category]], SEARCH("/", Kickstarter[[#This Row],[Category and Sub-Category]])-1)</f>
        <v>theater</v>
      </c>
      <c r="R3549" t="str">
        <f>RIGHT(Kickstarter[[#This Row],[Category and Sub-Category]], LEN(Kickstarter[[#This Row],[Category and Sub-Category]])-SEARCH("/",Kickstarter[[#This Row],[Category and Sub-Category]]))</f>
        <v>plays</v>
      </c>
      <c r="S3549" s="10">
        <f>(Kickstarter[[#This Row],[launched_at]]/86400) + 25569 + (-6/24)</f>
        <v>42479.828715277778</v>
      </c>
      <c r="T3549" s="10">
        <f>(Kickstarter[[#This Row],[deadline]]/86400) + 25569 + (-6/24)</f>
        <v>42503.915972222225</v>
      </c>
      <c r="U3549" s="6">
        <f>YEAR(Kickstarter[[#This Row],[Date Created Conversion]])</f>
        <v>2016</v>
      </c>
      <c r="V3549" s="6" t="str">
        <f>TEXT(Kickstarter[[#This Row],[Date Created Conversion]], "mmm")</f>
        <v>Apr</v>
      </c>
      <c r="W3549" s="6">
        <f>DATEDIF(Kickstarter[[#This Row],[Date Created Conversion]],Kickstarter[[#This Row],[Date Ended Conversion]],"m")</f>
        <v>0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Kickstarter[[#This Row],[pledged]]/Kickstarter[[#This Row],[goal]]</f>
        <v>1.019047619047619</v>
      </c>
      <c r="P3550" s="13">
        <f>IF(Kickstarter[[#This Row],[backers_count]], Kickstarter[[#This Row],[pledged]]/Kickstarter[[#This Row],[backers_count]], 0)</f>
        <v>164.61538461538461</v>
      </c>
      <c r="Q3550" t="str">
        <f>LEFT(Kickstarter[[#This Row],[Category and Sub-Category]], SEARCH("/", Kickstarter[[#This Row],[Category and Sub-Category]])-1)</f>
        <v>theater</v>
      </c>
      <c r="R3550" t="str">
        <f>RIGHT(Kickstarter[[#This Row],[Category and Sub-Category]], LEN(Kickstarter[[#This Row],[Category and Sub-Category]])-SEARCH("/",Kickstarter[[#This Row],[Category and Sub-Category]]))</f>
        <v>plays</v>
      </c>
      <c r="S3550" s="10">
        <f>(Kickstarter[[#This Row],[launched_at]]/86400) + 25569 + (-6/24)</f>
        <v>42411.692291666666</v>
      </c>
      <c r="T3550" s="10">
        <f>(Kickstarter[[#This Row],[deadline]]/86400) + 25569 + (-6/24)</f>
        <v>42433.791666666672</v>
      </c>
      <c r="U3550" s="6">
        <f>YEAR(Kickstarter[[#This Row],[Date Created Conversion]])</f>
        <v>2016</v>
      </c>
      <c r="V3550" s="6" t="str">
        <f>TEXT(Kickstarter[[#This Row],[Date Created Conversion]], "mmm")</f>
        <v>Feb</v>
      </c>
      <c r="W3550" s="6">
        <f>DATEDIF(Kickstarter[[#This Row],[Date Created Conversion]],Kickstarter[[#This Row],[Date Ended Conversion]],"m")</f>
        <v>0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Kickstarter[[#This Row],[pledged]]/Kickstarter[[#This Row],[goal]]</f>
        <v>1.02</v>
      </c>
      <c r="P3551" s="13">
        <f>IF(Kickstarter[[#This Row],[backers_count]], Kickstarter[[#This Row],[pledged]]/Kickstarter[[#This Row],[backers_count]], 0)</f>
        <v>24.285714285714285</v>
      </c>
      <c r="Q3551" t="str">
        <f>LEFT(Kickstarter[[#This Row],[Category and Sub-Category]], SEARCH("/", Kickstarter[[#This Row],[Category and Sub-Category]])-1)</f>
        <v>theater</v>
      </c>
      <c r="R3551" t="str">
        <f>RIGHT(Kickstarter[[#This Row],[Category and Sub-Category]], LEN(Kickstarter[[#This Row],[Category and Sub-Category]])-SEARCH("/",Kickstarter[[#This Row],[Category and Sub-Category]]))</f>
        <v>plays</v>
      </c>
      <c r="S3551" s="10">
        <f>(Kickstarter[[#This Row],[launched_at]]/86400) + 25569 + (-6/24)</f>
        <v>42223.144363425927</v>
      </c>
      <c r="T3551" s="10">
        <f>(Kickstarter[[#This Row],[deadline]]/86400) + 25569 + (-6/24)</f>
        <v>42251.144363425927</v>
      </c>
      <c r="U3551" s="6">
        <f>YEAR(Kickstarter[[#This Row],[Date Created Conversion]])</f>
        <v>2015</v>
      </c>
      <c r="V3551" s="6" t="str">
        <f>TEXT(Kickstarter[[#This Row],[Date Created Conversion]], "mmm")</f>
        <v>Aug</v>
      </c>
      <c r="W3551" s="6">
        <f>DATEDIF(Kickstarter[[#This Row],[Date Created Conversion]],Kickstarter[[#This Row],[Date Ended Conversion]],"m")</f>
        <v>0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Kickstarter[[#This Row],[pledged]]/Kickstarter[[#This Row],[goal]]</f>
        <v>1.048</v>
      </c>
      <c r="P3552" s="13">
        <f>IF(Kickstarter[[#This Row],[backers_count]], Kickstarter[[#This Row],[pledged]]/Kickstarter[[#This Row],[backers_count]], 0)</f>
        <v>40.9375</v>
      </c>
      <c r="Q3552" t="str">
        <f>LEFT(Kickstarter[[#This Row],[Category and Sub-Category]], SEARCH("/", Kickstarter[[#This Row],[Category and Sub-Category]])-1)</f>
        <v>theater</v>
      </c>
      <c r="R3552" t="str">
        <f>RIGHT(Kickstarter[[#This Row],[Category and Sub-Category]], LEN(Kickstarter[[#This Row],[Category and Sub-Category]])-SEARCH("/",Kickstarter[[#This Row],[Category and Sub-Category]]))</f>
        <v>plays</v>
      </c>
      <c r="S3552" s="10">
        <f>(Kickstarter[[#This Row],[launched_at]]/86400) + 25569 + (-6/24)</f>
        <v>42462.643495370372</v>
      </c>
      <c r="T3552" s="10">
        <f>(Kickstarter[[#This Row],[deadline]]/86400) + 25569 + (-6/24)</f>
        <v>42492.643495370372</v>
      </c>
      <c r="U3552" s="6">
        <f>YEAR(Kickstarter[[#This Row],[Date Created Conversion]])</f>
        <v>2016</v>
      </c>
      <c r="V3552" s="6" t="str">
        <f>TEXT(Kickstarter[[#This Row],[Date Created Conversion]], "mmm")</f>
        <v>Apr</v>
      </c>
      <c r="W3552" s="6">
        <f>DATEDIF(Kickstarter[[#This Row],[Date Created Conversion]],Kickstarter[[#This Row],[Date Ended Conversion]],"m")</f>
        <v>1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Kickstarter[[#This Row],[pledged]]/Kickstarter[[#This Row],[goal]]</f>
        <v>1.0183333333333333</v>
      </c>
      <c r="P3553" s="13">
        <f>IF(Kickstarter[[#This Row],[backers_count]], Kickstarter[[#This Row],[pledged]]/Kickstarter[[#This Row],[backers_count]], 0)</f>
        <v>61.1</v>
      </c>
      <c r="Q3553" t="str">
        <f>LEFT(Kickstarter[[#This Row],[Category and Sub-Category]], SEARCH("/", Kickstarter[[#This Row],[Category and Sub-Category]])-1)</f>
        <v>theater</v>
      </c>
      <c r="R3553" t="str">
        <f>RIGHT(Kickstarter[[#This Row],[Category and Sub-Category]], LEN(Kickstarter[[#This Row],[Category and Sub-Category]])-SEARCH("/",Kickstarter[[#This Row],[Category and Sub-Category]]))</f>
        <v>plays</v>
      </c>
      <c r="S3553" s="10">
        <f>(Kickstarter[[#This Row],[launched_at]]/86400) + 25569 + (-6/24)</f>
        <v>41753.265856481477</v>
      </c>
      <c r="T3553" s="10">
        <f>(Kickstarter[[#This Row],[deadline]]/86400) + 25569 + (-6/24)</f>
        <v>41781.671527777777</v>
      </c>
      <c r="U3553" s="6">
        <f>YEAR(Kickstarter[[#This Row],[Date Created Conversion]])</f>
        <v>2014</v>
      </c>
      <c r="V3553" s="6" t="str">
        <f>TEXT(Kickstarter[[#This Row],[Date Created Conversion]], "mmm")</f>
        <v>Apr</v>
      </c>
      <c r="W3553" s="6">
        <f>DATEDIF(Kickstarter[[#This Row],[Date Created Conversion]],Kickstarter[[#This Row],[Date Ended Conversion]],"m")</f>
        <v>0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Kickstarter[[#This Row],[pledged]]/Kickstarter[[#This Row],[goal]]</f>
        <v>1</v>
      </c>
      <c r="P3554" s="13">
        <f>IF(Kickstarter[[#This Row],[backers_count]], Kickstarter[[#This Row],[pledged]]/Kickstarter[[#This Row],[backers_count]], 0)</f>
        <v>38.65</v>
      </c>
      <c r="Q3554" t="str">
        <f>LEFT(Kickstarter[[#This Row],[Category and Sub-Category]], SEARCH("/", Kickstarter[[#This Row],[Category and Sub-Category]])-1)</f>
        <v>theater</v>
      </c>
      <c r="R3554" t="str">
        <f>RIGHT(Kickstarter[[#This Row],[Category and Sub-Category]], LEN(Kickstarter[[#This Row],[Category and Sub-Category]])-SEARCH("/",Kickstarter[[#This Row],[Category and Sub-Category]]))</f>
        <v>plays</v>
      </c>
      <c r="S3554" s="10">
        <f>(Kickstarter[[#This Row],[launched_at]]/86400) + 25569 + (-6/24)</f>
        <v>41788.337083333332</v>
      </c>
      <c r="T3554" s="10">
        <f>(Kickstarter[[#This Row],[deadline]]/86400) + 25569 + (-6/24)</f>
        <v>41818.337083333332</v>
      </c>
      <c r="U3554" s="6">
        <f>YEAR(Kickstarter[[#This Row],[Date Created Conversion]])</f>
        <v>2014</v>
      </c>
      <c r="V3554" s="6" t="str">
        <f>TEXT(Kickstarter[[#This Row],[Date Created Conversion]], "mmm")</f>
        <v>May</v>
      </c>
      <c r="W3554" s="6">
        <f>DATEDIF(Kickstarter[[#This Row],[Date Created Conversion]],Kickstarter[[#This Row],[Date Ended Conversion]],"m")</f>
        <v>0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Kickstarter[[#This Row],[pledged]]/Kickstarter[[#This Row],[goal]]</f>
        <v>1.0627272727272727</v>
      </c>
      <c r="P3555" s="13">
        <f>IF(Kickstarter[[#This Row],[backers_count]], Kickstarter[[#This Row],[pledged]]/Kickstarter[[#This Row],[backers_count]], 0)</f>
        <v>56.20192307692308</v>
      </c>
      <c r="Q3555" t="str">
        <f>LEFT(Kickstarter[[#This Row],[Category and Sub-Category]], SEARCH("/", Kickstarter[[#This Row],[Category and Sub-Category]])-1)</f>
        <v>theater</v>
      </c>
      <c r="R3555" t="str">
        <f>RIGHT(Kickstarter[[#This Row],[Category and Sub-Category]], LEN(Kickstarter[[#This Row],[Category and Sub-Category]])-SEARCH("/",Kickstarter[[#This Row],[Category and Sub-Category]]))</f>
        <v>plays</v>
      </c>
      <c r="S3555" s="10">
        <f>(Kickstarter[[#This Row],[launched_at]]/86400) + 25569 + (-6/24)</f>
        <v>42195.778703703705</v>
      </c>
      <c r="T3555" s="10">
        <f>(Kickstarter[[#This Row],[deadline]]/86400) + 25569 + (-6/24)</f>
        <v>42227.75</v>
      </c>
      <c r="U3555" s="6">
        <f>YEAR(Kickstarter[[#This Row],[Date Created Conversion]])</f>
        <v>2015</v>
      </c>
      <c r="V3555" s="6" t="str">
        <f>TEXT(Kickstarter[[#This Row],[Date Created Conversion]], "mmm")</f>
        <v>Jul</v>
      </c>
      <c r="W3555" s="6">
        <f>DATEDIF(Kickstarter[[#This Row],[Date Created Conversion]],Kickstarter[[#This Row],[Date Ended Conversion]],"m")</f>
        <v>1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Kickstarter[[#This Row],[pledged]]/Kickstarter[[#This Row],[goal]]</f>
        <v>1.1342219999999998</v>
      </c>
      <c r="P3556" s="13">
        <f>IF(Kickstarter[[#This Row],[backers_count]], Kickstarter[[#This Row],[pledged]]/Kickstarter[[#This Row],[backers_count]], 0)</f>
        <v>107.00207547169811</v>
      </c>
      <c r="Q3556" t="str">
        <f>LEFT(Kickstarter[[#This Row],[Category and Sub-Category]], SEARCH("/", Kickstarter[[#This Row],[Category and Sub-Category]])-1)</f>
        <v>theater</v>
      </c>
      <c r="R3556" t="str">
        <f>RIGHT(Kickstarter[[#This Row],[Category and Sub-Category]], LEN(Kickstarter[[#This Row],[Category and Sub-Category]])-SEARCH("/",Kickstarter[[#This Row],[Category and Sub-Category]]))</f>
        <v>plays</v>
      </c>
      <c r="S3556" s="10">
        <f>(Kickstarter[[#This Row],[launched_at]]/86400) + 25569 + (-6/24)</f>
        <v>42015.800451388888</v>
      </c>
      <c r="T3556" s="10">
        <f>(Kickstarter[[#This Row],[deadline]]/86400) + 25569 + (-6/24)</f>
        <v>42046.458333333328</v>
      </c>
      <c r="U3556" s="6">
        <f>YEAR(Kickstarter[[#This Row],[Date Created Conversion]])</f>
        <v>2015</v>
      </c>
      <c r="V3556" s="6" t="str">
        <f>TEXT(Kickstarter[[#This Row],[Date Created Conversion]], "mmm")</f>
        <v>Jan</v>
      </c>
      <c r="W3556" s="6">
        <f>DATEDIF(Kickstarter[[#This Row],[Date Created Conversion]],Kickstarter[[#This Row],[Date Ended Conversion]],"m")</f>
        <v>1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Kickstarter[[#This Row],[pledged]]/Kickstarter[[#This Row],[goal]]</f>
        <v>1</v>
      </c>
      <c r="P3557" s="13">
        <f>IF(Kickstarter[[#This Row],[backers_count]], Kickstarter[[#This Row],[pledged]]/Kickstarter[[#This Row],[backers_count]], 0)</f>
        <v>171.42857142857142</v>
      </c>
      <c r="Q3557" t="str">
        <f>LEFT(Kickstarter[[#This Row],[Category and Sub-Category]], SEARCH("/", Kickstarter[[#This Row],[Category and Sub-Category]])-1)</f>
        <v>theater</v>
      </c>
      <c r="R3557" t="str">
        <f>RIGHT(Kickstarter[[#This Row],[Category and Sub-Category]], LEN(Kickstarter[[#This Row],[Category and Sub-Category]])-SEARCH("/",Kickstarter[[#This Row],[Category and Sub-Category]]))</f>
        <v>plays</v>
      </c>
      <c r="S3557" s="10">
        <f>(Kickstarter[[#This Row],[launched_at]]/86400) + 25569 + (-6/24)</f>
        <v>42661.192060185189</v>
      </c>
      <c r="T3557" s="10">
        <f>(Kickstarter[[#This Row],[deadline]]/86400) + 25569 + (-6/24)</f>
        <v>42691.233726851853</v>
      </c>
      <c r="U3557" s="6">
        <f>YEAR(Kickstarter[[#This Row],[Date Created Conversion]])</f>
        <v>2016</v>
      </c>
      <c r="V3557" s="6" t="str">
        <f>TEXT(Kickstarter[[#This Row],[Date Created Conversion]], "mmm")</f>
        <v>Oct</v>
      </c>
      <c r="W3557" s="6">
        <f>DATEDIF(Kickstarter[[#This Row],[Date Created Conversion]],Kickstarter[[#This Row],[Date Ended Conversion]],"m")</f>
        <v>0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Kickstarter[[#This Row],[pledged]]/Kickstarter[[#This Row],[goal]]</f>
        <v>1.0045454545454546</v>
      </c>
      <c r="P3558" s="13">
        <f>IF(Kickstarter[[#This Row],[backers_count]], Kickstarter[[#This Row],[pledged]]/Kickstarter[[#This Row],[backers_count]], 0)</f>
        <v>110.5</v>
      </c>
      <c r="Q3558" t="str">
        <f>LEFT(Kickstarter[[#This Row],[Category and Sub-Category]], SEARCH("/", Kickstarter[[#This Row],[Category and Sub-Category]])-1)</f>
        <v>theater</v>
      </c>
      <c r="R3558" t="str">
        <f>RIGHT(Kickstarter[[#This Row],[Category and Sub-Category]], LEN(Kickstarter[[#This Row],[Category and Sub-Category]])-SEARCH("/",Kickstarter[[#This Row],[Category and Sub-Category]]))</f>
        <v>plays</v>
      </c>
      <c r="S3558" s="10">
        <f>(Kickstarter[[#This Row],[launched_at]]/86400) + 25569 + (-6/24)</f>
        <v>41808.399583333332</v>
      </c>
      <c r="T3558" s="10">
        <f>(Kickstarter[[#This Row],[deadline]]/86400) + 25569 + (-6/24)</f>
        <v>41868.399583333332</v>
      </c>
      <c r="U3558" s="6">
        <f>YEAR(Kickstarter[[#This Row],[Date Created Conversion]])</f>
        <v>2014</v>
      </c>
      <c r="V3558" s="6" t="str">
        <f>TEXT(Kickstarter[[#This Row],[Date Created Conversion]], "mmm")</f>
        <v>Jun</v>
      </c>
      <c r="W3558" s="6">
        <f>DATEDIF(Kickstarter[[#This Row],[Date Created Conversion]],Kickstarter[[#This Row],[Date Ended Conversion]],"m")</f>
        <v>1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Kickstarter[[#This Row],[pledged]]/Kickstarter[[#This Row],[goal]]</f>
        <v>1.0003599999999999</v>
      </c>
      <c r="P3559" s="13">
        <f>IF(Kickstarter[[#This Row],[backers_count]], Kickstarter[[#This Row],[pledged]]/Kickstarter[[#This Row],[backers_count]], 0)</f>
        <v>179.27598566308242</v>
      </c>
      <c r="Q3559" t="str">
        <f>LEFT(Kickstarter[[#This Row],[Category and Sub-Category]], SEARCH("/", Kickstarter[[#This Row],[Category and Sub-Category]])-1)</f>
        <v>theater</v>
      </c>
      <c r="R3559" t="str">
        <f>RIGHT(Kickstarter[[#This Row],[Category and Sub-Category]], LEN(Kickstarter[[#This Row],[Category and Sub-Category]])-SEARCH("/",Kickstarter[[#This Row],[Category and Sub-Category]]))</f>
        <v>plays</v>
      </c>
      <c r="S3559" s="10">
        <f>(Kickstarter[[#This Row],[launched_at]]/86400) + 25569 + (-6/24)</f>
        <v>41730.026747685188</v>
      </c>
      <c r="T3559" s="10">
        <f>(Kickstarter[[#This Row],[deadline]]/86400) + 25569 + (-6/24)</f>
        <v>41764.026747685188</v>
      </c>
      <c r="U3559" s="6">
        <f>YEAR(Kickstarter[[#This Row],[Date Created Conversion]])</f>
        <v>2014</v>
      </c>
      <c r="V3559" s="6" t="str">
        <f>TEXT(Kickstarter[[#This Row],[Date Created Conversion]], "mmm")</f>
        <v>Apr</v>
      </c>
      <c r="W3559" s="6">
        <f>DATEDIF(Kickstarter[[#This Row],[Date Created Conversion]],Kickstarter[[#This Row],[Date Ended Conversion]],"m")</f>
        <v>1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Kickstarter[[#This Row],[pledged]]/Kickstarter[[#This Row],[goal]]</f>
        <v>1.44</v>
      </c>
      <c r="P3560" s="13">
        <f>IF(Kickstarter[[#This Row],[backers_count]], Kickstarter[[#This Row],[pledged]]/Kickstarter[[#This Row],[backers_count]], 0)</f>
        <v>22.90909090909091</v>
      </c>
      <c r="Q3560" t="str">
        <f>LEFT(Kickstarter[[#This Row],[Category and Sub-Category]], SEARCH("/", Kickstarter[[#This Row],[Category and Sub-Category]])-1)</f>
        <v>theater</v>
      </c>
      <c r="R3560" t="str">
        <f>RIGHT(Kickstarter[[#This Row],[Category and Sub-Category]], LEN(Kickstarter[[#This Row],[Category and Sub-Category]])-SEARCH("/",Kickstarter[[#This Row],[Category and Sub-Category]]))</f>
        <v>plays</v>
      </c>
      <c r="S3560" s="10">
        <f>(Kickstarter[[#This Row],[launched_at]]/86400) + 25569 + (-6/24)</f>
        <v>42139.566840277781</v>
      </c>
      <c r="T3560" s="10">
        <f>(Kickstarter[[#This Row],[deadline]]/86400) + 25569 + (-6/24)</f>
        <v>42181.625</v>
      </c>
      <c r="U3560" s="6">
        <f>YEAR(Kickstarter[[#This Row],[Date Created Conversion]])</f>
        <v>2015</v>
      </c>
      <c r="V3560" s="6" t="str">
        <f>TEXT(Kickstarter[[#This Row],[Date Created Conversion]], "mmm")</f>
        <v>May</v>
      </c>
      <c r="W3560" s="6">
        <f>DATEDIF(Kickstarter[[#This Row],[Date Created Conversion]],Kickstarter[[#This Row],[Date Ended Conversion]],"m")</f>
        <v>1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Kickstarter[[#This Row],[pledged]]/Kickstarter[[#This Row],[goal]]</f>
        <v>1.0349999999999999</v>
      </c>
      <c r="P3561" s="13">
        <f>IF(Kickstarter[[#This Row],[backers_count]], Kickstarter[[#This Row],[pledged]]/Kickstarter[[#This Row],[backers_count]], 0)</f>
        <v>43.125</v>
      </c>
      <c r="Q3561" t="str">
        <f>LEFT(Kickstarter[[#This Row],[Category and Sub-Category]], SEARCH("/", Kickstarter[[#This Row],[Category and Sub-Category]])-1)</f>
        <v>theater</v>
      </c>
      <c r="R3561" t="str">
        <f>RIGHT(Kickstarter[[#This Row],[Category and Sub-Category]], LEN(Kickstarter[[#This Row],[Category and Sub-Category]])-SEARCH("/",Kickstarter[[#This Row],[Category and Sub-Category]]))</f>
        <v>plays</v>
      </c>
      <c r="S3561" s="10">
        <f>(Kickstarter[[#This Row],[launched_at]]/86400) + 25569 + (-6/24)</f>
        <v>42193.846157407403</v>
      </c>
      <c r="T3561" s="10">
        <f>(Kickstarter[[#This Row],[deadline]]/86400) + 25569 + (-6/24)</f>
        <v>42216.123611111107</v>
      </c>
      <c r="U3561" s="6">
        <f>YEAR(Kickstarter[[#This Row],[Date Created Conversion]])</f>
        <v>2015</v>
      </c>
      <c r="V3561" s="6" t="str">
        <f>TEXT(Kickstarter[[#This Row],[Date Created Conversion]], "mmm")</f>
        <v>Jul</v>
      </c>
      <c r="W3561" s="6">
        <f>DATEDIF(Kickstarter[[#This Row],[Date Created Conversion]],Kickstarter[[#This Row],[Date Ended Conversion]],"m")</f>
        <v>0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Kickstarter[[#This Row],[pledged]]/Kickstarter[[#This Row],[goal]]</f>
        <v>1.0843750000000001</v>
      </c>
      <c r="P3562" s="13">
        <f>IF(Kickstarter[[#This Row],[backers_count]], Kickstarter[[#This Row],[pledged]]/Kickstarter[[#This Row],[backers_count]], 0)</f>
        <v>46.891891891891895</v>
      </c>
      <c r="Q3562" t="str">
        <f>LEFT(Kickstarter[[#This Row],[Category and Sub-Category]], SEARCH("/", Kickstarter[[#This Row],[Category and Sub-Category]])-1)</f>
        <v>theater</v>
      </c>
      <c r="R3562" t="str">
        <f>RIGHT(Kickstarter[[#This Row],[Category and Sub-Category]], LEN(Kickstarter[[#This Row],[Category and Sub-Category]])-SEARCH("/",Kickstarter[[#This Row],[Category and Sub-Category]]))</f>
        <v>plays</v>
      </c>
      <c r="S3562" s="10">
        <f>(Kickstarter[[#This Row],[launched_at]]/86400) + 25569 + (-6/24)</f>
        <v>42115.639652777776</v>
      </c>
      <c r="T3562" s="10">
        <f>(Kickstarter[[#This Row],[deadline]]/86400) + 25569 + (-6/24)</f>
        <v>42150.864583333328</v>
      </c>
      <c r="U3562" s="6">
        <f>YEAR(Kickstarter[[#This Row],[Date Created Conversion]])</f>
        <v>2015</v>
      </c>
      <c r="V3562" s="6" t="str">
        <f>TEXT(Kickstarter[[#This Row],[Date Created Conversion]], "mmm")</f>
        <v>Apr</v>
      </c>
      <c r="W3562" s="6">
        <f>DATEDIF(Kickstarter[[#This Row],[Date Created Conversion]],Kickstarter[[#This Row],[Date Ended Conversion]],"m")</f>
        <v>1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Kickstarter[[#This Row],[pledged]]/Kickstarter[[#This Row],[goal]]</f>
        <v>1.024</v>
      </c>
      <c r="P3563" s="13">
        <f>IF(Kickstarter[[#This Row],[backers_count]], Kickstarter[[#This Row],[pledged]]/Kickstarter[[#This Row],[backers_count]], 0)</f>
        <v>47.407407407407405</v>
      </c>
      <c r="Q3563" t="str">
        <f>LEFT(Kickstarter[[#This Row],[Category and Sub-Category]], SEARCH("/", Kickstarter[[#This Row],[Category and Sub-Category]])-1)</f>
        <v>theater</v>
      </c>
      <c r="R3563" t="str">
        <f>RIGHT(Kickstarter[[#This Row],[Category and Sub-Category]], LEN(Kickstarter[[#This Row],[Category and Sub-Category]])-SEARCH("/",Kickstarter[[#This Row],[Category and Sub-Category]]))</f>
        <v>plays</v>
      </c>
      <c r="S3563" s="10">
        <f>(Kickstarter[[#This Row],[launched_at]]/86400) + 25569 + (-6/24)</f>
        <v>42203.430300925931</v>
      </c>
      <c r="T3563" s="10">
        <f>(Kickstarter[[#This Row],[deadline]]/86400) + 25569 + (-6/24)</f>
        <v>42221.525000000001</v>
      </c>
      <c r="U3563" s="6">
        <f>YEAR(Kickstarter[[#This Row],[Date Created Conversion]])</f>
        <v>2015</v>
      </c>
      <c r="V3563" s="6" t="str">
        <f>TEXT(Kickstarter[[#This Row],[Date Created Conversion]], "mmm")</f>
        <v>Jul</v>
      </c>
      <c r="W3563" s="6">
        <f>DATEDIF(Kickstarter[[#This Row],[Date Created Conversion]],Kickstarter[[#This Row],[Date Ended Conversion]],"m")</f>
        <v>0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Kickstarter[[#This Row],[pledged]]/Kickstarter[[#This Row],[goal]]</f>
        <v>1.4888888888888889</v>
      </c>
      <c r="P3564" s="13">
        <f>IF(Kickstarter[[#This Row],[backers_count]], Kickstarter[[#This Row],[pledged]]/Kickstarter[[#This Row],[backers_count]], 0)</f>
        <v>15.129032258064516</v>
      </c>
      <c r="Q3564" t="str">
        <f>LEFT(Kickstarter[[#This Row],[Category and Sub-Category]], SEARCH("/", Kickstarter[[#This Row],[Category and Sub-Category]])-1)</f>
        <v>theater</v>
      </c>
      <c r="R3564" t="str">
        <f>RIGHT(Kickstarter[[#This Row],[Category and Sub-Category]], LEN(Kickstarter[[#This Row],[Category and Sub-Category]])-SEARCH("/",Kickstarter[[#This Row],[Category and Sub-Category]]))</f>
        <v>plays</v>
      </c>
      <c r="S3564" s="10">
        <f>(Kickstarter[[#This Row],[launched_at]]/86400) + 25569 + (-6/24)</f>
        <v>42433.511886574073</v>
      </c>
      <c r="T3564" s="10">
        <f>(Kickstarter[[#This Row],[deadline]]/86400) + 25569 + (-6/24)</f>
        <v>42442.666666666672</v>
      </c>
      <c r="U3564" s="6">
        <f>YEAR(Kickstarter[[#This Row],[Date Created Conversion]])</f>
        <v>2016</v>
      </c>
      <c r="V3564" s="6" t="str">
        <f>TEXT(Kickstarter[[#This Row],[Date Created Conversion]], "mmm")</f>
        <v>Mar</v>
      </c>
      <c r="W3564" s="6">
        <f>DATEDIF(Kickstarter[[#This Row],[Date Created Conversion]],Kickstarter[[#This Row],[Date Ended Conversion]],"m")</f>
        <v>0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Kickstarter[[#This Row],[pledged]]/Kickstarter[[#This Row],[goal]]</f>
        <v>1.0549000000000002</v>
      </c>
      <c r="P3565" s="13">
        <f>IF(Kickstarter[[#This Row],[backers_count]], Kickstarter[[#This Row],[pledged]]/Kickstarter[[#This Row],[backers_count]], 0)</f>
        <v>21.098000000000003</v>
      </c>
      <c r="Q3565" t="str">
        <f>LEFT(Kickstarter[[#This Row],[Category and Sub-Category]], SEARCH("/", Kickstarter[[#This Row],[Category and Sub-Category]])-1)</f>
        <v>theater</v>
      </c>
      <c r="R3565" t="str">
        <f>RIGHT(Kickstarter[[#This Row],[Category and Sub-Category]], LEN(Kickstarter[[#This Row],[Category and Sub-Category]])-SEARCH("/",Kickstarter[[#This Row],[Category and Sub-Category]]))</f>
        <v>plays</v>
      </c>
      <c r="S3565" s="10">
        <f>(Kickstarter[[#This Row],[launched_at]]/86400) + 25569 + (-6/24)</f>
        <v>42555.421944444446</v>
      </c>
      <c r="T3565" s="10">
        <f>(Kickstarter[[#This Row],[deadline]]/86400) + 25569 + (-6/24)</f>
        <v>42583.541666666672</v>
      </c>
      <c r="U3565" s="6">
        <f>YEAR(Kickstarter[[#This Row],[Date Created Conversion]])</f>
        <v>2016</v>
      </c>
      <c r="V3565" s="6" t="str">
        <f>TEXT(Kickstarter[[#This Row],[Date Created Conversion]], "mmm")</f>
        <v>Jul</v>
      </c>
      <c r="W3565" s="6">
        <f>DATEDIF(Kickstarter[[#This Row],[Date Created Conversion]],Kickstarter[[#This Row],[Date Ended Conversion]],"m")</f>
        <v>0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Kickstarter[[#This Row],[pledged]]/Kickstarter[[#This Row],[goal]]</f>
        <v>1.0049999999999999</v>
      </c>
      <c r="P3566" s="13">
        <f>IF(Kickstarter[[#This Row],[backers_count]], Kickstarter[[#This Row],[pledged]]/Kickstarter[[#This Row],[backers_count]], 0)</f>
        <v>59.117647058823529</v>
      </c>
      <c r="Q3566" t="str">
        <f>LEFT(Kickstarter[[#This Row],[Category and Sub-Category]], SEARCH("/", Kickstarter[[#This Row],[Category and Sub-Category]])-1)</f>
        <v>theater</v>
      </c>
      <c r="R3566" t="str">
        <f>RIGHT(Kickstarter[[#This Row],[Category and Sub-Category]], LEN(Kickstarter[[#This Row],[Category and Sub-Category]])-SEARCH("/",Kickstarter[[#This Row],[Category and Sub-Category]]))</f>
        <v>plays</v>
      </c>
      <c r="S3566" s="10">
        <f>(Kickstarter[[#This Row],[launched_at]]/86400) + 25569 + (-6/24)</f>
        <v>42236.373252314814</v>
      </c>
      <c r="T3566" s="10">
        <f>(Kickstarter[[#This Row],[deadline]]/86400) + 25569 + (-6/24)</f>
        <v>42282.416666666672</v>
      </c>
      <c r="U3566" s="6">
        <f>YEAR(Kickstarter[[#This Row],[Date Created Conversion]])</f>
        <v>2015</v>
      </c>
      <c r="V3566" s="6" t="str">
        <f>TEXT(Kickstarter[[#This Row],[Date Created Conversion]], "mmm")</f>
        <v>Aug</v>
      </c>
      <c r="W3566" s="6">
        <f>DATEDIF(Kickstarter[[#This Row],[Date Created Conversion]],Kickstarter[[#This Row],[Date Ended Conversion]],"m")</f>
        <v>1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Kickstarter[[#This Row],[pledged]]/Kickstarter[[#This Row],[goal]]</f>
        <v>1.3055555555555556</v>
      </c>
      <c r="P3567" s="13">
        <f>IF(Kickstarter[[#This Row],[backers_count]], Kickstarter[[#This Row],[pledged]]/Kickstarter[[#This Row],[backers_count]], 0)</f>
        <v>97.916666666666671</v>
      </c>
      <c r="Q3567" t="str">
        <f>LEFT(Kickstarter[[#This Row],[Category and Sub-Category]], SEARCH("/", Kickstarter[[#This Row],[Category and Sub-Category]])-1)</f>
        <v>theater</v>
      </c>
      <c r="R3567" t="str">
        <f>RIGHT(Kickstarter[[#This Row],[Category and Sub-Category]], LEN(Kickstarter[[#This Row],[Category and Sub-Category]])-SEARCH("/",Kickstarter[[#This Row],[Category and Sub-Category]]))</f>
        <v>plays</v>
      </c>
      <c r="S3567" s="10">
        <f>(Kickstarter[[#This Row],[launched_at]]/86400) + 25569 + (-6/24)</f>
        <v>41974.493148148147</v>
      </c>
      <c r="T3567" s="10">
        <f>(Kickstarter[[#This Row],[deadline]]/86400) + 25569 + (-6/24)</f>
        <v>42004.493148148147</v>
      </c>
      <c r="U3567" s="6">
        <f>YEAR(Kickstarter[[#This Row],[Date Created Conversion]])</f>
        <v>2014</v>
      </c>
      <c r="V3567" s="6" t="str">
        <f>TEXT(Kickstarter[[#This Row],[Date Created Conversion]], "mmm")</f>
        <v>Dec</v>
      </c>
      <c r="W3567" s="6">
        <f>DATEDIF(Kickstarter[[#This Row],[Date Created Conversion]],Kickstarter[[#This Row],[Date Ended Conversion]],"m")</f>
        <v>0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Kickstarter[[#This Row],[pledged]]/Kickstarter[[#This Row],[goal]]</f>
        <v>1.0475000000000001</v>
      </c>
      <c r="P3568" s="13">
        <f>IF(Kickstarter[[#This Row],[backers_count]], Kickstarter[[#This Row],[pledged]]/Kickstarter[[#This Row],[backers_count]], 0)</f>
        <v>55.131578947368418</v>
      </c>
      <c r="Q3568" t="str">
        <f>LEFT(Kickstarter[[#This Row],[Category and Sub-Category]], SEARCH("/", Kickstarter[[#This Row],[Category and Sub-Category]])-1)</f>
        <v>theater</v>
      </c>
      <c r="R3568" t="str">
        <f>RIGHT(Kickstarter[[#This Row],[Category and Sub-Category]], LEN(Kickstarter[[#This Row],[Category and Sub-Category]])-SEARCH("/",Kickstarter[[#This Row],[Category and Sub-Category]]))</f>
        <v>plays</v>
      </c>
      <c r="S3568" s="10">
        <f>(Kickstarter[[#This Row],[launched_at]]/86400) + 25569 + (-6/24)</f>
        <v>41997.257905092592</v>
      </c>
      <c r="T3568" s="10">
        <f>(Kickstarter[[#This Row],[deadline]]/86400) + 25569 + (-6/24)</f>
        <v>42027.257905092592</v>
      </c>
      <c r="U3568" s="6">
        <f>YEAR(Kickstarter[[#This Row],[Date Created Conversion]])</f>
        <v>2014</v>
      </c>
      <c r="V3568" s="6" t="str">
        <f>TEXT(Kickstarter[[#This Row],[Date Created Conversion]], "mmm")</f>
        <v>Dec</v>
      </c>
      <c r="W3568" s="6">
        <f>DATEDIF(Kickstarter[[#This Row],[Date Created Conversion]],Kickstarter[[#This Row],[Date Ended Conversion]],"m")</f>
        <v>0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Kickstarter[[#This Row],[pledged]]/Kickstarter[[#This Row],[goal]]</f>
        <v>1.0880000000000001</v>
      </c>
      <c r="P3569" s="13">
        <f>IF(Kickstarter[[#This Row],[backers_count]], Kickstarter[[#This Row],[pledged]]/Kickstarter[[#This Row],[backers_count]], 0)</f>
        <v>26.536585365853657</v>
      </c>
      <c r="Q3569" t="str">
        <f>LEFT(Kickstarter[[#This Row],[Category and Sub-Category]], SEARCH("/", Kickstarter[[#This Row],[Category and Sub-Category]])-1)</f>
        <v>theater</v>
      </c>
      <c r="R3569" t="str">
        <f>RIGHT(Kickstarter[[#This Row],[Category and Sub-Category]], LEN(Kickstarter[[#This Row],[Category and Sub-Category]])-SEARCH("/",Kickstarter[[#This Row],[Category and Sub-Category]]))</f>
        <v>plays</v>
      </c>
      <c r="S3569" s="10">
        <f>(Kickstarter[[#This Row],[launched_at]]/86400) + 25569 + (-6/24)</f>
        <v>42135.560694444444</v>
      </c>
      <c r="T3569" s="10">
        <f>(Kickstarter[[#This Row],[deadline]]/86400) + 25569 + (-6/24)</f>
        <v>42165.560694444444</v>
      </c>
      <c r="U3569" s="6">
        <f>YEAR(Kickstarter[[#This Row],[Date Created Conversion]])</f>
        <v>2015</v>
      </c>
      <c r="V3569" s="6" t="str">
        <f>TEXT(Kickstarter[[#This Row],[Date Created Conversion]], "mmm")</f>
        <v>May</v>
      </c>
      <c r="W3569" s="6">
        <f>DATEDIF(Kickstarter[[#This Row],[Date Created Conversion]],Kickstarter[[#This Row],[Date Ended Conversion]],"m")</f>
        <v>0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Kickstarter[[#This Row],[pledged]]/Kickstarter[[#This Row],[goal]]</f>
        <v>1.1100000000000001</v>
      </c>
      <c r="P3570" s="13">
        <f>IF(Kickstarter[[#This Row],[backers_count]], Kickstarter[[#This Row],[pledged]]/Kickstarter[[#This Row],[backers_count]], 0)</f>
        <v>58.421052631578945</v>
      </c>
      <c r="Q3570" t="str">
        <f>LEFT(Kickstarter[[#This Row],[Category and Sub-Category]], SEARCH("/", Kickstarter[[#This Row],[Category and Sub-Category]])-1)</f>
        <v>theater</v>
      </c>
      <c r="R3570" t="str">
        <f>RIGHT(Kickstarter[[#This Row],[Category and Sub-Category]], LEN(Kickstarter[[#This Row],[Category and Sub-Category]])-SEARCH("/",Kickstarter[[#This Row],[Category and Sub-Category]]))</f>
        <v>plays</v>
      </c>
      <c r="S3570" s="10">
        <f>(Kickstarter[[#This Row],[launched_at]]/86400) + 25569 + (-6/24)</f>
        <v>41869.490671296298</v>
      </c>
      <c r="T3570" s="10">
        <f>(Kickstarter[[#This Row],[deadline]]/86400) + 25569 + (-6/24)</f>
        <v>41899.490671296298</v>
      </c>
      <c r="U3570" s="6">
        <f>YEAR(Kickstarter[[#This Row],[Date Created Conversion]])</f>
        <v>2014</v>
      </c>
      <c r="V3570" s="6" t="str">
        <f>TEXT(Kickstarter[[#This Row],[Date Created Conversion]], "mmm")</f>
        <v>Aug</v>
      </c>
      <c r="W3570" s="6">
        <f>DATEDIF(Kickstarter[[#This Row],[Date Created Conversion]],Kickstarter[[#This Row],[Date Ended Conversion]],"m")</f>
        <v>0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Kickstarter[[#This Row],[pledged]]/Kickstarter[[#This Row],[goal]]</f>
        <v>1.0047999999999999</v>
      </c>
      <c r="P3571" s="13">
        <f>IF(Kickstarter[[#This Row],[backers_count]], Kickstarter[[#This Row],[pledged]]/Kickstarter[[#This Row],[backers_count]], 0)</f>
        <v>122.53658536585365</v>
      </c>
      <c r="Q3571" t="str">
        <f>LEFT(Kickstarter[[#This Row],[Category and Sub-Category]], SEARCH("/", Kickstarter[[#This Row],[Category and Sub-Category]])-1)</f>
        <v>theater</v>
      </c>
      <c r="R3571" t="str">
        <f>RIGHT(Kickstarter[[#This Row],[Category and Sub-Category]], LEN(Kickstarter[[#This Row],[Category and Sub-Category]])-SEARCH("/",Kickstarter[[#This Row],[Category and Sub-Category]]))</f>
        <v>plays</v>
      </c>
      <c r="S3571" s="10">
        <f>(Kickstarter[[#This Row],[launched_at]]/86400) + 25569 + (-6/24)</f>
        <v>41982.438611111109</v>
      </c>
      <c r="T3571" s="10">
        <f>(Kickstarter[[#This Row],[deadline]]/86400) + 25569 + (-6/24)</f>
        <v>42012.438611111109</v>
      </c>
      <c r="U3571" s="6">
        <f>YEAR(Kickstarter[[#This Row],[Date Created Conversion]])</f>
        <v>2014</v>
      </c>
      <c r="V3571" s="6" t="str">
        <f>TEXT(Kickstarter[[#This Row],[Date Created Conversion]], "mmm")</f>
        <v>Dec</v>
      </c>
      <c r="W3571" s="6">
        <f>DATEDIF(Kickstarter[[#This Row],[Date Created Conversion]],Kickstarter[[#This Row],[Date Ended Conversion]],"m")</f>
        <v>0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Kickstarter[[#This Row],[pledged]]/Kickstarter[[#This Row],[goal]]</f>
        <v>1.1435</v>
      </c>
      <c r="P3572" s="13">
        <f>IF(Kickstarter[[#This Row],[backers_count]], Kickstarter[[#This Row],[pledged]]/Kickstarter[[#This Row],[backers_count]], 0)</f>
        <v>87.961538461538467</v>
      </c>
      <c r="Q3572" t="str">
        <f>LEFT(Kickstarter[[#This Row],[Category and Sub-Category]], SEARCH("/", Kickstarter[[#This Row],[Category and Sub-Category]])-1)</f>
        <v>theater</v>
      </c>
      <c r="R3572" t="str">
        <f>RIGHT(Kickstarter[[#This Row],[Category and Sub-Category]], LEN(Kickstarter[[#This Row],[Category and Sub-Category]])-SEARCH("/",Kickstarter[[#This Row],[Category and Sub-Category]]))</f>
        <v>plays</v>
      </c>
      <c r="S3572" s="10">
        <f>(Kickstarter[[#This Row],[launched_at]]/86400) + 25569 + (-6/24)</f>
        <v>41976.081979166665</v>
      </c>
      <c r="T3572" s="10">
        <f>(Kickstarter[[#This Row],[deadline]]/86400) + 25569 + (-6/24)</f>
        <v>42004.041666666672</v>
      </c>
      <c r="U3572" s="6">
        <f>YEAR(Kickstarter[[#This Row],[Date Created Conversion]])</f>
        <v>2014</v>
      </c>
      <c r="V3572" s="6" t="str">
        <f>TEXT(Kickstarter[[#This Row],[Date Created Conversion]], "mmm")</f>
        <v>Dec</v>
      </c>
      <c r="W3572" s="6">
        <f>DATEDIF(Kickstarter[[#This Row],[Date Created Conversion]],Kickstarter[[#This Row],[Date Ended Conversion]],"m")</f>
        <v>0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Kickstarter[[#This Row],[pledged]]/Kickstarter[[#This Row],[goal]]</f>
        <v>1.2206666666666666</v>
      </c>
      <c r="P3573" s="13">
        <f>IF(Kickstarter[[#This Row],[backers_count]], Kickstarter[[#This Row],[pledged]]/Kickstarter[[#This Row],[backers_count]], 0)</f>
        <v>73.239999999999995</v>
      </c>
      <c r="Q3573" t="str">
        <f>LEFT(Kickstarter[[#This Row],[Category and Sub-Category]], SEARCH("/", Kickstarter[[#This Row],[Category and Sub-Category]])-1)</f>
        <v>theater</v>
      </c>
      <c r="R3573" t="str">
        <f>RIGHT(Kickstarter[[#This Row],[Category and Sub-Category]], LEN(Kickstarter[[#This Row],[Category and Sub-Category]])-SEARCH("/",Kickstarter[[#This Row],[Category and Sub-Category]]))</f>
        <v>plays</v>
      </c>
      <c r="S3573" s="10">
        <f>(Kickstarter[[#This Row],[launched_at]]/86400) + 25569 + (-6/24)</f>
        <v>41912.608946759261</v>
      </c>
      <c r="T3573" s="10">
        <f>(Kickstarter[[#This Row],[deadline]]/86400) + 25569 + (-6/24)</f>
        <v>41942.608946759261</v>
      </c>
      <c r="U3573" s="6">
        <f>YEAR(Kickstarter[[#This Row],[Date Created Conversion]])</f>
        <v>2014</v>
      </c>
      <c r="V3573" s="6" t="str">
        <f>TEXT(Kickstarter[[#This Row],[Date Created Conversion]], "mmm")</f>
        <v>Sep</v>
      </c>
      <c r="W3573" s="6">
        <f>DATEDIF(Kickstarter[[#This Row],[Date Created Conversion]],Kickstarter[[#This Row],[Date Ended Conversion]],"m")</f>
        <v>1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Kickstarter[[#This Row],[pledged]]/Kickstarter[[#This Row],[goal]]</f>
        <v>1</v>
      </c>
      <c r="P3574" s="13">
        <f>IF(Kickstarter[[#This Row],[backers_count]], Kickstarter[[#This Row],[pledged]]/Kickstarter[[#This Row],[backers_count]], 0)</f>
        <v>55.555555555555557</v>
      </c>
      <c r="Q3574" t="str">
        <f>LEFT(Kickstarter[[#This Row],[Category and Sub-Category]], SEARCH("/", Kickstarter[[#This Row],[Category and Sub-Category]])-1)</f>
        <v>theater</v>
      </c>
      <c r="R3574" t="str">
        <f>RIGHT(Kickstarter[[#This Row],[Category and Sub-Category]], LEN(Kickstarter[[#This Row],[Category and Sub-Category]])-SEARCH("/",Kickstarter[[#This Row],[Category and Sub-Category]]))</f>
        <v>plays</v>
      </c>
      <c r="S3574" s="10">
        <f>(Kickstarter[[#This Row],[launched_at]]/86400) + 25569 + (-6/24)</f>
        <v>42146.320393518516</v>
      </c>
      <c r="T3574" s="10">
        <f>(Kickstarter[[#This Row],[deadline]]/86400) + 25569 + (-6/24)</f>
        <v>42176.320393518516</v>
      </c>
      <c r="U3574" s="6">
        <f>YEAR(Kickstarter[[#This Row],[Date Created Conversion]])</f>
        <v>2015</v>
      </c>
      <c r="V3574" s="6" t="str">
        <f>TEXT(Kickstarter[[#This Row],[Date Created Conversion]], "mmm")</f>
        <v>May</v>
      </c>
      <c r="W3574" s="6">
        <f>DATEDIF(Kickstarter[[#This Row],[Date Created Conversion]],Kickstarter[[#This Row],[Date Ended Conversion]],"m")</f>
        <v>0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Kickstarter[[#This Row],[pledged]]/Kickstarter[[#This Row],[goal]]</f>
        <v>1.028</v>
      </c>
      <c r="P3575" s="13">
        <f>IF(Kickstarter[[#This Row],[backers_count]], Kickstarter[[#This Row],[pledged]]/Kickstarter[[#This Row],[backers_count]], 0)</f>
        <v>39.53846153846154</v>
      </c>
      <c r="Q3575" t="str">
        <f>LEFT(Kickstarter[[#This Row],[Category and Sub-Category]], SEARCH("/", Kickstarter[[#This Row],[Category and Sub-Category]])-1)</f>
        <v>theater</v>
      </c>
      <c r="R3575" t="str">
        <f>RIGHT(Kickstarter[[#This Row],[Category and Sub-Category]], LEN(Kickstarter[[#This Row],[Category and Sub-Category]])-SEARCH("/",Kickstarter[[#This Row],[Category and Sub-Category]]))</f>
        <v>plays</v>
      </c>
      <c r="S3575" s="10">
        <f>(Kickstarter[[#This Row],[launched_at]]/86400) + 25569 + (-6/24)</f>
        <v>41921.125532407408</v>
      </c>
      <c r="T3575" s="10">
        <f>(Kickstarter[[#This Row],[deadline]]/86400) + 25569 + (-6/24)</f>
        <v>41951.167199074072</v>
      </c>
      <c r="U3575" s="6">
        <f>YEAR(Kickstarter[[#This Row],[Date Created Conversion]])</f>
        <v>2014</v>
      </c>
      <c r="V3575" s="6" t="str">
        <f>TEXT(Kickstarter[[#This Row],[Date Created Conversion]], "mmm")</f>
        <v>Oct</v>
      </c>
      <c r="W3575" s="6">
        <f>DATEDIF(Kickstarter[[#This Row],[Date Created Conversion]],Kickstarter[[#This Row],[Date Ended Conversion]],"m")</f>
        <v>0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Kickstarter[[#This Row],[pledged]]/Kickstarter[[#This Row],[goal]]</f>
        <v>1.0612068965517241</v>
      </c>
      <c r="P3576" s="13">
        <f>IF(Kickstarter[[#This Row],[backers_count]], Kickstarter[[#This Row],[pledged]]/Kickstarter[[#This Row],[backers_count]], 0)</f>
        <v>136.77777777777777</v>
      </c>
      <c r="Q3576" t="str">
        <f>LEFT(Kickstarter[[#This Row],[Category and Sub-Category]], SEARCH("/", Kickstarter[[#This Row],[Category and Sub-Category]])-1)</f>
        <v>theater</v>
      </c>
      <c r="R3576" t="str">
        <f>RIGHT(Kickstarter[[#This Row],[Category and Sub-Category]], LEN(Kickstarter[[#This Row],[Category and Sub-Category]])-SEARCH("/",Kickstarter[[#This Row],[Category and Sub-Category]]))</f>
        <v>plays</v>
      </c>
      <c r="S3576" s="10">
        <f>(Kickstarter[[#This Row],[launched_at]]/86400) + 25569 + (-6/24)</f>
        <v>41926.692685185189</v>
      </c>
      <c r="T3576" s="10">
        <f>(Kickstarter[[#This Row],[deadline]]/86400) + 25569 + (-6/24)</f>
        <v>41956.734351851846</v>
      </c>
      <c r="U3576" s="6">
        <f>YEAR(Kickstarter[[#This Row],[Date Created Conversion]])</f>
        <v>2014</v>
      </c>
      <c r="V3576" s="6" t="str">
        <f>TEXT(Kickstarter[[#This Row],[Date Created Conversion]], "mmm")</f>
        <v>Oct</v>
      </c>
      <c r="W3576" s="6">
        <f>DATEDIF(Kickstarter[[#This Row],[Date Created Conversion]],Kickstarter[[#This Row],[Date Ended Conversion]],"m")</f>
        <v>0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Kickstarter[[#This Row],[pledged]]/Kickstarter[[#This Row],[goal]]</f>
        <v>1.0133000000000001</v>
      </c>
      <c r="P3577" s="13">
        <f>IF(Kickstarter[[#This Row],[backers_count]], Kickstarter[[#This Row],[pledged]]/Kickstarter[[#This Row],[backers_count]], 0)</f>
        <v>99.343137254901961</v>
      </c>
      <c r="Q3577" t="str">
        <f>LEFT(Kickstarter[[#This Row],[Category and Sub-Category]], SEARCH("/", Kickstarter[[#This Row],[Category and Sub-Category]])-1)</f>
        <v>theater</v>
      </c>
      <c r="R3577" t="str">
        <f>RIGHT(Kickstarter[[#This Row],[Category and Sub-Category]], LEN(Kickstarter[[#This Row],[Category and Sub-Category]])-SEARCH("/",Kickstarter[[#This Row],[Category and Sub-Category]]))</f>
        <v>plays</v>
      </c>
      <c r="S3577" s="10">
        <f>(Kickstarter[[#This Row],[launched_at]]/86400) + 25569 + (-6/24)</f>
        <v>42561.533877314811</v>
      </c>
      <c r="T3577" s="10">
        <f>(Kickstarter[[#This Row],[deadline]]/86400) + 25569 + (-6/24)</f>
        <v>42592.915972222225</v>
      </c>
      <c r="U3577" s="6">
        <f>YEAR(Kickstarter[[#This Row],[Date Created Conversion]])</f>
        <v>2016</v>
      </c>
      <c r="V3577" s="6" t="str">
        <f>TEXT(Kickstarter[[#This Row],[Date Created Conversion]], "mmm")</f>
        <v>Jul</v>
      </c>
      <c r="W3577" s="6">
        <f>DATEDIF(Kickstarter[[#This Row],[Date Created Conversion]],Kickstarter[[#This Row],[Date Ended Conversion]],"m")</f>
        <v>1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Kickstarter[[#This Row],[pledged]]/Kickstarter[[#This Row],[goal]]</f>
        <v>1</v>
      </c>
      <c r="P3578" s="13">
        <f>IF(Kickstarter[[#This Row],[backers_count]], Kickstarter[[#This Row],[pledged]]/Kickstarter[[#This Row],[backers_count]], 0)</f>
        <v>20</v>
      </c>
      <c r="Q3578" t="str">
        <f>LEFT(Kickstarter[[#This Row],[Category and Sub-Category]], SEARCH("/", Kickstarter[[#This Row],[Category and Sub-Category]])-1)</f>
        <v>theater</v>
      </c>
      <c r="R3578" t="str">
        <f>RIGHT(Kickstarter[[#This Row],[Category and Sub-Category]], LEN(Kickstarter[[#This Row],[Category and Sub-Category]])-SEARCH("/",Kickstarter[[#This Row],[Category and Sub-Category]]))</f>
        <v>plays</v>
      </c>
      <c r="S3578" s="10">
        <f>(Kickstarter[[#This Row],[launched_at]]/86400) + 25569 + (-6/24)</f>
        <v>42649.29923611111</v>
      </c>
      <c r="T3578" s="10">
        <f>(Kickstarter[[#This Row],[deadline]]/86400) + 25569 + (-6/24)</f>
        <v>42709.340902777782</v>
      </c>
      <c r="U3578" s="6">
        <f>YEAR(Kickstarter[[#This Row],[Date Created Conversion]])</f>
        <v>2016</v>
      </c>
      <c r="V3578" s="6" t="str">
        <f>TEXT(Kickstarter[[#This Row],[Date Created Conversion]], "mmm")</f>
        <v>Oct</v>
      </c>
      <c r="W3578" s="6">
        <f>DATEDIF(Kickstarter[[#This Row],[Date Created Conversion]],Kickstarter[[#This Row],[Date Ended Conversion]],"m")</f>
        <v>1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Kickstarter[[#This Row],[pledged]]/Kickstarter[[#This Row],[goal]]</f>
        <v>1.3</v>
      </c>
      <c r="P3579" s="13">
        <f>IF(Kickstarter[[#This Row],[backers_count]], Kickstarter[[#This Row],[pledged]]/Kickstarter[[#This Row],[backers_count]], 0)</f>
        <v>28.888888888888889</v>
      </c>
      <c r="Q3579" t="str">
        <f>LEFT(Kickstarter[[#This Row],[Category and Sub-Category]], SEARCH("/", Kickstarter[[#This Row],[Category and Sub-Category]])-1)</f>
        <v>theater</v>
      </c>
      <c r="R3579" t="str">
        <f>RIGHT(Kickstarter[[#This Row],[Category and Sub-Category]], LEN(Kickstarter[[#This Row],[Category and Sub-Category]])-SEARCH("/",Kickstarter[[#This Row],[Category and Sub-Category]]))</f>
        <v>plays</v>
      </c>
      <c r="S3579" s="10">
        <f>(Kickstarter[[#This Row],[launched_at]]/86400) + 25569 + (-6/24)</f>
        <v>42093.536840277782</v>
      </c>
      <c r="T3579" s="10">
        <f>(Kickstarter[[#This Row],[deadline]]/86400) + 25569 + (-6/24)</f>
        <v>42120.01944444445</v>
      </c>
      <c r="U3579" s="6">
        <f>YEAR(Kickstarter[[#This Row],[Date Created Conversion]])</f>
        <v>2015</v>
      </c>
      <c r="V3579" s="6" t="str">
        <f>TEXT(Kickstarter[[#This Row],[Date Created Conversion]], "mmm")</f>
        <v>Mar</v>
      </c>
      <c r="W3579" s="6">
        <f>DATEDIF(Kickstarter[[#This Row],[Date Created Conversion]],Kickstarter[[#This Row],[Date Ended Conversion]],"m")</f>
        <v>0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Kickstarter[[#This Row],[pledged]]/Kickstarter[[#This Row],[goal]]</f>
        <v>1.0001333333333333</v>
      </c>
      <c r="P3580" s="13">
        <f>IF(Kickstarter[[#This Row],[backers_count]], Kickstarter[[#This Row],[pledged]]/Kickstarter[[#This Row],[backers_count]], 0)</f>
        <v>40.545945945945945</v>
      </c>
      <c r="Q3580" t="str">
        <f>LEFT(Kickstarter[[#This Row],[Category and Sub-Category]], SEARCH("/", Kickstarter[[#This Row],[Category and Sub-Category]])-1)</f>
        <v>theater</v>
      </c>
      <c r="R3580" t="str">
        <f>RIGHT(Kickstarter[[#This Row],[Category and Sub-Category]], LEN(Kickstarter[[#This Row],[Category and Sub-Category]])-SEARCH("/",Kickstarter[[#This Row],[Category and Sub-Category]]))</f>
        <v>plays</v>
      </c>
      <c r="S3580" s="10">
        <f>(Kickstarter[[#This Row],[launched_at]]/86400) + 25569 + (-6/24)</f>
        <v>42460.483530092592</v>
      </c>
      <c r="T3580" s="10">
        <f>(Kickstarter[[#This Row],[deadline]]/86400) + 25569 + (-6/24)</f>
        <v>42490.483530092592</v>
      </c>
      <c r="U3580" s="6">
        <f>YEAR(Kickstarter[[#This Row],[Date Created Conversion]])</f>
        <v>2016</v>
      </c>
      <c r="V3580" s="6" t="str">
        <f>TEXT(Kickstarter[[#This Row],[Date Created Conversion]], "mmm")</f>
        <v>Mar</v>
      </c>
      <c r="W3580" s="6">
        <f>DATEDIF(Kickstarter[[#This Row],[Date Created Conversion]],Kickstarter[[#This Row],[Date Ended Conversion]],"m")</f>
        <v>0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Kickstarter[[#This Row],[pledged]]/Kickstarter[[#This Row],[goal]]</f>
        <v>1</v>
      </c>
      <c r="P3581" s="13">
        <f>IF(Kickstarter[[#This Row],[backers_count]], Kickstarter[[#This Row],[pledged]]/Kickstarter[[#This Row],[backers_count]], 0)</f>
        <v>35.714285714285715</v>
      </c>
      <c r="Q3581" t="str">
        <f>LEFT(Kickstarter[[#This Row],[Category and Sub-Category]], SEARCH("/", Kickstarter[[#This Row],[Category and Sub-Category]])-1)</f>
        <v>theater</v>
      </c>
      <c r="R3581" t="str">
        <f>RIGHT(Kickstarter[[#This Row],[Category and Sub-Category]], LEN(Kickstarter[[#This Row],[Category and Sub-Category]])-SEARCH("/",Kickstarter[[#This Row],[Category and Sub-Category]]))</f>
        <v>plays</v>
      </c>
      <c r="S3581" s="10">
        <f>(Kickstarter[[#This Row],[launched_at]]/86400) + 25569 + (-6/24)</f>
        <v>42430.512222222227</v>
      </c>
      <c r="T3581" s="10">
        <f>(Kickstarter[[#This Row],[deadline]]/86400) + 25569 + (-6/24)</f>
        <v>42460.470555555556</v>
      </c>
      <c r="U3581" s="6">
        <f>YEAR(Kickstarter[[#This Row],[Date Created Conversion]])</f>
        <v>2016</v>
      </c>
      <c r="V3581" s="6" t="str">
        <f>TEXT(Kickstarter[[#This Row],[Date Created Conversion]], "mmm")</f>
        <v>Mar</v>
      </c>
      <c r="W3581" s="6">
        <f>DATEDIF(Kickstarter[[#This Row],[Date Created Conversion]],Kickstarter[[#This Row],[Date Ended Conversion]],"m")</f>
        <v>0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Kickstarter[[#This Row],[pledged]]/Kickstarter[[#This Row],[goal]]</f>
        <v>1.1388888888888888</v>
      </c>
      <c r="P3582" s="13">
        <f>IF(Kickstarter[[#This Row],[backers_count]], Kickstarter[[#This Row],[pledged]]/Kickstarter[[#This Row],[backers_count]], 0)</f>
        <v>37.962962962962962</v>
      </c>
      <c r="Q3582" t="str">
        <f>LEFT(Kickstarter[[#This Row],[Category and Sub-Category]], SEARCH("/", Kickstarter[[#This Row],[Category and Sub-Category]])-1)</f>
        <v>theater</v>
      </c>
      <c r="R3582" t="str">
        <f>RIGHT(Kickstarter[[#This Row],[Category and Sub-Category]], LEN(Kickstarter[[#This Row],[Category and Sub-Category]])-SEARCH("/",Kickstarter[[#This Row],[Category and Sub-Category]]))</f>
        <v>plays</v>
      </c>
      <c r="S3582" s="10">
        <f>(Kickstarter[[#This Row],[launched_at]]/86400) + 25569 + (-6/24)</f>
        <v>42025.926180555558</v>
      </c>
      <c r="T3582" s="10">
        <f>(Kickstarter[[#This Row],[deadline]]/86400) + 25569 + (-6/24)</f>
        <v>42063.957638888889</v>
      </c>
      <c r="U3582" s="6">
        <f>YEAR(Kickstarter[[#This Row],[Date Created Conversion]])</f>
        <v>2015</v>
      </c>
      <c r="V3582" s="6" t="str">
        <f>TEXT(Kickstarter[[#This Row],[Date Created Conversion]], "mmm")</f>
        <v>Jan</v>
      </c>
      <c r="W3582" s="6">
        <f>DATEDIF(Kickstarter[[#This Row],[Date Created Conversion]],Kickstarter[[#This Row],[Date Ended Conversion]],"m")</f>
        <v>1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Kickstarter[[#This Row],[pledged]]/Kickstarter[[#This Row],[goal]]</f>
        <v>1</v>
      </c>
      <c r="P3583" s="13">
        <f>IF(Kickstarter[[#This Row],[backers_count]], Kickstarter[[#This Row],[pledged]]/Kickstarter[[#This Row],[backers_count]], 0)</f>
        <v>33.333333333333336</v>
      </c>
      <c r="Q3583" t="str">
        <f>LEFT(Kickstarter[[#This Row],[Category and Sub-Category]], SEARCH("/", Kickstarter[[#This Row],[Category and Sub-Category]])-1)</f>
        <v>theater</v>
      </c>
      <c r="R3583" t="str">
        <f>RIGHT(Kickstarter[[#This Row],[Category and Sub-Category]], LEN(Kickstarter[[#This Row],[Category and Sub-Category]])-SEARCH("/",Kickstarter[[#This Row],[Category and Sub-Category]]))</f>
        <v>plays</v>
      </c>
      <c r="S3583" s="10">
        <f>(Kickstarter[[#This Row],[launched_at]]/86400) + 25569 + (-6/24)</f>
        <v>41836.221180555556</v>
      </c>
      <c r="T3583" s="10">
        <f>(Kickstarter[[#This Row],[deadline]]/86400) + 25569 + (-6/24)</f>
        <v>41850.221180555556</v>
      </c>
      <c r="U3583" s="6">
        <f>YEAR(Kickstarter[[#This Row],[Date Created Conversion]])</f>
        <v>2014</v>
      </c>
      <c r="V3583" s="6" t="str">
        <f>TEXT(Kickstarter[[#This Row],[Date Created Conversion]], "mmm")</f>
        <v>Jul</v>
      </c>
      <c r="W3583" s="6">
        <f>DATEDIF(Kickstarter[[#This Row],[Date Created Conversion]],Kickstarter[[#This Row],[Date Ended Conversion]],"m")</f>
        <v>0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Kickstarter[[#This Row],[pledged]]/Kickstarter[[#This Row],[goal]]</f>
        <v>2.87</v>
      </c>
      <c r="P3584" s="13">
        <f>IF(Kickstarter[[#This Row],[backers_count]], Kickstarter[[#This Row],[pledged]]/Kickstarter[[#This Row],[backers_count]], 0)</f>
        <v>58.571428571428569</v>
      </c>
      <c r="Q3584" t="str">
        <f>LEFT(Kickstarter[[#This Row],[Category and Sub-Category]], SEARCH("/", Kickstarter[[#This Row],[Category and Sub-Category]])-1)</f>
        <v>theater</v>
      </c>
      <c r="R3584" t="str">
        <f>RIGHT(Kickstarter[[#This Row],[Category and Sub-Category]], LEN(Kickstarter[[#This Row],[Category and Sub-Category]])-SEARCH("/",Kickstarter[[#This Row],[Category and Sub-Category]]))</f>
        <v>plays</v>
      </c>
      <c r="S3584" s="10">
        <f>(Kickstarter[[#This Row],[launched_at]]/86400) + 25569 + (-6/24)</f>
        <v>42450.845856481479</v>
      </c>
      <c r="T3584" s="10">
        <f>(Kickstarter[[#This Row],[deadline]]/86400) + 25569 + (-6/24)</f>
        <v>42464.845856481479</v>
      </c>
      <c r="U3584" s="6">
        <f>YEAR(Kickstarter[[#This Row],[Date Created Conversion]])</f>
        <v>2016</v>
      </c>
      <c r="V3584" s="6" t="str">
        <f>TEXT(Kickstarter[[#This Row],[Date Created Conversion]], "mmm")</f>
        <v>Mar</v>
      </c>
      <c r="W3584" s="6">
        <f>DATEDIF(Kickstarter[[#This Row],[Date Created Conversion]],Kickstarter[[#This Row],[Date Ended Conversion]],"m")</f>
        <v>0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Kickstarter[[#This Row],[pledged]]/Kickstarter[[#This Row],[goal]]</f>
        <v>1.085</v>
      </c>
      <c r="P3585" s="13">
        <f>IF(Kickstarter[[#This Row],[backers_count]], Kickstarter[[#This Row],[pledged]]/Kickstarter[[#This Row],[backers_count]], 0)</f>
        <v>135.625</v>
      </c>
      <c r="Q3585" t="str">
        <f>LEFT(Kickstarter[[#This Row],[Category and Sub-Category]], SEARCH("/", Kickstarter[[#This Row],[Category and Sub-Category]])-1)</f>
        <v>theater</v>
      </c>
      <c r="R3585" t="str">
        <f>RIGHT(Kickstarter[[#This Row],[Category and Sub-Category]], LEN(Kickstarter[[#This Row],[Category and Sub-Category]])-SEARCH("/",Kickstarter[[#This Row],[Category and Sub-Category]]))</f>
        <v>plays</v>
      </c>
      <c r="S3585" s="10">
        <f>(Kickstarter[[#This Row],[launched_at]]/86400) + 25569 + (-6/24)</f>
        <v>42418.175983796296</v>
      </c>
      <c r="T3585" s="10">
        <f>(Kickstarter[[#This Row],[deadline]]/86400) + 25569 + (-6/24)</f>
        <v>42478.134317129632</v>
      </c>
      <c r="U3585" s="6">
        <f>YEAR(Kickstarter[[#This Row],[Date Created Conversion]])</f>
        <v>2016</v>
      </c>
      <c r="V3585" s="6" t="str">
        <f>TEXT(Kickstarter[[#This Row],[Date Created Conversion]], "mmm")</f>
        <v>Feb</v>
      </c>
      <c r="W3585" s="6">
        <f>DATEDIF(Kickstarter[[#This Row],[Date Created Conversion]],Kickstarter[[#This Row],[Date Ended Conversion]],"m")</f>
        <v>2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Kickstarter[[#This Row],[pledged]]/Kickstarter[[#This Row],[goal]]</f>
        <v>1.155</v>
      </c>
      <c r="P3586" s="13">
        <f>IF(Kickstarter[[#This Row],[backers_count]], Kickstarter[[#This Row],[pledged]]/Kickstarter[[#This Row],[backers_count]], 0)</f>
        <v>30.9375</v>
      </c>
      <c r="Q3586" t="str">
        <f>LEFT(Kickstarter[[#This Row],[Category and Sub-Category]], SEARCH("/", Kickstarter[[#This Row],[Category and Sub-Category]])-1)</f>
        <v>theater</v>
      </c>
      <c r="R3586" t="str">
        <f>RIGHT(Kickstarter[[#This Row],[Category and Sub-Category]], LEN(Kickstarter[[#This Row],[Category and Sub-Category]])-SEARCH("/",Kickstarter[[#This Row],[Category and Sub-Category]]))</f>
        <v>plays</v>
      </c>
      <c r="S3586" s="10">
        <f>(Kickstarter[[#This Row],[launched_at]]/86400) + 25569 + (-6/24)</f>
        <v>42168.066481481481</v>
      </c>
      <c r="T3586" s="10">
        <f>(Kickstarter[[#This Row],[deadline]]/86400) + 25569 + (-6/24)</f>
        <v>42198.066481481481</v>
      </c>
      <c r="U3586" s="6">
        <f>YEAR(Kickstarter[[#This Row],[Date Created Conversion]])</f>
        <v>2015</v>
      </c>
      <c r="V3586" s="6" t="str">
        <f>TEXT(Kickstarter[[#This Row],[Date Created Conversion]], "mmm")</f>
        <v>Jun</v>
      </c>
      <c r="W3586" s="6">
        <f>DATEDIF(Kickstarter[[#This Row],[Date Created Conversion]],Kickstarter[[#This Row],[Date Ended Conversion]],"m")</f>
        <v>1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Kickstarter[[#This Row],[pledged]]/Kickstarter[[#This Row],[goal]]</f>
        <v>1.1911764705882353</v>
      </c>
      <c r="P3587" s="13">
        <f>IF(Kickstarter[[#This Row],[backers_count]], Kickstarter[[#This Row],[pledged]]/Kickstarter[[#This Row],[backers_count]], 0)</f>
        <v>176.08695652173913</v>
      </c>
      <c r="Q3587" t="str">
        <f>LEFT(Kickstarter[[#This Row],[Category and Sub-Category]], SEARCH("/", Kickstarter[[#This Row],[Category and Sub-Category]])-1)</f>
        <v>theater</v>
      </c>
      <c r="R3587" t="str">
        <f>RIGHT(Kickstarter[[#This Row],[Category and Sub-Category]], LEN(Kickstarter[[#This Row],[Category and Sub-Category]])-SEARCH("/",Kickstarter[[#This Row],[Category and Sub-Category]]))</f>
        <v>plays</v>
      </c>
      <c r="S3587" s="10">
        <f>(Kickstarter[[#This Row],[launched_at]]/86400) + 25569 + (-6/24)</f>
        <v>41964.466319444444</v>
      </c>
      <c r="T3587" s="10">
        <f>(Kickstarter[[#This Row],[deadline]]/86400) + 25569 + (-6/24)</f>
        <v>41994.466319444444</v>
      </c>
      <c r="U3587" s="6">
        <f>YEAR(Kickstarter[[#This Row],[Date Created Conversion]])</f>
        <v>2014</v>
      </c>
      <c r="V3587" s="6" t="str">
        <f>TEXT(Kickstarter[[#This Row],[Date Created Conversion]], "mmm")</f>
        <v>Nov</v>
      </c>
      <c r="W3587" s="6">
        <f>DATEDIF(Kickstarter[[#This Row],[Date Created Conversion]],Kickstarter[[#This Row],[Date Ended Conversion]],"m")</f>
        <v>1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Kickstarter[[#This Row],[pledged]]/Kickstarter[[#This Row],[goal]]</f>
        <v>1.0942666666666667</v>
      </c>
      <c r="P3588" s="13">
        <f>IF(Kickstarter[[#This Row],[backers_count]], Kickstarter[[#This Row],[pledged]]/Kickstarter[[#This Row],[backers_count]], 0)</f>
        <v>151.9814814814815</v>
      </c>
      <c r="Q3588" t="str">
        <f>LEFT(Kickstarter[[#This Row],[Category and Sub-Category]], SEARCH("/", Kickstarter[[#This Row],[Category and Sub-Category]])-1)</f>
        <v>theater</v>
      </c>
      <c r="R3588" t="str">
        <f>RIGHT(Kickstarter[[#This Row],[Category and Sub-Category]], LEN(Kickstarter[[#This Row],[Category and Sub-Category]])-SEARCH("/",Kickstarter[[#This Row],[Category and Sub-Category]]))</f>
        <v>plays</v>
      </c>
      <c r="S3588" s="10">
        <f>(Kickstarter[[#This Row],[launched_at]]/86400) + 25569 + (-6/24)</f>
        <v>42576.447569444441</v>
      </c>
      <c r="T3588" s="10">
        <f>(Kickstarter[[#This Row],[deadline]]/86400) + 25569 + (-6/24)</f>
        <v>42636.447569444441</v>
      </c>
      <c r="U3588" s="6">
        <f>YEAR(Kickstarter[[#This Row],[Date Created Conversion]])</f>
        <v>2016</v>
      </c>
      <c r="V3588" s="6" t="str">
        <f>TEXT(Kickstarter[[#This Row],[Date Created Conversion]], "mmm")</f>
        <v>Jul</v>
      </c>
      <c r="W3588" s="6">
        <f>DATEDIF(Kickstarter[[#This Row],[Date Created Conversion]],Kickstarter[[#This Row],[Date Ended Conversion]],"m")</f>
        <v>1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Kickstarter[[#This Row],[pledged]]/Kickstarter[[#This Row],[goal]]</f>
        <v>1.266</v>
      </c>
      <c r="P3589" s="13">
        <f>IF(Kickstarter[[#This Row],[backers_count]], Kickstarter[[#This Row],[pledged]]/Kickstarter[[#This Row],[backers_count]], 0)</f>
        <v>22.607142857142858</v>
      </c>
      <c r="Q3589" t="str">
        <f>LEFT(Kickstarter[[#This Row],[Category and Sub-Category]], SEARCH("/", Kickstarter[[#This Row],[Category and Sub-Category]])-1)</f>
        <v>theater</v>
      </c>
      <c r="R3589" t="str">
        <f>RIGHT(Kickstarter[[#This Row],[Category and Sub-Category]], LEN(Kickstarter[[#This Row],[Category and Sub-Category]])-SEARCH("/",Kickstarter[[#This Row],[Category and Sub-Category]]))</f>
        <v>plays</v>
      </c>
      <c r="S3589" s="10">
        <f>(Kickstarter[[#This Row],[launched_at]]/86400) + 25569 + (-6/24)</f>
        <v>42503.289976851855</v>
      </c>
      <c r="T3589" s="10">
        <f>(Kickstarter[[#This Row],[deadline]]/86400) + 25569 + (-6/24)</f>
        <v>42548.541666666672</v>
      </c>
      <c r="U3589" s="6">
        <f>YEAR(Kickstarter[[#This Row],[Date Created Conversion]])</f>
        <v>2016</v>
      </c>
      <c r="V3589" s="6" t="str">
        <f>TEXT(Kickstarter[[#This Row],[Date Created Conversion]], "mmm")</f>
        <v>May</v>
      </c>
      <c r="W3589" s="6">
        <f>DATEDIF(Kickstarter[[#This Row],[Date Created Conversion]],Kickstarter[[#This Row],[Date Ended Conversion]],"m")</f>
        <v>1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Kickstarter[[#This Row],[pledged]]/Kickstarter[[#This Row],[goal]]</f>
        <v>1.0049999999999999</v>
      </c>
      <c r="P3590" s="13">
        <f>IF(Kickstarter[[#This Row],[backers_count]], Kickstarter[[#This Row],[pledged]]/Kickstarter[[#This Row],[backers_count]], 0)</f>
        <v>18.272727272727273</v>
      </c>
      <c r="Q3590" t="str">
        <f>LEFT(Kickstarter[[#This Row],[Category and Sub-Category]], SEARCH("/", Kickstarter[[#This Row],[Category and Sub-Category]])-1)</f>
        <v>theater</v>
      </c>
      <c r="R3590" t="str">
        <f>RIGHT(Kickstarter[[#This Row],[Category and Sub-Category]], LEN(Kickstarter[[#This Row],[Category and Sub-Category]])-SEARCH("/",Kickstarter[[#This Row],[Category and Sub-Category]]))</f>
        <v>plays</v>
      </c>
      <c r="S3590" s="10">
        <f>(Kickstarter[[#This Row],[launched_at]]/86400) + 25569 + (-6/24)</f>
        <v>42101.578819444447</v>
      </c>
      <c r="T3590" s="10">
        <f>(Kickstarter[[#This Row],[deadline]]/86400) + 25569 + (-6/24)</f>
        <v>42123.708333333328</v>
      </c>
      <c r="U3590" s="6">
        <f>YEAR(Kickstarter[[#This Row],[Date Created Conversion]])</f>
        <v>2015</v>
      </c>
      <c r="V3590" s="6" t="str">
        <f>TEXT(Kickstarter[[#This Row],[Date Created Conversion]], "mmm")</f>
        <v>Apr</v>
      </c>
      <c r="W3590" s="6">
        <f>DATEDIF(Kickstarter[[#This Row],[Date Created Conversion]],Kickstarter[[#This Row],[Date Ended Conversion]],"m")</f>
        <v>0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Kickstarter[[#This Row],[pledged]]/Kickstarter[[#This Row],[goal]]</f>
        <v>1.2749999999999999</v>
      </c>
      <c r="P3591" s="13">
        <f>IF(Kickstarter[[#This Row],[backers_count]], Kickstarter[[#This Row],[pledged]]/Kickstarter[[#This Row],[backers_count]], 0)</f>
        <v>82.258064516129039</v>
      </c>
      <c r="Q3591" t="str">
        <f>LEFT(Kickstarter[[#This Row],[Category and Sub-Category]], SEARCH("/", Kickstarter[[#This Row],[Category and Sub-Category]])-1)</f>
        <v>theater</v>
      </c>
      <c r="R3591" t="str">
        <f>RIGHT(Kickstarter[[#This Row],[Category and Sub-Category]], LEN(Kickstarter[[#This Row],[Category and Sub-Category]])-SEARCH("/",Kickstarter[[#This Row],[Category and Sub-Category]]))</f>
        <v>plays</v>
      </c>
      <c r="S3591" s="10">
        <f>(Kickstarter[[#This Row],[launched_at]]/86400) + 25569 + (-6/24)</f>
        <v>42125.397534722222</v>
      </c>
      <c r="T3591" s="10">
        <f>(Kickstarter[[#This Row],[deadline]]/86400) + 25569 + (-6/24)</f>
        <v>42150.397534722222</v>
      </c>
      <c r="U3591" s="6">
        <f>YEAR(Kickstarter[[#This Row],[Date Created Conversion]])</f>
        <v>2015</v>
      </c>
      <c r="V3591" s="6" t="str">
        <f>TEXT(Kickstarter[[#This Row],[Date Created Conversion]], "mmm")</f>
        <v>May</v>
      </c>
      <c r="W3591" s="6">
        <f>DATEDIF(Kickstarter[[#This Row],[Date Created Conversion]],Kickstarter[[#This Row],[Date Ended Conversion]],"m")</f>
        <v>0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Kickstarter[[#This Row],[pledged]]/Kickstarter[[#This Row],[goal]]</f>
        <v>1.0005999999999999</v>
      </c>
      <c r="P3592" s="13">
        <f>IF(Kickstarter[[#This Row],[backers_count]], Kickstarter[[#This Row],[pledged]]/Kickstarter[[#This Row],[backers_count]], 0)</f>
        <v>68.534246575342465</v>
      </c>
      <c r="Q3592" t="str">
        <f>LEFT(Kickstarter[[#This Row],[Category and Sub-Category]], SEARCH("/", Kickstarter[[#This Row],[Category and Sub-Category]])-1)</f>
        <v>theater</v>
      </c>
      <c r="R3592" t="str">
        <f>RIGHT(Kickstarter[[#This Row],[Category and Sub-Category]], LEN(Kickstarter[[#This Row],[Category and Sub-Category]])-SEARCH("/",Kickstarter[[#This Row],[Category and Sub-Category]]))</f>
        <v>plays</v>
      </c>
      <c r="S3592" s="10">
        <f>(Kickstarter[[#This Row],[launched_at]]/86400) + 25569 + (-6/24)</f>
        <v>41902.083726851852</v>
      </c>
      <c r="T3592" s="10">
        <f>(Kickstarter[[#This Row],[deadline]]/86400) + 25569 + (-6/24)</f>
        <v>41932.083726851852</v>
      </c>
      <c r="U3592" s="6">
        <f>YEAR(Kickstarter[[#This Row],[Date Created Conversion]])</f>
        <v>2014</v>
      </c>
      <c r="V3592" s="6" t="str">
        <f>TEXT(Kickstarter[[#This Row],[Date Created Conversion]], "mmm")</f>
        <v>Sep</v>
      </c>
      <c r="W3592" s="6">
        <f>DATEDIF(Kickstarter[[#This Row],[Date Created Conversion]],Kickstarter[[#This Row],[Date Ended Conversion]],"m")</f>
        <v>1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Kickstarter[[#This Row],[pledged]]/Kickstarter[[#This Row],[goal]]</f>
        <v>1.75</v>
      </c>
      <c r="P3593" s="13">
        <f>IF(Kickstarter[[#This Row],[backers_count]], Kickstarter[[#This Row],[pledged]]/Kickstarter[[#This Row],[backers_count]], 0)</f>
        <v>68.055555555555557</v>
      </c>
      <c r="Q3593" t="str">
        <f>LEFT(Kickstarter[[#This Row],[Category and Sub-Category]], SEARCH("/", Kickstarter[[#This Row],[Category and Sub-Category]])-1)</f>
        <v>theater</v>
      </c>
      <c r="R3593" t="str">
        <f>RIGHT(Kickstarter[[#This Row],[Category and Sub-Category]], LEN(Kickstarter[[#This Row],[Category and Sub-Category]])-SEARCH("/",Kickstarter[[#This Row],[Category and Sub-Category]]))</f>
        <v>plays</v>
      </c>
      <c r="S3593" s="10">
        <f>(Kickstarter[[#This Row],[launched_at]]/86400) + 25569 + (-6/24)</f>
        <v>42003.698425925926</v>
      </c>
      <c r="T3593" s="10">
        <f>(Kickstarter[[#This Row],[deadline]]/86400) + 25569 + (-6/24)</f>
        <v>42027.957638888889</v>
      </c>
      <c r="U3593" s="6">
        <f>YEAR(Kickstarter[[#This Row],[Date Created Conversion]])</f>
        <v>2014</v>
      </c>
      <c r="V3593" s="6" t="str">
        <f>TEXT(Kickstarter[[#This Row],[Date Created Conversion]], "mmm")</f>
        <v>Dec</v>
      </c>
      <c r="W3593" s="6">
        <f>DATEDIF(Kickstarter[[#This Row],[Date Created Conversion]],Kickstarter[[#This Row],[Date Ended Conversion]],"m")</f>
        <v>0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Kickstarter[[#This Row],[pledged]]/Kickstarter[[#This Row],[goal]]</f>
        <v>1.2725</v>
      </c>
      <c r="P3594" s="13">
        <f>IF(Kickstarter[[#This Row],[backers_count]], Kickstarter[[#This Row],[pledged]]/Kickstarter[[#This Row],[backers_count]], 0)</f>
        <v>72.714285714285708</v>
      </c>
      <c r="Q3594" t="str">
        <f>LEFT(Kickstarter[[#This Row],[Category and Sub-Category]], SEARCH("/", Kickstarter[[#This Row],[Category and Sub-Category]])-1)</f>
        <v>theater</v>
      </c>
      <c r="R3594" t="str">
        <f>RIGHT(Kickstarter[[#This Row],[Category and Sub-Category]], LEN(Kickstarter[[#This Row],[Category and Sub-Category]])-SEARCH("/",Kickstarter[[#This Row],[Category and Sub-Category]]))</f>
        <v>plays</v>
      </c>
      <c r="S3594" s="10">
        <f>(Kickstarter[[#This Row],[launched_at]]/86400) + 25569 + (-6/24)</f>
        <v>41988.579942129625</v>
      </c>
      <c r="T3594" s="10">
        <f>(Kickstarter[[#This Row],[deadline]]/86400) + 25569 + (-6/24)</f>
        <v>42045.957638888889</v>
      </c>
      <c r="U3594" s="6">
        <f>YEAR(Kickstarter[[#This Row],[Date Created Conversion]])</f>
        <v>2014</v>
      </c>
      <c r="V3594" s="6" t="str">
        <f>TEXT(Kickstarter[[#This Row],[Date Created Conversion]], "mmm")</f>
        <v>Dec</v>
      </c>
      <c r="W3594" s="6">
        <f>DATEDIF(Kickstarter[[#This Row],[Date Created Conversion]],Kickstarter[[#This Row],[Date Ended Conversion]],"m")</f>
        <v>1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Kickstarter[[#This Row],[pledged]]/Kickstarter[[#This Row],[goal]]</f>
        <v>1.1063333333333334</v>
      </c>
      <c r="P3595" s="13">
        <f>IF(Kickstarter[[#This Row],[backers_count]], Kickstarter[[#This Row],[pledged]]/Kickstarter[[#This Row],[backers_count]], 0)</f>
        <v>77.186046511627907</v>
      </c>
      <c r="Q3595" t="str">
        <f>LEFT(Kickstarter[[#This Row],[Category and Sub-Category]], SEARCH("/", Kickstarter[[#This Row],[Category and Sub-Category]])-1)</f>
        <v>theater</v>
      </c>
      <c r="R3595" t="str">
        <f>RIGHT(Kickstarter[[#This Row],[Category and Sub-Category]], LEN(Kickstarter[[#This Row],[Category and Sub-Category]])-SEARCH("/",Kickstarter[[#This Row],[Category and Sub-Category]]))</f>
        <v>plays</v>
      </c>
      <c r="S3595" s="10">
        <f>(Kickstarter[[#This Row],[launched_at]]/86400) + 25569 + (-6/24)</f>
        <v>41974.648599537039</v>
      </c>
      <c r="T3595" s="10">
        <f>(Kickstarter[[#This Row],[deadline]]/86400) + 25569 + (-6/24)</f>
        <v>42009.601388888885</v>
      </c>
      <c r="U3595" s="6">
        <f>YEAR(Kickstarter[[#This Row],[Date Created Conversion]])</f>
        <v>2014</v>
      </c>
      <c r="V3595" s="6" t="str">
        <f>TEXT(Kickstarter[[#This Row],[Date Created Conversion]], "mmm")</f>
        <v>Dec</v>
      </c>
      <c r="W3595" s="6">
        <f>DATEDIF(Kickstarter[[#This Row],[Date Created Conversion]],Kickstarter[[#This Row],[Date Ended Conversion]],"m")</f>
        <v>1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Kickstarter[[#This Row],[pledged]]/Kickstarter[[#This Row],[goal]]</f>
        <v>1.2593749999999999</v>
      </c>
      <c r="P3596" s="13">
        <f>IF(Kickstarter[[#This Row],[backers_count]], Kickstarter[[#This Row],[pledged]]/Kickstarter[[#This Row],[backers_count]], 0)</f>
        <v>55.972222222222221</v>
      </c>
      <c r="Q3596" t="str">
        <f>LEFT(Kickstarter[[#This Row],[Category and Sub-Category]], SEARCH("/", Kickstarter[[#This Row],[Category and Sub-Category]])-1)</f>
        <v>theater</v>
      </c>
      <c r="R3596" t="str">
        <f>RIGHT(Kickstarter[[#This Row],[Category and Sub-Category]], LEN(Kickstarter[[#This Row],[Category and Sub-Category]])-SEARCH("/",Kickstarter[[#This Row],[Category and Sub-Category]]))</f>
        <v>plays</v>
      </c>
      <c r="S3596" s="10">
        <f>(Kickstarter[[#This Row],[launched_at]]/86400) + 25569 + (-6/24)</f>
        <v>42591.816921296297</v>
      </c>
      <c r="T3596" s="10">
        <f>(Kickstarter[[#This Row],[deadline]]/86400) + 25569 + (-6/24)</f>
        <v>42616.816921296297</v>
      </c>
      <c r="U3596" s="6">
        <f>YEAR(Kickstarter[[#This Row],[Date Created Conversion]])</f>
        <v>2016</v>
      </c>
      <c r="V3596" s="6" t="str">
        <f>TEXT(Kickstarter[[#This Row],[Date Created Conversion]], "mmm")</f>
        <v>Aug</v>
      </c>
      <c r="W3596" s="6">
        <f>DATEDIF(Kickstarter[[#This Row],[Date Created Conversion]],Kickstarter[[#This Row],[Date Ended Conversion]],"m")</f>
        <v>0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Kickstarter[[#This Row],[pledged]]/Kickstarter[[#This Row],[goal]]</f>
        <v>1.1850000000000001</v>
      </c>
      <c r="P3597" s="13">
        <f>IF(Kickstarter[[#This Row],[backers_count]], Kickstarter[[#This Row],[pledged]]/Kickstarter[[#This Row],[backers_count]], 0)</f>
        <v>49.693548387096776</v>
      </c>
      <c r="Q3597" t="str">
        <f>LEFT(Kickstarter[[#This Row],[Category and Sub-Category]], SEARCH("/", Kickstarter[[#This Row],[Category and Sub-Category]])-1)</f>
        <v>theater</v>
      </c>
      <c r="R3597" t="str">
        <f>RIGHT(Kickstarter[[#This Row],[Category and Sub-Category]], LEN(Kickstarter[[#This Row],[Category and Sub-Category]])-SEARCH("/",Kickstarter[[#This Row],[Category and Sub-Category]]))</f>
        <v>plays</v>
      </c>
      <c r="S3597" s="10">
        <f>(Kickstarter[[#This Row],[launched_at]]/86400) + 25569 + (-6/24)</f>
        <v>42049.758368055554</v>
      </c>
      <c r="T3597" s="10">
        <f>(Kickstarter[[#This Row],[deadline]]/86400) + 25569 + (-6/24)</f>
        <v>42076.040972222225</v>
      </c>
      <c r="U3597" s="6">
        <f>YEAR(Kickstarter[[#This Row],[Date Created Conversion]])</f>
        <v>2015</v>
      </c>
      <c r="V3597" s="6" t="str">
        <f>TEXT(Kickstarter[[#This Row],[Date Created Conversion]], "mmm")</f>
        <v>Feb</v>
      </c>
      <c r="W3597" s="6">
        <f>DATEDIF(Kickstarter[[#This Row],[Date Created Conversion]],Kickstarter[[#This Row],[Date Ended Conversion]],"m")</f>
        <v>0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Kickstarter[[#This Row],[pledged]]/Kickstarter[[#This Row],[goal]]</f>
        <v>1.0772727272727274</v>
      </c>
      <c r="P3598" s="13">
        <f>IF(Kickstarter[[#This Row],[backers_count]], Kickstarter[[#This Row],[pledged]]/Kickstarter[[#This Row],[backers_count]], 0)</f>
        <v>79</v>
      </c>
      <c r="Q3598" t="str">
        <f>LEFT(Kickstarter[[#This Row],[Category and Sub-Category]], SEARCH("/", Kickstarter[[#This Row],[Category and Sub-Category]])-1)</f>
        <v>theater</v>
      </c>
      <c r="R3598" t="str">
        <f>RIGHT(Kickstarter[[#This Row],[Category and Sub-Category]], LEN(Kickstarter[[#This Row],[Category and Sub-Category]])-SEARCH("/",Kickstarter[[#This Row],[Category and Sub-Category]]))</f>
        <v>plays</v>
      </c>
      <c r="S3598" s="10">
        <f>(Kickstarter[[#This Row],[launched_at]]/86400) + 25569 + (-6/24)</f>
        <v>41856.465069444443</v>
      </c>
      <c r="T3598" s="10">
        <f>(Kickstarter[[#This Row],[deadline]]/86400) + 25569 + (-6/24)</f>
        <v>41877.465069444443</v>
      </c>
      <c r="U3598" s="6">
        <f>YEAR(Kickstarter[[#This Row],[Date Created Conversion]])</f>
        <v>2014</v>
      </c>
      <c r="V3598" s="6" t="str">
        <f>TEXT(Kickstarter[[#This Row],[Date Created Conversion]], "mmm")</f>
        <v>Aug</v>
      </c>
      <c r="W3598" s="6">
        <f>DATEDIF(Kickstarter[[#This Row],[Date Created Conversion]],Kickstarter[[#This Row],[Date Ended Conversion]],"m")</f>
        <v>0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Kickstarter[[#This Row],[pledged]]/Kickstarter[[#This Row],[goal]]</f>
        <v>1.026</v>
      </c>
      <c r="P3599" s="13">
        <f>IF(Kickstarter[[#This Row],[backers_count]], Kickstarter[[#This Row],[pledged]]/Kickstarter[[#This Row],[backers_count]], 0)</f>
        <v>77.727272727272734</v>
      </c>
      <c r="Q3599" t="str">
        <f>LEFT(Kickstarter[[#This Row],[Category and Sub-Category]], SEARCH("/", Kickstarter[[#This Row],[Category and Sub-Category]])-1)</f>
        <v>theater</v>
      </c>
      <c r="R3599" t="str">
        <f>RIGHT(Kickstarter[[#This Row],[Category and Sub-Category]], LEN(Kickstarter[[#This Row],[Category and Sub-Category]])-SEARCH("/",Kickstarter[[#This Row],[Category and Sub-Category]]))</f>
        <v>plays</v>
      </c>
      <c r="S3599" s="10">
        <f>(Kickstarter[[#This Row],[launched_at]]/86400) + 25569 + (-6/24)</f>
        <v>42417.335532407407</v>
      </c>
      <c r="T3599" s="10">
        <f>(Kickstarter[[#This Row],[deadline]]/86400) + 25569 + (-6/24)</f>
        <v>42431.999305555553</v>
      </c>
      <c r="U3599" s="6">
        <f>YEAR(Kickstarter[[#This Row],[Date Created Conversion]])</f>
        <v>2016</v>
      </c>
      <c r="V3599" s="6" t="str">
        <f>TEXT(Kickstarter[[#This Row],[Date Created Conversion]], "mmm")</f>
        <v>Feb</v>
      </c>
      <c r="W3599" s="6">
        <f>DATEDIF(Kickstarter[[#This Row],[Date Created Conversion]],Kickstarter[[#This Row],[Date Ended Conversion]],"m")</f>
        <v>0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Kickstarter[[#This Row],[pledged]]/Kickstarter[[#This Row],[goal]]</f>
        <v>1.101</v>
      </c>
      <c r="P3600" s="13">
        <f>IF(Kickstarter[[#This Row],[backers_count]], Kickstarter[[#This Row],[pledged]]/Kickstarter[[#This Row],[backers_count]], 0)</f>
        <v>40.777777777777779</v>
      </c>
      <c r="Q3600" t="str">
        <f>LEFT(Kickstarter[[#This Row],[Category and Sub-Category]], SEARCH("/", Kickstarter[[#This Row],[Category and Sub-Category]])-1)</f>
        <v>theater</v>
      </c>
      <c r="R3600" t="str">
        <f>RIGHT(Kickstarter[[#This Row],[Category and Sub-Category]], LEN(Kickstarter[[#This Row],[Category and Sub-Category]])-SEARCH("/",Kickstarter[[#This Row],[Category and Sub-Category]]))</f>
        <v>plays</v>
      </c>
      <c r="S3600" s="10">
        <f>(Kickstarter[[#This Row],[launched_at]]/86400) + 25569 + (-6/24)</f>
        <v>41866.54886574074</v>
      </c>
      <c r="T3600" s="10">
        <f>(Kickstarter[[#This Row],[deadline]]/86400) + 25569 + (-6/24)</f>
        <v>41884.957638888889</v>
      </c>
      <c r="U3600" s="6">
        <f>YEAR(Kickstarter[[#This Row],[Date Created Conversion]])</f>
        <v>2014</v>
      </c>
      <c r="V3600" s="6" t="str">
        <f>TEXT(Kickstarter[[#This Row],[Date Created Conversion]], "mmm")</f>
        <v>Aug</v>
      </c>
      <c r="W3600" s="6">
        <f>DATEDIF(Kickstarter[[#This Row],[Date Created Conversion]],Kickstarter[[#This Row],[Date Ended Conversion]],"m")</f>
        <v>0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Kickstarter[[#This Row],[pledged]]/Kickstarter[[#This Row],[goal]]</f>
        <v>2.02</v>
      </c>
      <c r="P3601" s="13">
        <f>IF(Kickstarter[[#This Row],[backers_count]], Kickstarter[[#This Row],[pledged]]/Kickstarter[[#This Row],[backers_count]], 0)</f>
        <v>59.411764705882355</v>
      </c>
      <c r="Q3601" t="str">
        <f>LEFT(Kickstarter[[#This Row],[Category and Sub-Category]], SEARCH("/", Kickstarter[[#This Row],[Category and Sub-Category]])-1)</f>
        <v>theater</v>
      </c>
      <c r="R3601" t="str">
        <f>RIGHT(Kickstarter[[#This Row],[Category and Sub-Category]], LEN(Kickstarter[[#This Row],[Category and Sub-Category]])-SEARCH("/",Kickstarter[[#This Row],[Category and Sub-Category]]))</f>
        <v>plays</v>
      </c>
      <c r="S3601" s="10">
        <f>(Kickstarter[[#This Row],[launched_at]]/86400) + 25569 + (-6/24)</f>
        <v>42220.54487268519</v>
      </c>
      <c r="T3601" s="10">
        <f>(Kickstarter[[#This Row],[deadline]]/86400) + 25569 + (-6/24)</f>
        <v>42245.75</v>
      </c>
      <c r="U3601" s="6">
        <f>YEAR(Kickstarter[[#This Row],[Date Created Conversion]])</f>
        <v>2015</v>
      </c>
      <c r="V3601" s="6" t="str">
        <f>TEXT(Kickstarter[[#This Row],[Date Created Conversion]], "mmm")</f>
        <v>Aug</v>
      </c>
      <c r="W3601" s="6">
        <f>DATEDIF(Kickstarter[[#This Row],[Date Created Conversion]],Kickstarter[[#This Row],[Date Ended Conversion]],"m")</f>
        <v>0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Kickstarter[[#This Row],[pledged]]/Kickstarter[[#This Row],[goal]]</f>
        <v>1.3</v>
      </c>
      <c r="P3602" s="13">
        <f>IF(Kickstarter[[#This Row],[backers_count]], Kickstarter[[#This Row],[pledged]]/Kickstarter[[#This Row],[backers_count]], 0)</f>
        <v>3.25</v>
      </c>
      <c r="Q3602" t="str">
        <f>LEFT(Kickstarter[[#This Row],[Category and Sub-Category]], SEARCH("/", Kickstarter[[#This Row],[Category and Sub-Category]])-1)</f>
        <v>theater</v>
      </c>
      <c r="R3602" t="str">
        <f>RIGHT(Kickstarter[[#This Row],[Category and Sub-Category]], LEN(Kickstarter[[#This Row],[Category and Sub-Category]])-SEARCH("/",Kickstarter[[#This Row],[Category and Sub-Category]]))</f>
        <v>plays</v>
      </c>
      <c r="S3602" s="10">
        <f>(Kickstarter[[#This Row],[launched_at]]/86400) + 25569 + (-6/24)</f>
        <v>42628.599120370374</v>
      </c>
      <c r="T3602" s="10">
        <f>(Kickstarter[[#This Row],[deadline]]/86400) + 25569 + (-6/24)</f>
        <v>42656.599120370374</v>
      </c>
      <c r="U3602" s="6">
        <f>YEAR(Kickstarter[[#This Row],[Date Created Conversion]])</f>
        <v>2016</v>
      </c>
      <c r="V3602" s="6" t="str">
        <f>TEXT(Kickstarter[[#This Row],[Date Created Conversion]], "mmm")</f>
        <v>Sep</v>
      </c>
      <c r="W3602" s="6">
        <f>DATEDIF(Kickstarter[[#This Row],[Date Created Conversion]],Kickstarter[[#This Row],[Date Ended Conversion]],"m")</f>
        <v>0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Kickstarter[[#This Row],[pledged]]/Kickstarter[[#This Row],[goal]]</f>
        <v>1.0435000000000001</v>
      </c>
      <c r="P3603" s="13">
        <f>IF(Kickstarter[[#This Row],[backers_count]], Kickstarter[[#This Row],[pledged]]/Kickstarter[[#This Row],[backers_count]], 0)</f>
        <v>39.377358490566039</v>
      </c>
      <c r="Q3603" t="str">
        <f>LEFT(Kickstarter[[#This Row],[Category and Sub-Category]], SEARCH("/", Kickstarter[[#This Row],[Category and Sub-Category]])-1)</f>
        <v>theater</v>
      </c>
      <c r="R3603" t="str">
        <f>RIGHT(Kickstarter[[#This Row],[Category and Sub-Category]], LEN(Kickstarter[[#This Row],[Category and Sub-Category]])-SEARCH("/",Kickstarter[[#This Row],[Category and Sub-Category]]))</f>
        <v>plays</v>
      </c>
      <c r="S3603" s="10">
        <f>(Kickstarter[[#This Row],[launched_at]]/86400) + 25569 + (-6/24)</f>
        <v>41990.74863425926</v>
      </c>
      <c r="T3603" s="10">
        <f>(Kickstarter[[#This Row],[deadline]]/86400) + 25569 + (-6/24)</f>
        <v>42020.74863425926</v>
      </c>
      <c r="U3603" s="6">
        <f>YEAR(Kickstarter[[#This Row],[Date Created Conversion]])</f>
        <v>2014</v>
      </c>
      <c r="V3603" s="6" t="str">
        <f>TEXT(Kickstarter[[#This Row],[Date Created Conversion]], "mmm")</f>
        <v>Dec</v>
      </c>
      <c r="W3603" s="6">
        <f>DATEDIF(Kickstarter[[#This Row],[Date Created Conversion]],Kickstarter[[#This Row],[Date Ended Conversion]],"m")</f>
        <v>0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Kickstarter[[#This Row],[pledged]]/Kickstarter[[#This Row],[goal]]</f>
        <v>1.0004999999999999</v>
      </c>
      <c r="P3604" s="13">
        <f>IF(Kickstarter[[#This Row],[backers_count]], Kickstarter[[#This Row],[pledged]]/Kickstarter[[#This Row],[backers_count]], 0)</f>
        <v>81.673469387755105</v>
      </c>
      <c r="Q3604" t="str">
        <f>LEFT(Kickstarter[[#This Row],[Category and Sub-Category]], SEARCH("/", Kickstarter[[#This Row],[Category and Sub-Category]])-1)</f>
        <v>theater</v>
      </c>
      <c r="R3604" t="str">
        <f>RIGHT(Kickstarter[[#This Row],[Category and Sub-Category]], LEN(Kickstarter[[#This Row],[Category and Sub-Category]])-SEARCH("/",Kickstarter[[#This Row],[Category and Sub-Category]]))</f>
        <v>plays</v>
      </c>
      <c r="S3604" s="10">
        <f>(Kickstarter[[#This Row],[launched_at]]/86400) + 25569 + (-6/24)</f>
        <v>42447.644432870366</v>
      </c>
      <c r="T3604" s="10">
        <f>(Kickstarter[[#This Row],[deadline]]/86400) + 25569 + (-6/24)</f>
        <v>42507.644432870366</v>
      </c>
      <c r="U3604" s="6">
        <f>YEAR(Kickstarter[[#This Row],[Date Created Conversion]])</f>
        <v>2016</v>
      </c>
      <c r="V3604" s="6" t="str">
        <f>TEXT(Kickstarter[[#This Row],[Date Created Conversion]], "mmm")</f>
        <v>Mar</v>
      </c>
      <c r="W3604" s="6">
        <f>DATEDIF(Kickstarter[[#This Row],[Date Created Conversion]],Kickstarter[[#This Row],[Date Ended Conversion]],"m")</f>
        <v>1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Kickstarter[[#This Row],[pledged]]/Kickstarter[[#This Row],[goal]]</f>
        <v>1.7066666666666668</v>
      </c>
      <c r="P3605" s="13">
        <f>IF(Kickstarter[[#This Row],[backers_count]], Kickstarter[[#This Row],[pledged]]/Kickstarter[[#This Row],[backers_count]], 0)</f>
        <v>44.912280701754383</v>
      </c>
      <c r="Q3605" t="str">
        <f>LEFT(Kickstarter[[#This Row],[Category and Sub-Category]], SEARCH("/", Kickstarter[[#This Row],[Category and Sub-Category]])-1)</f>
        <v>theater</v>
      </c>
      <c r="R3605" t="str">
        <f>RIGHT(Kickstarter[[#This Row],[Category and Sub-Category]], LEN(Kickstarter[[#This Row],[Category and Sub-Category]])-SEARCH("/",Kickstarter[[#This Row],[Category and Sub-Category]]))</f>
        <v>plays</v>
      </c>
      <c r="S3605" s="10">
        <f>(Kickstarter[[#This Row],[launched_at]]/86400) + 25569 + (-6/24)</f>
        <v>42283.614351851851</v>
      </c>
      <c r="T3605" s="10">
        <f>(Kickstarter[[#This Row],[deadline]]/86400) + 25569 + (-6/24)</f>
        <v>42313.656018518523</v>
      </c>
      <c r="U3605" s="6">
        <f>YEAR(Kickstarter[[#This Row],[Date Created Conversion]])</f>
        <v>2015</v>
      </c>
      <c r="V3605" s="6" t="str">
        <f>TEXT(Kickstarter[[#This Row],[Date Created Conversion]], "mmm")</f>
        <v>Oct</v>
      </c>
      <c r="W3605" s="6">
        <f>DATEDIF(Kickstarter[[#This Row],[Date Created Conversion]],Kickstarter[[#This Row],[Date Ended Conversion]],"m")</f>
        <v>0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Kickstarter[[#This Row],[pledged]]/Kickstarter[[#This Row],[goal]]</f>
        <v>1.1283333333333334</v>
      </c>
      <c r="P3606" s="13">
        <f>IF(Kickstarter[[#This Row],[backers_count]], Kickstarter[[#This Row],[pledged]]/Kickstarter[[#This Row],[backers_count]], 0)</f>
        <v>49.05797101449275</v>
      </c>
      <c r="Q3606" t="str">
        <f>LEFT(Kickstarter[[#This Row],[Category and Sub-Category]], SEARCH("/", Kickstarter[[#This Row],[Category and Sub-Category]])-1)</f>
        <v>theater</v>
      </c>
      <c r="R3606" t="str">
        <f>RIGHT(Kickstarter[[#This Row],[Category and Sub-Category]], LEN(Kickstarter[[#This Row],[Category and Sub-Category]])-SEARCH("/",Kickstarter[[#This Row],[Category and Sub-Category]]))</f>
        <v>plays</v>
      </c>
      <c r="S3606" s="10">
        <f>(Kickstarter[[#This Row],[launched_at]]/86400) + 25569 + (-6/24)</f>
        <v>42482.765694444446</v>
      </c>
      <c r="T3606" s="10">
        <f>(Kickstarter[[#This Row],[deadline]]/86400) + 25569 + (-6/24)</f>
        <v>42489.040972222225</v>
      </c>
      <c r="U3606" s="6">
        <f>YEAR(Kickstarter[[#This Row],[Date Created Conversion]])</f>
        <v>2016</v>
      </c>
      <c r="V3606" s="6" t="str">
        <f>TEXT(Kickstarter[[#This Row],[Date Created Conversion]], "mmm")</f>
        <v>Apr</v>
      </c>
      <c r="W3606" s="6">
        <f>DATEDIF(Kickstarter[[#This Row],[Date Created Conversion]],Kickstarter[[#This Row],[Date Ended Conversion]],"m")</f>
        <v>0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Kickstarter[[#This Row],[pledged]]/Kickstarter[[#This Row],[goal]]</f>
        <v>1.84</v>
      </c>
      <c r="P3607" s="13">
        <f>IF(Kickstarter[[#This Row],[backers_count]], Kickstarter[[#This Row],[pledged]]/Kickstarter[[#This Row],[backers_count]], 0)</f>
        <v>30.666666666666668</v>
      </c>
      <c r="Q3607" t="str">
        <f>LEFT(Kickstarter[[#This Row],[Category and Sub-Category]], SEARCH("/", Kickstarter[[#This Row],[Category and Sub-Category]])-1)</f>
        <v>theater</v>
      </c>
      <c r="R3607" t="str">
        <f>RIGHT(Kickstarter[[#This Row],[Category and Sub-Category]], LEN(Kickstarter[[#This Row],[Category and Sub-Category]])-SEARCH("/",Kickstarter[[#This Row],[Category and Sub-Category]]))</f>
        <v>plays</v>
      </c>
      <c r="S3607" s="10">
        <f>(Kickstarter[[#This Row],[launched_at]]/86400) + 25569 + (-6/24)</f>
        <v>42383.543124999997</v>
      </c>
      <c r="T3607" s="10">
        <f>(Kickstarter[[#This Row],[deadline]]/86400) + 25569 + (-6/24)</f>
        <v>42413.543124999997</v>
      </c>
      <c r="U3607" s="6">
        <f>YEAR(Kickstarter[[#This Row],[Date Created Conversion]])</f>
        <v>2016</v>
      </c>
      <c r="V3607" s="6" t="str">
        <f>TEXT(Kickstarter[[#This Row],[Date Created Conversion]], "mmm")</f>
        <v>Jan</v>
      </c>
      <c r="W3607" s="6">
        <f>DATEDIF(Kickstarter[[#This Row],[Date Created Conversion]],Kickstarter[[#This Row],[Date Ended Conversion]],"m")</f>
        <v>0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Kickstarter[[#This Row],[pledged]]/Kickstarter[[#This Row],[goal]]</f>
        <v>1.3026666666666666</v>
      </c>
      <c r="P3608" s="13">
        <f>IF(Kickstarter[[#This Row],[backers_count]], Kickstarter[[#This Row],[pledged]]/Kickstarter[[#This Row],[backers_count]], 0)</f>
        <v>61.0625</v>
      </c>
      <c r="Q3608" t="str">
        <f>LEFT(Kickstarter[[#This Row],[Category and Sub-Category]], SEARCH("/", Kickstarter[[#This Row],[Category and Sub-Category]])-1)</f>
        <v>theater</v>
      </c>
      <c r="R3608" t="str">
        <f>RIGHT(Kickstarter[[#This Row],[Category and Sub-Category]], LEN(Kickstarter[[#This Row],[Category and Sub-Category]])-SEARCH("/",Kickstarter[[#This Row],[Category and Sub-Category]]))</f>
        <v>plays</v>
      </c>
      <c r="S3608" s="10">
        <f>(Kickstarter[[#This Row],[launched_at]]/86400) + 25569 + (-6/24)</f>
        <v>42566.354826388888</v>
      </c>
      <c r="T3608" s="10">
        <f>(Kickstarter[[#This Row],[deadline]]/86400) + 25569 + (-6/24)</f>
        <v>42596.354826388888</v>
      </c>
      <c r="U3608" s="6">
        <f>YEAR(Kickstarter[[#This Row],[Date Created Conversion]])</f>
        <v>2016</v>
      </c>
      <c r="V3608" s="6" t="str">
        <f>TEXT(Kickstarter[[#This Row],[Date Created Conversion]], "mmm")</f>
        <v>Jul</v>
      </c>
      <c r="W3608" s="6">
        <f>DATEDIF(Kickstarter[[#This Row],[Date Created Conversion]],Kickstarter[[#This Row],[Date Ended Conversion]],"m")</f>
        <v>0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Kickstarter[[#This Row],[pledged]]/Kickstarter[[#This Row],[goal]]</f>
        <v>1.0545454545454545</v>
      </c>
      <c r="P3609" s="13">
        <f>IF(Kickstarter[[#This Row],[backers_count]], Kickstarter[[#This Row],[pledged]]/Kickstarter[[#This Row],[backers_count]], 0)</f>
        <v>29</v>
      </c>
      <c r="Q3609" t="str">
        <f>LEFT(Kickstarter[[#This Row],[Category and Sub-Category]], SEARCH("/", Kickstarter[[#This Row],[Category and Sub-Category]])-1)</f>
        <v>theater</v>
      </c>
      <c r="R3609" t="str">
        <f>RIGHT(Kickstarter[[#This Row],[Category and Sub-Category]], LEN(Kickstarter[[#This Row],[Category and Sub-Category]])-SEARCH("/",Kickstarter[[#This Row],[Category and Sub-Category]]))</f>
        <v>plays</v>
      </c>
      <c r="S3609" s="10">
        <f>(Kickstarter[[#This Row],[launched_at]]/86400) + 25569 + (-6/24)</f>
        <v>42338.713912037041</v>
      </c>
      <c r="T3609" s="10">
        <f>(Kickstarter[[#This Row],[deadline]]/86400) + 25569 + (-6/24)</f>
        <v>42352.75</v>
      </c>
      <c r="U3609" s="6">
        <f>YEAR(Kickstarter[[#This Row],[Date Created Conversion]])</f>
        <v>2015</v>
      </c>
      <c r="V3609" s="6" t="str">
        <f>TEXT(Kickstarter[[#This Row],[Date Created Conversion]], "mmm")</f>
        <v>Nov</v>
      </c>
      <c r="W3609" s="6">
        <f>DATEDIF(Kickstarter[[#This Row],[Date Created Conversion]],Kickstarter[[#This Row],[Date Ended Conversion]],"m")</f>
        <v>0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Kickstarter[[#This Row],[pledged]]/Kickstarter[[#This Row],[goal]]</f>
        <v>1</v>
      </c>
      <c r="P3610" s="13">
        <f>IF(Kickstarter[[#This Row],[backers_count]], Kickstarter[[#This Row],[pledged]]/Kickstarter[[#This Row],[backers_count]], 0)</f>
        <v>29.62962962962963</v>
      </c>
      <c r="Q3610" t="str">
        <f>LEFT(Kickstarter[[#This Row],[Category and Sub-Category]], SEARCH("/", Kickstarter[[#This Row],[Category and Sub-Category]])-1)</f>
        <v>theater</v>
      </c>
      <c r="R3610" t="str">
        <f>RIGHT(Kickstarter[[#This Row],[Category and Sub-Category]], LEN(Kickstarter[[#This Row],[Category and Sub-Category]])-SEARCH("/",Kickstarter[[#This Row],[Category and Sub-Category]]))</f>
        <v>plays</v>
      </c>
      <c r="S3610" s="10">
        <f>(Kickstarter[[#This Row],[launched_at]]/86400) + 25569 + (-6/24)</f>
        <v>42506.459374999999</v>
      </c>
      <c r="T3610" s="10">
        <f>(Kickstarter[[#This Row],[deadline]]/86400) + 25569 + (-6/24)</f>
        <v>42538.333333333328</v>
      </c>
      <c r="U3610" s="6">
        <f>YEAR(Kickstarter[[#This Row],[Date Created Conversion]])</f>
        <v>2016</v>
      </c>
      <c r="V3610" s="6" t="str">
        <f>TEXT(Kickstarter[[#This Row],[Date Created Conversion]], "mmm")</f>
        <v>May</v>
      </c>
      <c r="W3610" s="6">
        <f>DATEDIF(Kickstarter[[#This Row],[Date Created Conversion]],Kickstarter[[#This Row],[Date Ended Conversion]],"m")</f>
        <v>1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Kickstarter[[#This Row],[pledged]]/Kickstarter[[#This Row],[goal]]</f>
        <v>1.5331632653061225</v>
      </c>
      <c r="P3611" s="13">
        <f>IF(Kickstarter[[#This Row],[backers_count]], Kickstarter[[#This Row],[pledged]]/Kickstarter[[#This Row],[backers_count]], 0)</f>
        <v>143.0952380952381</v>
      </c>
      <c r="Q3611" t="str">
        <f>LEFT(Kickstarter[[#This Row],[Category and Sub-Category]], SEARCH("/", Kickstarter[[#This Row],[Category and Sub-Category]])-1)</f>
        <v>theater</v>
      </c>
      <c r="R3611" t="str">
        <f>RIGHT(Kickstarter[[#This Row],[Category and Sub-Category]], LEN(Kickstarter[[#This Row],[Category and Sub-Category]])-SEARCH("/",Kickstarter[[#This Row],[Category and Sub-Category]]))</f>
        <v>plays</v>
      </c>
      <c r="S3611" s="10">
        <f>(Kickstarter[[#This Row],[launched_at]]/86400) + 25569 + (-6/24)</f>
        <v>42429.741724537038</v>
      </c>
      <c r="T3611" s="10">
        <f>(Kickstarter[[#This Row],[deadline]]/86400) + 25569 + (-6/24)</f>
        <v>42459.700057870374</v>
      </c>
      <c r="U3611" s="6">
        <f>YEAR(Kickstarter[[#This Row],[Date Created Conversion]])</f>
        <v>2016</v>
      </c>
      <c r="V3611" s="6" t="str">
        <f>TEXT(Kickstarter[[#This Row],[Date Created Conversion]], "mmm")</f>
        <v>Feb</v>
      </c>
      <c r="W3611" s="6">
        <f>DATEDIF(Kickstarter[[#This Row],[Date Created Conversion]],Kickstarter[[#This Row],[Date Ended Conversion]],"m")</f>
        <v>1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Kickstarter[[#This Row],[pledged]]/Kickstarter[[#This Row],[goal]]</f>
        <v>1.623</v>
      </c>
      <c r="P3612" s="13">
        <f>IF(Kickstarter[[#This Row],[backers_count]], Kickstarter[[#This Row],[pledged]]/Kickstarter[[#This Row],[backers_count]], 0)</f>
        <v>52.354838709677416</v>
      </c>
      <c r="Q3612" t="str">
        <f>LEFT(Kickstarter[[#This Row],[Category and Sub-Category]], SEARCH("/", Kickstarter[[#This Row],[Category and Sub-Category]])-1)</f>
        <v>theater</v>
      </c>
      <c r="R3612" t="str">
        <f>RIGHT(Kickstarter[[#This Row],[Category and Sub-Category]], LEN(Kickstarter[[#This Row],[Category and Sub-Category]])-SEARCH("/",Kickstarter[[#This Row],[Category and Sub-Category]]))</f>
        <v>plays</v>
      </c>
      <c r="S3612" s="10">
        <f>(Kickstarter[[#This Row],[launched_at]]/86400) + 25569 + (-6/24)</f>
        <v>42203.182129629626</v>
      </c>
      <c r="T3612" s="10">
        <f>(Kickstarter[[#This Row],[deadline]]/86400) + 25569 + (-6/24)</f>
        <v>42233.182129629626</v>
      </c>
      <c r="U3612" s="6">
        <f>YEAR(Kickstarter[[#This Row],[Date Created Conversion]])</f>
        <v>2015</v>
      </c>
      <c r="V3612" s="6" t="str">
        <f>TEXT(Kickstarter[[#This Row],[Date Created Conversion]], "mmm")</f>
        <v>Jul</v>
      </c>
      <c r="W3612" s="6">
        <f>DATEDIF(Kickstarter[[#This Row],[Date Created Conversion]],Kickstarter[[#This Row],[Date Ended Conversion]],"m")</f>
        <v>0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Kickstarter[[#This Row],[pledged]]/Kickstarter[[#This Row],[goal]]</f>
        <v>1.36</v>
      </c>
      <c r="P3613" s="13">
        <f>IF(Kickstarter[[#This Row],[backers_count]], Kickstarter[[#This Row],[pledged]]/Kickstarter[[#This Row],[backers_count]], 0)</f>
        <v>66.666666666666671</v>
      </c>
      <c r="Q3613" t="str">
        <f>LEFT(Kickstarter[[#This Row],[Category and Sub-Category]], SEARCH("/", Kickstarter[[#This Row],[Category and Sub-Category]])-1)</f>
        <v>theater</v>
      </c>
      <c r="R3613" t="str">
        <f>RIGHT(Kickstarter[[#This Row],[Category and Sub-Category]], LEN(Kickstarter[[#This Row],[Category and Sub-Category]])-SEARCH("/",Kickstarter[[#This Row],[Category and Sub-Category]]))</f>
        <v>plays</v>
      </c>
      <c r="S3613" s="10">
        <f>(Kickstarter[[#This Row],[launched_at]]/86400) + 25569 + (-6/24)</f>
        <v>42072.120381944449</v>
      </c>
      <c r="T3613" s="10">
        <f>(Kickstarter[[#This Row],[deadline]]/86400) + 25569 + (-6/24)</f>
        <v>42102.120381944449</v>
      </c>
      <c r="U3613" s="6">
        <f>YEAR(Kickstarter[[#This Row],[Date Created Conversion]])</f>
        <v>2015</v>
      </c>
      <c r="V3613" s="6" t="str">
        <f>TEXT(Kickstarter[[#This Row],[Date Created Conversion]], "mmm")</f>
        <v>Mar</v>
      </c>
      <c r="W3613" s="6">
        <f>DATEDIF(Kickstarter[[#This Row],[Date Created Conversion]],Kickstarter[[#This Row],[Date Ended Conversion]],"m")</f>
        <v>0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Kickstarter[[#This Row],[pledged]]/Kickstarter[[#This Row],[goal]]</f>
        <v>1.444</v>
      </c>
      <c r="P3614" s="13">
        <f>IF(Kickstarter[[#This Row],[backers_count]], Kickstarter[[#This Row],[pledged]]/Kickstarter[[#This Row],[backers_count]], 0)</f>
        <v>126.66666666666667</v>
      </c>
      <c r="Q3614" t="str">
        <f>LEFT(Kickstarter[[#This Row],[Category and Sub-Category]], SEARCH("/", Kickstarter[[#This Row],[Category and Sub-Category]])-1)</f>
        <v>theater</v>
      </c>
      <c r="R3614" t="str">
        <f>RIGHT(Kickstarter[[#This Row],[Category and Sub-Category]], LEN(Kickstarter[[#This Row],[Category and Sub-Category]])-SEARCH("/",Kickstarter[[#This Row],[Category and Sub-Category]]))</f>
        <v>plays</v>
      </c>
      <c r="S3614" s="10">
        <f>(Kickstarter[[#This Row],[launched_at]]/86400) + 25569 + (-6/24)</f>
        <v>41789.476979166662</v>
      </c>
      <c r="T3614" s="10">
        <f>(Kickstarter[[#This Row],[deadline]]/86400) + 25569 + (-6/24)</f>
        <v>41799.476979166662</v>
      </c>
      <c r="U3614" s="6">
        <f>YEAR(Kickstarter[[#This Row],[Date Created Conversion]])</f>
        <v>2014</v>
      </c>
      <c r="V3614" s="6" t="str">
        <f>TEXT(Kickstarter[[#This Row],[Date Created Conversion]], "mmm")</f>
        <v>May</v>
      </c>
      <c r="W3614" s="6">
        <f>DATEDIF(Kickstarter[[#This Row],[Date Created Conversion]],Kickstarter[[#This Row],[Date Ended Conversion]],"m")</f>
        <v>0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Kickstarter[[#This Row],[pledged]]/Kickstarter[[#This Row],[goal]]</f>
        <v>1</v>
      </c>
      <c r="P3615" s="13">
        <f>IF(Kickstarter[[#This Row],[backers_count]], Kickstarter[[#This Row],[pledged]]/Kickstarter[[#This Row],[backers_count]], 0)</f>
        <v>62.5</v>
      </c>
      <c r="Q3615" t="str">
        <f>LEFT(Kickstarter[[#This Row],[Category and Sub-Category]], SEARCH("/", Kickstarter[[#This Row],[Category and Sub-Category]])-1)</f>
        <v>theater</v>
      </c>
      <c r="R3615" t="str">
        <f>RIGHT(Kickstarter[[#This Row],[Category and Sub-Category]], LEN(Kickstarter[[#This Row],[Category and Sub-Category]])-SEARCH("/",Kickstarter[[#This Row],[Category and Sub-Category]]))</f>
        <v>plays</v>
      </c>
      <c r="S3615" s="10">
        <f>(Kickstarter[[#This Row],[launched_at]]/86400) + 25569 + (-6/24)</f>
        <v>41788.33997685185</v>
      </c>
      <c r="T3615" s="10">
        <f>(Kickstarter[[#This Row],[deadline]]/86400) + 25569 + (-6/24)</f>
        <v>41818.33997685185</v>
      </c>
      <c r="U3615" s="6">
        <f>YEAR(Kickstarter[[#This Row],[Date Created Conversion]])</f>
        <v>2014</v>
      </c>
      <c r="V3615" s="6" t="str">
        <f>TEXT(Kickstarter[[#This Row],[Date Created Conversion]], "mmm")</f>
        <v>May</v>
      </c>
      <c r="W3615" s="6">
        <f>DATEDIF(Kickstarter[[#This Row],[Date Created Conversion]],Kickstarter[[#This Row],[Date Ended Conversion]],"m")</f>
        <v>0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Kickstarter[[#This Row],[pledged]]/Kickstarter[[#This Row],[goal]]</f>
        <v>1.008</v>
      </c>
      <c r="P3616" s="13">
        <f>IF(Kickstarter[[#This Row],[backers_count]], Kickstarter[[#This Row],[pledged]]/Kickstarter[[#This Row],[backers_count]], 0)</f>
        <v>35.492957746478872</v>
      </c>
      <c r="Q3616" t="str">
        <f>LEFT(Kickstarter[[#This Row],[Category and Sub-Category]], SEARCH("/", Kickstarter[[#This Row],[Category and Sub-Category]])-1)</f>
        <v>theater</v>
      </c>
      <c r="R3616" t="str">
        <f>RIGHT(Kickstarter[[#This Row],[Category and Sub-Category]], LEN(Kickstarter[[#This Row],[Category and Sub-Category]])-SEARCH("/",Kickstarter[[#This Row],[Category and Sub-Category]]))</f>
        <v>plays</v>
      </c>
      <c r="S3616" s="10">
        <f>(Kickstarter[[#This Row],[launched_at]]/86400) + 25569 + (-6/24)</f>
        <v>42143.791851851856</v>
      </c>
      <c r="T3616" s="10">
        <f>(Kickstarter[[#This Row],[deadline]]/86400) + 25569 + (-6/24)</f>
        <v>42173.791851851856</v>
      </c>
      <c r="U3616" s="6">
        <f>YEAR(Kickstarter[[#This Row],[Date Created Conversion]])</f>
        <v>2015</v>
      </c>
      <c r="V3616" s="6" t="str">
        <f>TEXT(Kickstarter[[#This Row],[Date Created Conversion]], "mmm")</f>
        <v>May</v>
      </c>
      <c r="W3616" s="6">
        <f>DATEDIF(Kickstarter[[#This Row],[Date Created Conversion]],Kickstarter[[#This Row],[Date Ended Conversion]],"m")</f>
        <v>0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Kickstarter[[#This Row],[pledged]]/Kickstarter[[#This Row],[goal]]</f>
        <v>1.0680000000000001</v>
      </c>
      <c r="P3617" s="13">
        <f>IF(Kickstarter[[#This Row],[backers_count]], Kickstarter[[#This Row],[pledged]]/Kickstarter[[#This Row],[backers_count]], 0)</f>
        <v>37.083333333333336</v>
      </c>
      <c r="Q3617" t="str">
        <f>LEFT(Kickstarter[[#This Row],[Category and Sub-Category]], SEARCH("/", Kickstarter[[#This Row],[Category and Sub-Category]])-1)</f>
        <v>theater</v>
      </c>
      <c r="R3617" t="str">
        <f>RIGHT(Kickstarter[[#This Row],[Category and Sub-Category]], LEN(Kickstarter[[#This Row],[Category and Sub-Category]])-SEARCH("/",Kickstarter[[#This Row],[Category and Sub-Category]]))</f>
        <v>plays</v>
      </c>
      <c r="S3617" s="10">
        <f>(Kickstarter[[#This Row],[launched_at]]/86400) + 25569 + (-6/24)</f>
        <v>42318.343703703707</v>
      </c>
      <c r="T3617" s="10">
        <f>(Kickstarter[[#This Row],[deadline]]/86400) + 25569 + (-6/24)</f>
        <v>42348.343703703707</v>
      </c>
      <c r="U3617" s="6">
        <f>YEAR(Kickstarter[[#This Row],[Date Created Conversion]])</f>
        <v>2015</v>
      </c>
      <c r="V3617" s="6" t="str">
        <f>TEXT(Kickstarter[[#This Row],[Date Created Conversion]], "mmm")</f>
        <v>Nov</v>
      </c>
      <c r="W3617" s="6">
        <f>DATEDIF(Kickstarter[[#This Row],[Date Created Conversion]],Kickstarter[[#This Row],[Date Ended Conversion]],"m")</f>
        <v>1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Kickstarter[[#This Row],[pledged]]/Kickstarter[[#This Row],[goal]]</f>
        <v>1.248</v>
      </c>
      <c r="P3618" s="13">
        <f>IF(Kickstarter[[#This Row],[backers_count]], Kickstarter[[#This Row],[pledged]]/Kickstarter[[#This Row],[backers_count]], 0)</f>
        <v>69.333333333333329</v>
      </c>
      <c r="Q3618" t="str">
        <f>LEFT(Kickstarter[[#This Row],[Category and Sub-Category]], SEARCH("/", Kickstarter[[#This Row],[Category and Sub-Category]])-1)</f>
        <v>theater</v>
      </c>
      <c r="R3618" t="str">
        <f>RIGHT(Kickstarter[[#This Row],[Category and Sub-Category]], LEN(Kickstarter[[#This Row],[Category and Sub-Category]])-SEARCH("/",Kickstarter[[#This Row],[Category and Sub-Category]]))</f>
        <v>plays</v>
      </c>
      <c r="S3618" s="10">
        <f>(Kickstarter[[#This Row],[launched_at]]/86400) + 25569 + (-6/24)</f>
        <v>42052.699814814812</v>
      </c>
      <c r="T3618" s="10">
        <f>(Kickstarter[[#This Row],[deadline]]/86400) + 25569 + (-6/24)</f>
        <v>42082.658148148148</v>
      </c>
      <c r="U3618" s="6">
        <f>YEAR(Kickstarter[[#This Row],[Date Created Conversion]])</f>
        <v>2015</v>
      </c>
      <c r="V3618" s="6" t="str">
        <f>TEXT(Kickstarter[[#This Row],[Date Created Conversion]], "mmm")</f>
        <v>Feb</v>
      </c>
      <c r="W3618" s="6">
        <f>DATEDIF(Kickstarter[[#This Row],[Date Created Conversion]],Kickstarter[[#This Row],[Date Ended Conversion]],"m")</f>
        <v>1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Kickstarter[[#This Row],[pledged]]/Kickstarter[[#This Row],[goal]]</f>
        <v>1.1891891891891893</v>
      </c>
      <c r="P3619" s="13">
        <f>IF(Kickstarter[[#This Row],[backers_count]], Kickstarter[[#This Row],[pledged]]/Kickstarter[[#This Row],[backers_count]], 0)</f>
        <v>17.254901960784313</v>
      </c>
      <c r="Q3619" t="str">
        <f>LEFT(Kickstarter[[#This Row],[Category and Sub-Category]], SEARCH("/", Kickstarter[[#This Row],[Category and Sub-Category]])-1)</f>
        <v>theater</v>
      </c>
      <c r="R3619" t="str">
        <f>RIGHT(Kickstarter[[#This Row],[Category and Sub-Category]], LEN(Kickstarter[[#This Row],[Category and Sub-Category]])-SEARCH("/",Kickstarter[[#This Row],[Category and Sub-Category]]))</f>
        <v>plays</v>
      </c>
      <c r="S3619" s="10">
        <f>(Kickstarter[[#This Row],[launched_at]]/86400) + 25569 + (-6/24)</f>
        <v>42779.360289351855</v>
      </c>
      <c r="T3619" s="10">
        <f>(Kickstarter[[#This Row],[deadline]]/86400) + 25569 + (-6/24)</f>
        <v>42793.75</v>
      </c>
      <c r="U3619" s="6">
        <f>YEAR(Kickstarter[[#This Row],[Date Created Conversion]])</f>
        <v>2017</v>
      </c>
      <c r="V3619" s="6" t="str">
        <f>TEXT(Kickstarter[[#This Row],[Date Created Conversion]], "mmm")</f>
        <v>Feb</v>
      </c>
      <c r="W3619" s="6">
        <f>DATEDIF(Kickstarter[[#This Row],[Date Created Conversion]],Kickstarter[[#This Row],[Date Ended Conversion]],"m")</f>
        <v>0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Kickstarter[[#This Row],[pledged]]/Kickstarter[[#This Row],[goal]]</f>
        <v>1.01</v>
      </c>
      <c r="P3620" s="13">
        <f>IF(Kickstarter[[#This Row],[backers_count]], Kickstarter[[#This Row],[pledged]]/Kickstarter[[#This Row],[backers_count]], 0)</f>
        <v>36.071428571428569</v>
      </c>
      <c r="Q3620" t="str">
        <f>LEFT(Kickstarter[[#This Row],[Category and Sub-Category]], SEARCH("/", Kickstarter[[#This Row],[Category and Sub-Category]])-1)</f>
        <v>theater</v>
      </c>
      <c r="R3620" t="str">
        <f>RIGHT(Kickstarter[[#This Row],[Category and Sub-Category]], LEN(Kickstarter[[#This Row],[Category and Sub-Category]])-SEARCH("/",Kickstarter[[#This Row],[Category and Sub-Category]]))</f>
        <v>plays</v>
      </c>
      <c r="S3620" s="10">
        <f>(Kickstarter[[#This Row],[launched_at]]/86400) + 25569 + (-6/24)</f>
        <v>42128.377893518518</v>
      </c>
      <c r="T3620" s="10">
        <f>(Kickstarter[[#This Row],[deadline]]/86400) + 25569 + (-6/24)</f>
        <v>42158.377893518518</v>
      </c>
      <c r="U3620" s="6">
        <f>YEAR(Kickstarter[[#This Row],[Date Created Conversion]])</f>
        <v>2015</v>
      </c>
      <c r="V3620" s="6" t="str">
        <f>TEXT(Kickstarter[[#This Row],[Date Created Conversion]], "mmm")</f>
        <v>May</v>
      </c>
      <c r="W3620" s="6">
        <f>DATEDIF(Kickstarter[[#This Row],[Date Created Conversion]],Kickstarter[[#This Row],[Date Ended Conversion]],"m")</f>
        <v>0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Kickstarter[[#This Row],[pledged]]/Kickstarter[[#This Row],[goal]]</f>
        <v>1.1299999999999999</v>
      </c>
      <c r="P3621" s="13">
        <f>IF(Kickstarter[[#This Row],[backers_count]], Kickstarter[[#This Row],[pledged]]/Kickstarter[[#This Row],[backers_count]], 0)</f>
        <v>66.470588235294116</v>
      </c>
      <c r="Q3621" t="str">
        <f>LEFT(Kickstarter[[#This Row],[Category and Sub-Category]], SEARCH("/", Kickstarter[[#This Row],[Category and Sub-Category]])-1)</f>
        <v>theater</v>
      </c>
      <c r="R3621" t="str">
        <f>RIGHT(Kickstarter[[#This Row],[Category and Sub-Category]], LEN(Kickstarter[[#This Row],[Category and Sub-Category]])-SEARCH("/",Kickstarter[[#This Row],[Category and Sub-Category]]))</f>
        <v>plays</v>
      </c>
      <c r="S3621" s="10">
        <f>(Kickstarter[[#This Row],[launched_at]]/86400) + 25569 + (-6/24)</f>
        <v>42660.882245370369</v>
      </c>
      <c r="T3621" s="10">
        <f>(Kickstarter[[#This Row],[deadline]]/86400) + 25569 + (-6/24)</f>
        <v>42693.666666666672</v>
      </c>
      <c r="U3621" s="6">
        <f>YEAR(Kickstarter[[#This Row],[Date Created Conversion]])</f>
        <v>2016</v>
      </c>
      <c r="V3621" s="6" t="str">
        <f>TEXT(Kickstarter[[#This Row],[Date Created Conversion]], "mmm")</f>
        <v>Oct</v>
      </c>
      <c r="W3621" s="6">
        <f>DATEDIF(Kickstarter[[#This Row],[Date Created Conversion]],Kickstarter[[#This Row],[Date Ended Conversion]],"m")</f>
        <v>1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Kickstarter[[#This Row],[pledged]]/Kickstarter[[#This Row],[goal]]</f>
        <v>1.0519047619047619</v>
      </c>
      <c r="P3622" s="13">
        <f>IF(Kickstarter[[#This Row],[backers_count]], Kickstarter[[#This Row],[pledged]]/Kickstarter[[#This Row],[backers_count]], 0)</f>
        <v>56.065989847715734</v>
      </c>
      <c r="Q3622" t="str">
        <f>LEFT(Kickstarter[[#This Row],[Category and Sub-Category]], SEARCH("/", Kickstarter[[#This Row],[Category and Sub-Category]])-1)</f>
        <v>theater</v>
      </c>
      <c r="R3622" t="str">
        <f>RIGHT(Kickstarter[[#This Row],[Category and Sub-Category]], LEN(Kickstarter[[#This Row],[Category and Sub-Category]])-SEARCH("/",Kickstarter[[#This Row],[Category and Sub-Category]]))</f>
        <v>plays</v>
      </c>
      <c r="S3622" s="10">
        <f>(Kickstarter[[#This Row],[launched_at]]/86400) + 25569 + (-6/24)</f>
        <v>42037.688206018516</v>
      </c>
      <c r="T3622" s="10">
        <f>(Kickstarter[[#This Row],[deadline]]/86400) + 25569 + (-6/24)</f>
        <v>42067.916666666672</v>
      </c>
      <c r="U3622" s="6">
        <f>YEAR(Kickstarter[[#This Row],[Date Created Conversion]])</f>
        <v>2015</v>
      </c>
      <c r="V3622" s="6" t="str">
        <f>TEXT(Kickstarter[[#This Row],[Date Created Conversion]], "mmm")</f>
        <v>Feb</v>
      </c>
      <c r="W3622" s="6">
        <f>DATEDIF(Kickstarter[[#This Row],[Date Created Conversion]],Kickstarter[[#This Row],[Date Ended Conversion]],"m")</f>
        <v>1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Kickstarter[[#This Row],[pledged]]/Kickstarter[[#This Row],[goal]]</f>
        <v>1.0973333333333333</v>
      </c>
      <c r="P3623" s="13">
        <f>IF(Kickstarter[[#This Row],[backers_count]], Kickstarter[[#This Row],[pledged]]/Kickstarter[[#This Row],[backers_count]], 0)</f>
        <v>47.028571428571432</v>
      </c>
      <c r="Q3623" t="str">
        <f>LEFT(Kickstarter[[#This Row],[Category and Sub-Category]], SEARCH("/", Kickstarter[[#This Row],[Category and Sub-Category]])-1)</f>
        <v>theater</v>
      </c>
      <c r="R3623" t="str">
        <f>RIGHT(Kickstarter[[#This Row],[Category and Sub-Category]], LEN(Kickstarter[[#This Row],[Category and Sub-Category]])-SEARCH("/",Kickstarter[[#This Row],[Category and Sub-Category]]))</f>
        <v>plays</v>
      </c>
      <c r="S3623" s="10">
        <f>(Kickstarter[[#This Row],[launched_at]]/86400) + 25569 + (-6/24)</f>
        <v>42619.685694444444</v>
      </c>
      <c r="T3623" s="10">
        <f>(Kickstarter[[#This Row],[deadline]]/86400) + 25569 + (-6/24)</f>
        <v>42643.625</v>
      </c>
      <c r="U3623" s="6">
        <f>YEAR(Kickstarter[[#This Row],[Date Created Conversion]])</f>
        <v>2016</v>
      </c>
      <c r="V3623" s="6" t="str">
        <f>TEXT(Kickstarter[[#This Row],[Date Created Conversion]], "mmm")</f>
        <v>Sep</v>
      </c>
      <c r="W3623" s="6">
        <f>DATEDIF(Kickstarter[[#This Row],[Date Created Conversion]],Kickstarter[[#This Row],[Date Ended Conversion]],"m")</f>
        <v>0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Kickstarter[[#This Row],[pledged]]/Kickstarter[[#This Row],[goal]]</f>
        <v>1.00099</v>
      </c>
      <c r="P3624" s="13">
        <f>IF(Kickstarter[[#This Row],[backers_count]], Kickstarter[[#This Row],[pledged]]/Kickstarter[[#This Row],[backers_count]], 0)</f>
        <v>47.666190476190479</v>
      </c>
      <c r="Q3624" t="str">
        <f>LEFT(Kickstarter[[#This Row],[Category and Sub-Category]], SEARCH("/", Kickstarter[[#This Row],[Category and Sub-Category]])-1)</f>
        <v>theater</v>
      </c>
      <c r="R3624" t="str">
        <f>RIGHT(Kickstarter[[#This Row],[Category and Sub-Category]], LEN(Kickstarter[[#This Row],[Category and Sub-Category]])-SEARCH("/",Kickstarter[[#This Row],[Category and Sub-Category]]))</f>
        <v>plays</v>
      </c>
      <c r="S3624" s="10">
        <f>(Kickstarter[[#This Row],[launched_at]]/86400) + 25569 + (-6/24)</f>
        <v>41876.971886574072</v>
      </c>
      <c r="T3624" s="10">
        <f>(Kickstarter[[#This Row],[deadline]]/86400) + 25569 + (-6/24)</f>
        <v>41909.890972222223</v>
      </c>
      <c r="U3624" s="6">
        <f>YEAR(Kickstarter[[#This Row],[Date Created Conversion]])</f>
        <v>2014</v>
      </c>
      <c r="V3624" s="6" t="str">
        <f>TEXT(Kickstarter[[#This Row],[Date Created Conversion]], "mmm")</f>
        <v>Aug</v>
      </c>
      <c r="W3624" s="6">
        <f>DATEDIF(Kickstarter[[#This Row],[Date Created Conversion]],Kickstarter[[#This Row],[Date Ended Conversion]],"m")</f>
        <v>1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Kickstarter[[#This Row],[pledged]]/Kickstarter[[#This Row],[goal]]</f>
        <v>1.2</v>
      </c>
      <c r="P3625" s="13">
        <f>IF(Kickstarter[[#This Row],[backers_count]], Kickstarter[[#This Row],[pledged]]/Kickstarter[[#This Row],[backers_count]], 0)</f>
        <v>88.235294117647058</v>
      </c>
      <c r="Q3625" t="str">
        <f>LEFT(Kickstarter[[#This Row],[Category and Sub-Category]], SEARCH("/", Kickstarter[[#This Row],[Category and Sub-Category]])-1)</f>
        <v>theater</v>
      </c>
      <c r="R3625" t="str">
        <f>RIGHT(Kickstarter[[#This Row],[Category and Sub-Category]], LEN(Kickstarter[[#This Row],[Category and Sub-Category]])-SEARCH("/",Kickstarter[[#This Row],[Category and Sub-Category]]))</f>
        <v>plays</v>
      </c>
      <c r="S3625" s="10">
        <f>(Kickstarter[[#This Row],[launched_at]]/86400) + 25569 + (-6/24)</f>
        <v>41828.486921296295</v>
      </c>
      <c r="T3625" s="10">
        <f>(Kickstarter[[#This Row],[deadline]]/86400) + 25569 + (-6/24)</f>
        <v>41846.041666666664</v>
      </c>
      <c r="U3625" s="6">
        <f>YEAR(Kickstarter[[#This Row],[Date Created Conversion]])</f>
        <v>2014</v>
      </c>
      <c r="V3625" s="6" t="str">
        <f>TEXT(Kickstarter[[#This Row],[Date Created Conversion]], "mmm")</f>
        <v>Jul</v>
      </c>
      <c r="W3625" s="6">
        <f>DATEDIF(Kickstarter[[#This Row],[Date Created Conversion]],Kickstarter[[#This Row],[Date Ended Conversion]],"m")</f>
        <v>0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Kickstarter[[#This Row],[pledged]]/Kickstarter[[#This Row],[goal]]</f>
        <v>1.0493333333333332</v>
      </c>
      <c r="P3626" s="13">
        <f>IF(Kickstarter[[#This Row],[backers_count]], Kickstarter[[#This Row],[pledged]]/Kickstarter[[#This Row],[backers_count]], 0)</f>
        <v>80.717948717948715</v>
      </c>
      <c r="Q3626" t="str">
        <f>LEFT(Kickstarter[[#This Row],[Category and Sub-Category]], SEARCH("/", Kickstarter[[#This Row],[Category and Sub-Category]])-1)</f>
        <v>theater</v>
      </c>
      <c r="R3626" t="str">
        <f>RIGHT(Kickstarter[[#This Row],[Category and Sub-Category]], LEN(Kickstarter[[#This Row],[Category and Sub-Category]])-SEARCH("/",Kickstarter[[#This Row],[Category and Sub-Category]]))</f>
        <v>plays</v>
      </c>
      <c r="S3626" s="10">
        <f>(Kickstarter[[#This Row],[launched_at]]/86400) + 25569 + (-6/24)</f>
        <v>42545.524189814816</v>
      </c>
      <c r="T3626" s="10">
        <f>(Kickstarter[[#This Row],[deadline]]/86400) + 25569 + (-6/24)</f>
        <v>42605.524189814816</v>
      </c>
      <c r="U3626" s="6">
        <f>YEAR(Kickstarter[[#This Row],[Date Created Conversion]])</f>
        <v>2016</v>
      </c>
      <c r="V3626" s="6" t="str">
        <f>TEXT(Kickstarter[[#This Row],[Date Created Conversion]], "mmm")</f>
        <v>Jun</v>
      </c>
      <c r="W3626" s="6">
        <f>DATEDIF(Kickstarter[[#This Row],[Date Created Conversion]],Kickstarter[[#This Row],[Date Ended Conversion]],"m")</f>
        <v>1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Kickstarter[[#This Row],[pledged]]/Kickstarter[[#This Row],[goal]]</f>
        <v>1.0266666666666666</v>
      </c>
      <c r="P3627" s="13">
        <f>IF(Kickstarter[[#This Row],[backers_count]], Kickstarter[[#This Row],[pledged]]/Kickstarter[[#This Row],[backers_count]], 0)</f>
        <v>39.487179487179489</v>
      </c>
      <c r="Q3627" t="str">
        <f>LEFT(Kickstarter[[#This Row],[Category and Sub-Category]], SEARCH("/", Kickstarter[[#This Row],[Category and Sub-Category]])-1)</f>
        <v>theater</v>
      </c>
      <c r="R3627" t="str">
        <f>RIGHT(Kickstarter[[#This Row],[Category and Sub-Category]], LEN(Kickstarter[[#This Row],[Category and Sub-Category]])-SEARCH("/",Kickstarter[[#This Row],[Category and Sub-Category]]))</f>
        <v>plays</v>
      </c>
      <c r="S3627" s="10">
        <f>(Kickstarter[[#This Row],[launched_at]]/86400) + 25569 + (-6/24)</f>
        <v>42157.402511574073</v>
      </c>
      <c r="T3627" s="10">
        <f>(Kickstarter[[#This Row],[deadline]]/86400) + 25569 + (-6/24)</f>
        <v>42187.402511574073</v>
      </c>
      <c r="U3627" s="6">
        <f>YEAR(Kickstarter[[#This Row],[Date Created Conversion]])</f>
        <v>2015</v>
      </c>
      <c r="V3627" s="6" t="str">
        <f>TEXT(Kickstarter[[#This Row],[Date Created Conversion]], "mmm")</f>
        <v>Jun</v>
      </c>
      <c r="W3627" s="6">
        <f>DATEDIF(Kickstarter[[#This Row],[Date Created Conversion]],Kickstarter[[#This Row],[Date Ended Conversion]],"m")</f>
        <v>1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Kickstarter[[#This Row],[pledged]]/Kickstarter[[#This Row],[goal]]</f>
        <v>1.0182500000000001</v>
      </c>
      <c r="P3628" s="13">
        <f>IF(Kickstarter[[#This Row],[backers_count]], Kickstarter[[#This Row],[pledged]]/Kickstarter[[#This Row],[backers_count]], 0)</f>
        <v>84.854166666666671</v>
      </c>
      <c r="Q3628" t="str">
        <f>LEFT(Kickstarter[[#This Row],[Category and Sub-Category]], SEARCH("/", Kickstarter[[#This Row],[Category and Sub-Category]])-1)</f>
        <v>theater</v>
      </c>
      <c r="R3628" t="str">
        <f>RIGHT(Kickstarter[[#This Row],[Category and Sub-Category]], LEN(Kickstarter[[#This Row],[Category and Sub-Category]])-SEARCH("/",Kickstarter[[#This Row],[Category and Sub-Category]]))</f>
        <v>plays</v>
      </c>
      <c r="S3628" s="10">
        <f>(Kickstarter[[#This Row],[launched_at]]/86400) + 25569 + (-6/24)</f>
        <v>41846.417326388888</v>
      </c>
      <c r="T3628" s="10">
        <f>(Kickstarter[[#This Row],[deadline]]/86400) + 25569 + (-6/24)</f>
        <v>41867.417326388888</v>
      </c>
      <c r="U3628" s="6">
        <f>YEAR(Kickstarter[[#This Row],[Date Created Conversion]])</f>
        <v>2014</v>
      </c>
      <c r="V3628" s="6" t="str">
        <f>TEXT(Kickstarter[[#This Row],[Date Created Conversion]], "mmm")</f>
        <v>Jul</v>
      </c>
      <c r="W3628" s="6">
        <f>DATEDIF(Kickstarter[[#This Row],[Date Created Conversion]],Kickstarter[[#This Row],[Date Ended Conversion]],"m")</f>
        <v>0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Kickstarter[[#This Row],[pledged]]/Kickstarter[[#This Row],[goal]]</f>
        <v>1</v>
      </c>
      <c r="P3629" s="13">
        <f>IF(Kickstarter[[#This Row],[backers_count]], Kickstarter[[#This Row],[pledged]]/Kickstarter[[#This Row],[backers_count]], 0)</f>
        <v>68.965517241379317</v>
      </c>
      <c r="Q3629" t="str">
        <f>LEFT(Kickstarter[[#This Row],[Category and Sub-Category]], SEARCH("/", Kickstarter[[#This Row],[Category and Sub-Category]])-1)</f>
        <v>theater</v>
      </c>
      <c r="R3629" t="str">
        <f>RIGHT(Kickstarter[[#This Row],[Category and Sub-Category]], LEN(Kickstarter[[#This Row],[Category and Sub-Category]])-SEARCH("/",Kickstarter[[#This Row],[Category and Sub-Category]]))</f>
        <v>plays</v>
      </c>
      <c r="S3629" s="10">
        <f>(Kickstarter[[#This Row],[launched_at]]/86400) + 25569 + (-6/24)</f>
        <v>42460.491747685184</v>
      </c>
      <c r="T3629" s="10">
        <f>(Kickstarter[[#This Row],[deadline]]/86400) + 25569 + (-6/24)</f>
        <v>42510.915972222225</v>
      </c>
      <c r="U3629" s="6">
        <f>YEAR(Kickstarter[[#This Row],[Date Created Conversion]])</f>
        <v>2016</v>
      </c>
      <c r="V3629" s="6" t="str">
        <f>TEXT(Kickstarter[[#This Row],[Date Created Conversion]], "mmm")</f>
        <v>Mar</v>
      </c>
      <c r="W3629" s="6">
        <f>DATEDIF(Kickstarter[[#This Row],[Date Created Conversion]],Kickstarter[[#This Row],[Date Ended Conversion]],"m")</f>
        <v>1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Kickstarter[[#This Row],[pledged]]/Kickstarter[[#This Row],[goal]]</f>
        <v>0</v>
      </c>
      <c r="P3630" s="13">
        <f>IF(Kickstarter[[#This Row],[backers_count]], Kickstarter[[#This Row],[pledged]]/Kickstarter[[#This Row],[backers_count]], 0)</f>
        <v>0</v>
      </c>
      <c r="Q3630" t="str">
        <f>LEFT(Kickstarter[[#This Row],[Category and Sub-Category]], SEARCH("/", Kickstarter[[#This Row],[Category and Sub-Category]])-1)</f>
        <v>theater</v>
      </c>
      <c r="R3630" t="str">
        <f>RIGHT(Kickstarter[[#This Row],[Category and Sub-Category]], LEN(Kickstarter[[#This Row],[Category and Sub-Category]])-SEARCH("/",Kickstarter[[#This Row],[Category and Sub-Category]]))</f>
        <v>musical</v>
      </c>
      <c r="S3630" s="10">
        <f>(Kickstarter[[#This Row],[launched_at]]/86400) + 25569 + (-6/24)</f>
        <v>42291.583287037036</v>
      </c>
      <c r="T3630" s="10">
        <f>(Kickstarter[[#This Row],[deadline]]/86400) + 25569 + (-6/24)</f>
        <v>42351.624953703707</v>
      </c>
      <c r="U3630" s="6">
        <f>YEAR(Kickstarter[[#This Row],[Date Created Conversion]])</f>
        <v>2015</v>
      </c>
      <c r="V3630" s="6" t="str">
        <f>TEXT(Kickstarter[[#This Row],[Date Created Conversion]], "mmm")</f>
        <v>Oct</v>
      </c>
      <c r="W3630" s="6">
        <f>DATEDIF(Kickstarter[[#This Row],[Date Created Conversion]],Kickstarter[[#This Row],[Date Ended Conversion]],"m")</f>
        <v>1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Kickstarter[[#This Row],[pledged]]/Kickstarter[[#This Row],[goal]]</f>
        <v>1.9999999999999999E-6</v>
      </c>
      <c r="P3631" s="13">
        <f>IF(Kickstarter[[#This Row],[backers_count]], Kickstarter[[#This Row],[pledged]]/Kickstarter[[#This Row],[backers_count]], 0)</f>
        <v>1</v>
      </c>
      <c r="Q3631" t="str">
        <f>LEFT(Kickstarter[[#This Row],[Category and Sub-Category]], SEARCH("/", Kickstarter[[#This Row],[Category and Sub-Category]])-1)</f>
        <v>theater</v>
      </c>
      <c r="R3631" t="str">
        <f>RIGHT(Kickstarter[[#This Row],[Category and Sub-Category]], LEN(Kickstarter[[#This Row],[Category and Sub-Category]])-SEARCH("/",Kickstarter[[#This Row],[Category and Sub-Category]]))</f>
        <v>musical</v>
      </c>
      <c r="S3631" s="10">
        <f>(Kickstarter[[#This Row],[launched_at]]/86400) + 25569 + (-6/24)</f>
        <v>42436.844490740739</v>
      </c>
      <c r="T3631" s="10">
        <f>(Kickstarter[[#This Row],[deadline]]/86400) + 25569 + (-6/24)</f>
        <v>42495.458333333328</v>
      </c>
      <c r="U3631" s="6">
        <f>YEAR(Kickstarter[[#This Row],[Date Created Conversion]])</f>
        <v>2016</v>
      </c>
      <c r="V3631" s="6" t="str">
        <f>TEXT(Kickstarter[[#This Row],[Date Created Conversion]], "mmm")</f>
        <v>Mar</v>
      </c>
      <c r="W3631" s="6">
        <f>DATEDIF(Kickstarter[[#This Row],[Date Created Conversion]],Kickstarter[[#This Row],[Date Ended Conversion]],"m")</f>
        <v>1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Kickstarter[[#This Row],[pledged]]/Kickstarter[[#This Row],[goal]]</f>
        <v>3.3333333333333332E-4</v>
      </c>
      <c r="P3632" s="13">
        <f>IF(Kickstarter[[#This Row],[backers_count]], Kickstarter[[#This Row],[pledged]]/Kickstarter[[#This Row],[backers_count]], 0)</f>
        <v>1</v>
      </c>
      <c r="Q3632" t="str">
        <f>LEFT(Kickstarter[[#This Row],[Category and Sub-Category]], SEARCH("/", Kickstarter[[#This Row],[Category and Sub-Category]])-1)</f>
        <v>theater</v>
      </c>
      <c r="R3632" t="str">
        <f>RIGHT(Kickstarter[[#This Row],[Category and Sub-Category]], LEN(Kickstarter[[#This Row],[Category and Sub-Category]])-SEARCH("/",Kickstarter[[#This Row],[Category and Sub-Category]]))</f>
        <v>musical</v>
      </c>
      <c r="S3632" s="10">
        <f>(Kickstarter[[#This Row],[launched_at]]/86400) + 25569 + (-6/24)</f>
        <v>41942.59710648148</v>
      </c>
      <c r="T3632" s="10">
        <f>(Kickstarter[[#This Row],[deadline]]/86400) + 25569 + (-6/24)</f>
        <v>41972.638773148152</v>
      </c>
      <c r="U3632" s="6">
        <f>YEAR(Kickstarter[[#This Row],[Date Created Conversion]])</f>
        <v>2014</v>
      </c>
      <c r="V3632" s="6" t="str">
        <f>TEXT(Kickstarter[[#This Row],[Date Created Conversion]], "mmm")</f>
        <v>Oct</v>
      </c>
      <c r="W3632" s="6">
        <f>DATEDIF(Kickstarter[[#This Row],[Date Created Conversion]],Kickstarter[[#This Row],[Date Ended Conversion]],"m")</f>
        <v>0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Kickstarter[[#This Row],[pledged]]/Kickstarter[[#This Row],[goal]]</f>
        <v>0.51023391812865493</v>
      </c>
      <c r="P3633" s="13">
        <f>IF(Kickstarter[[#This Row],[backers_count]], Kickstarter[[#This Row],[pledged]]/Kickstarter[[#This Row],[backers_count]], 0)</f>
        <v>147.88135593220338</v>
      </c>
      <c r="Q3633" t="str">
        <f>LEFT(Kickstarter[[#This Row],[Category and Sub-Category]], SEARCH("/", Kickstarter[[#This Row],[Category and Sub-Category]])-1)</f>
        <v>theater</v>
      </c>
      <c r="R3633" t="str">
        <f>RIGHT(Kickstarter[[#This Row],[Category and Sub-Category]], LEN(Kickstarter[[#This Row],[Category and Sub-Category]])-SEARCH("/",Kickstarter[[#This Row],[Category and Sub-Category]]))</f>
        <v>musical</v>
      </c>
      <c r="S3633" s="10">
        <f>(Kickstarter[[#This Row],[launched_at]]/86400) + 25569 + (-6/24)</f>
        <v>41880.503437499996</v>
      </c>
      <c r="T3633" s="10">
        <f>(Kickstarter[[#This Row],[deadline]]/86400) + 25569 + (-6/24)</f>
        <v>41904.915972222225</v>
      </c>
      <c r="U3633" s="6">
        <f>YEAR(Kickstarter[[#This Row],[Date Created Conversion]])</f>
        <v>2014</v>
      </c>
      <c r="V3633" s="6" t="str">
        <f>TEXT(Kickstarter[[#This Row],[Date Created Conversion]], "mmm")</f>
        <v>Aug</v>
      </c>
      <c r="W3633" s="6">
        <f>DATEDIF(Kickstarter[[#This Row],[Date Created Conversion]],Kickstarter[[#This Row],[Date Ended Conversion]],"m")</f>
        <v>0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Kickstarter[[#This Row],[pledged]]/Kickstarter[[#This Row],[goal]]</f>
        <v>0.2</v>
      </c>
      <c r="P3634" s="13">
        <f>IF(Kickstarter[[#This Row],[backers_count]], Kickstarter[[#This Row],[pledged]]/Kickstarter[[#This Row],[backers_count]], 0)</f>
        <v>100</v>
      </c>
      <c r="Q3634" t="str">
        <f>LEFT(Kickstarter[[#This Row],[Category and Sub-Category]], SEARCH("/", Kickstarter[[#This Row],[Category and Sub-Category]])-1)</f>
        <v>theater</v>
      </c>
      <c r="R3634" t="str">
        <f>RIGHT(Kickstarter[[#This Row],[Category and Sub-Category]], LEN(Kickstarter[[#This Row],[Category and Sub-Category]])-SEARCH("/",Kickstarter[[#This Row],[Category and Sub-Category]]))</f>
        <v>musical</v>
      </c>
      <c r="S3634" s="10">
        <f>(Kickstarter[[#This Row],[launched_at]]/86400) + 25569 + (-6/24)</f>
        <v>41946.686909722222</v>
      </c>
      <c r="T3634" s="10">
        <f>(Kickstarter[[#This Row],[deadline]]/86400) + 25569 + (-6/24)</f>
        <v>41966.686909722222</v>
      </c>
      <c r="U3634" s="6">
        <f>YEAR(Kickstarter[[#This Row],[Date Created Conversion]])</f>
        <v>2014</v>
      </c>
      <c r="V3634" s="6" t="str">
        <f>TEXT(Kickstarter[[#This Row],[Date Created Conversion]], "mmm")</f>
        <v>Nov</v>
      </c>
      <c r="W3634" s="6">
        <f>DATEDIF(Kickstarter[[#This Row],[Date Created Conversion]],Kickstarter[[#This Row],[Date Ended Conversion]],"m")</f>
        <v>0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Kickstarter[[#This Row],[pledged]]/Kickstarter[[#This Row],[goal]]</f>
        <v>0.35239999999999999</v>
      </c>
      <c r="P3635" s="13">
        <f>IF(Kickstarter[[#This Row],[backers_count]], Kickstarter[[#This Row],[pledged]]/Kickstarter[[#This Row],[backers_count]], 0)</f>
        <v>56.838709677419352</v>
      </c>
      <c r="Q3635" t="str">
        <f>LEFT(Kickstarter[[#This Row],[Category and Sub-Category]], SEARCH("/", Kickstarter[[#This Row],[Category and Sub-Category]])-1)</f>
        <v>theater</v>
      </c>
      <c r="R3635" t="str">
        <f>RIGHT(Kickstarter[[#This Row],[Category and Sub-Category]], LEN(Kickstarter[[#This Row],[Category and Sub-Category]])-SEARCH("/",Kickstarter[[#This Row],[Category and Sub-Category]]))</f>
        <v>musical</v>
      </c>
      <c r="S3635" s="10">
        <f>(Kickstarter[[#This Row],[launched_at]]/86400) + 25569 + (-6/24)</f>
        <v>42649.373460648145</v>
      </c>
      <c r="T3635" s="10">
        <f>(Kickstarter[[#This Row],[deadline]]/86400) + 25569 + (-6/24)</f>
        <v>42692.791666666672</v>
      </c>
      <c r="U3635" s="6">
        <f>YEAR(Kickstarter[[#This Row],[Date Created Conversion]])</f>
        <v>2016</v>
      </c>
      <c r="V3635" s="6" t="str">
        <f>TEXT(Kickstarter[[#This Row],[Date Created Conversion]], "mmm")</f>
        <v>Oct</v>
      </c>
      <c r="W3635" s="6">
        <f>DATEDIF(Kickstarter[[#This Row],[Date Created Conversion]],Kickstarter[[#This Row],[Date Ended Conversion]],"m")</f>
        <v>1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Kickstarter[[#This Row],[pledged]]/Kickstarter[[#This Row],[goal]]</f>
        <v>4.2466666666666666E-2</v>
      </c>
      <c r="P3636" s="13">
        <f>IF(Kickstarter[[#This Row],[backers_count]], Kickstarter[[#This Row],[pledged]]/Kickstarter[[#This Row],[backers_count]], 0)</f>
        <v>176.94444444444446</v>
      </c>
      <c r="Q3636" t="str">
        <f>LEFT(Kickstarter[[#This Row],[Category and Sub-Category]], SEARCH("/", Kickstarter[[#This Row],[Category and Sub-Category]])-1)</f>
        <v>theater</v>
      </c>
      <c r="R3636" t="str">
        <f>RIGHT(Kickstarter[[#This Row],[Category and Sub-Category]], LEN(Kickstarter[[#This Row],[Category and Sub-Category]])-SEARCH("/",Kickstarter[[#This Row],[Category and Sub-Category]]))</f>
        <v>musical</v>
      </c>
      <c r="S3636" s="10">
        <f>(Kickstarter[[#This Row],[launched_at]]/86400) + 25569 + (-6/24)</f>
        <v>42700.916365740741</v>
      </c>
      <c r="T3636" s="10">
        <f>(Kickstarter[[#This Row],[deadline]]/86400) + 25569 + (-6/24)</f>
        <v>42748.915972222225</v>
      </c>
      <c r="U3636" s="6">
        <f>YEAR(Kickstarter[[#This Row],[Date Created Conversion]])</f>
        <v>2016</v>
      </c>
      <c r="V3636" s="6" t="str">
        <f>TEXT(Kickstarter[[#This Row],[Date Created Conversion]], "mmm")</f>
        <v>Nov</v>
      </c>
      <c r="W3636" s="6">
        <f>DATEDIF(Kickstarter[[#This Row],[Date Created Conversion]],Kickstarter[[#This Row],[Date Ended Conversion]],"m")</f>
        <v>1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Kickstarter[[#This Row],[pledged]]/Kickstarter[[#This Row],[goal]]</f>
        <v>0.36457142857142855</v>
      </c>
      <c r="P3637" s="13">
        <f>IF(Kickstarter[[#This Row],[backers_count]], Kickstarter[[#This Row],[pledged]]/Kickstarter[[#This Row],[backers_count]], 0)</f>
        <v>127.6</v>
      </c>
      <c r="Q3637" t="str">
        <f>LEFT(Kickstarter[[#This Row],[Category and Sub-Category]], SEARCH("/", Kickstarter[[#This Row],[Category and Sub-Category]])-1)</f>
        <v>theater</v>
      </c>
      <c r="R3637" t="str">
        <f>RIGHT(Kickstarter[[#This Row],[Category and Sub-Category]], LEN(Kickstarter[[#This Row],[Category and Sub-Category]])-SEARCH("/",Kickstarter[[#This Row],[Category and Sub-Category]]))</f>
        <v>musical</v>
      </c>
      <c r="S3637" s="10">
        <f>(Kickstarter[[#This Row],[launched_at]]/86400) + 25569 + (-6/24)</f>
        <v>42450.63282407407</v>
      </c>
      <c r="T3637" s="10">
        <f>(Kickstarter[[#This Row],[deadline]]/86400) + 25569 + (-6/24)</f>
        <v>42480.63282407407</v>
      </c>
      <c r="U3637" s="6">
        <f>YEAR(Kickstarter[[#This Row],[Date Created Conversion]])</f>
        <v>2016</v>
      </c>
      <c r="V3637" s="6" t="str">
        <f>TEXT(Kickstarter[[#This Row],[Date Created Conversion]], "mmm")</f>
        <v>Mar</v>
      </c>
      <c r="W3637" s="6">
        <f>DATEDIF(Kickstarter[[#This Row],[Date Created Conversion]],Kickstarter[[#This Row],[Date Ended Conversion]],"m")</f>
        <v>0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Kickstarter[[#This Row],[pledged]]/Kickstarter[[#This Row],[goal]]</f>
        <v>0</v>
      </c>
      <c r="P3638" s="13">
        <f>IF(Kickstarter[[#This Row],[backers_count]], Kickstarter[[#This Row],[pledged]]/Kickstarter[[#This Row],[backers_count]], 0)</f>
        <v>0</v>
      </c>
      <c r="Q3638" t="str">
        <f>LEFT(Kickstarter[[#This Row],[Category and Sub-Category]], SEARCH("/", Kickstarter[[#This Row],[Category and Sub-Category]])-1)</f>
        <v>theater</v>
      </c>
      <c r="R3638" t="str">
        <f>RIGHT(Kickstarter[[#This Row],[Category and Sub-Category]], LEN(Kickstarter[[#This Row],[Category and Sub-Category]])-SEARCH("/",Kickstarter[[#This Row],[Category and Sub-Category]]))</f>
        <v>musical</v>
      </c>
      <c r="S3638" s="10">
        <f>(Kickstarter[[#This Row],[launched_at]]/86400) + 25569 + (-6/24)</f>
        <v>42226.444780092592</v>
      </c>
      <c r="T3638" s="10">
        <f>(Kickstarter[[#This Row],[deadline]]/86400) + 25569 + (-6/24)</f>
        <v>42261.444780092592</v>
      </c>
      <c r="U3638" s="6">
        <f>YEAR(Kickstarter[[#This Row],[Date Created Conversion]])</f>
        <v>2015</v>
      </c>
      <c r="V3638" s="6" t="str">
        <f>TEXT(Kickstarter[[#This Row],[Date Created Conversion]], "mmm")</f>
        <v>Aug</v>
      </c>
      <c r="W3638" s="6">
        <f>DATEDIF(Kickstarter[[#This Row],[Date Created Conversion]],Kickstarter[[#This Row],[Date Ended Conversion]],"m")</f>
        <v>1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Kickstarter[[#This Row],[pledged]]/Kickstarter[[#This Row],[goal]]</f>
        <v>0.30866666666666664</v>
      </c>
      <c r="P3639" s="13">
        <f>IF(Kickstarter[[#This Row],[backers_count]], Kickstarter[[#This Row],[pledged]]/Kickstarter[[#This Row],[backers_count]], 0)</f>
        <v>66.142857142857139</v>
      </c>
      <c r="Q3639" t="str">
        <f>LEFT(Kickstarter[[#This Row],[Category and Sub-Category]], SEARCH("/", Kickstarter[[#This Row],[Category and Sub-Category]])-1)</f>
        <v>theater</v>
      </c>
      <c r="R3639" t="str">
        <f>RIGHT(Kickstarter[[#This Row],[Category and Sub-Category]], LEN(Kickstarter[[#This Row],[Category and Sub-Category]])-SEARCH("/",Kickstarter[[#This Row],[Category and Sub-Category]]))</f>
        <v>musical</v>
      </c>
      <c r="S3639" s="10">
        <f>(Kickstarter[[#This Row],[launched_at]]/86400) + 25569 + (-6/24)</f>
        <v>41975.450636574074</v>
      </c>
      <c r="T3639" s="10">
        <f>(Kickstarter[[#This Row],[deadline]]/86400) + 25569 + (-6/24)</f>
        <v>42005.450636574074</v>
      </c>
      <c r="U3639" s="6">
        <f>YEAR(Kickstarter[[#This Row],[Date Created Conversion]])</f>
        <v>2014</v>
      </c>
      <c r="V3639" s="6" t="str">
        <f>TEXT(Kickstarter[[#This Row],[Date Created Conversion]], "mmm")</f>
        <v>Dec</v>
      </c>
      <c r="W3639" s="6">
        <f>DATEDIF(Kickstarter[[#This Row],[Date Created Conversion]],Kickstarter[[#This Row],[Date Ended Conversion]],"m")</f>
        <v>0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Kickstarter[[#This Row],[pledged]]/Kickstarter[[#This Row],[goal]]</f>
        <v>6.545454545454546E-2</v>
      </c>
      <c r="P3640" s="13">
        <f>IF(Kickstarter[[#This Row],[backers_count]], Kickstarter[[#This Row],[pledged]]/Kickstarter[[#This Row],[backers_count]], 0)</f>
        <v>108</v>
      </c>
      <c r="Q3640" t="str">
        <f>LEFT(Kickstarter[[#This Row],[Category and Sub-Category]], SEARCH("/", Kickstarter[[#This Row],[Category and Sub-Category]])-1)</f>
        <v>theater</v>
      </c>
      <c r="R3640" t="str">
        <f>RIGHT(Kickstarter[[#This Row],[Category and Sub-Category]], LEN(Kickstarter[[#This Row],[Category and Sub-Category]])-SEARCH("/",Kickstarter[[#This Row],[Category and Sub-Category]]))</f>
        <v>musical</v>
      </c>
      <c r="S3640" s="10">
        <f>(Kickstarter[[#This Row],[launched_at]]/86400) + 25569 + (-6/24)</f>
        <v>42053.422824074078</v>
      </c>
      <c r="T3640" s="10">
        <f>(Kickstarter[[#This Row],[deadline]]/86400) + 25569 + (-6/24)</f>
        <v>42113.381157407406</v>
      </c>
      <c r="U3640" s="6">
        <f>YEAR(Kickstarter[[#This Row],[Date Created Conversion]])</f>
        <v>2015</v>
      </c>
      <c r="V3640" s="6" t="str">
        <f>TEXT(Kickstarter[[#This Row],[Date Created Conversion]], "mmm")</f>
        <v>Feb</v>
      </c>
      <c r="W3640" s="6">
        <f>DATEDIF(Kickstarter[[#This Row],[Date Created Conversion]],Kickstarter[[#This Row],[Date Ended Conversion]],"m")</f>
        <v>2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Kickstarter[[#This Row],[pledged]]/Kickstarter[[#This Row],[goal]]</f>
        <v>4.0000000000000003E-5</v>
      </c>
      <c r="P3641" s="13">
        <f>IF(Kickstarter[[#This Row],[backers_count]], Kickstarter[[#This Row],[pledged]]/Kickstarter[[#This Row],[backers_count]], 0)</f>
        <v>1</v>
      </c>
      <c r="Q3641" t="str">
        <f>LEFT(Kickstarter[[#This Row],[Category and Sub-Category]], SEARCH("/", Kickstarter[[#This Row],[Category and Sub-Category]])-1)</f>
        <v>theater</v>
      </c>
      <c r="R3641" t="str">
        <f>RIGHT(Kickstarter[[#This Row],[Category and Sub-Category]], LEN(Kickstarter[[#This Row],[Category and Sub-Category]])-SEARCH("/",Kickstarter[[#This Row],[Category and Sub-Category]]))</f>
        <v>musical</v>
      </c>
      <c r="S3641" s="10">
        <f>(Kickstarter[[#This Row],[launched_at]]/86400) + 25569 + (-6/24)</f>
        <v>42590.427152777775</v>
      </c>
      <c r="T3641" s="10">
        <f>(Kickstarter[[#This Row],[deadline]]/86400) + 25569 + (-6/24)</f>
        <v>42650.382638888885</v>
      </c>
      <c r="U3641" s="6">
        <f>YEAR(Kickstarter[[#This Row],[Date Created Conversion]])</f>
        <v>2016</v>
      </c>
      <c r="V3641" s="6" t="str">
        <f>TEXT(Kickstarter[[#This Row],[Date Created Conversion]], "mmm")</f>
        <v>Aug</v>
      </c>
      <c r="W3641" s="6">
        <f>DATEDIF(Kickstarter[[#This Row],[Date Created Conversion]],Kickstarter[[#This Row],[Date Ended Conversion]],"m")</f>
        <v>1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Kickstarter[[#This Row],[pledged]]/Kickstarter[[#This Row],[goal]]</f>
        <v>5.5E-2</v>
      </c>
      <c r="P3642" s="13">
        <f>IF(Kickstarter[[#This Row],[backers_count]], Kickstarter[[#This Row],[pledged]]/Kickstarter[[#This Row],[backers_count]], 0)</f>
        <v>18.333333333333332</v>
      </c>
      <c r="Q3642" t="str">
        <f>LEFT(Kickstarter[[#This Row],[Category and Sub-Category]], SEARCH("/", Kickstarter[[#This Row],[Category and Sub-Category]])-1)</f>
        <v>theater</v>
      </c>
      <c r="R3642" t="str">
        <f>RIGHT(Kickstarter[[#This Row],[Category and Sub-Category]], LEN(Kickstarter[[#This Row],[Category and Sub-Category]])-SEARCH("/",Kickstarter[[#This Row],[Category and Sub-Category]]))</f>
        <v>musical</v>
      </c>
      <c r="S3642" s="10">
        <f>(Kickstarter[[#This Row],[launched_at]]/86400) + 25569 + (-6/24)</f>
        <v>42104.531597222223</v>
      </c>
      <c r="T3642" s="10">
        <f>(Kickstarter[[#This Row],[deadline]]/86400) + 25569 + (-6/24)</f>
        <v>42134.531597222223</v>
      </c>
      <c r="U3642" s="6">
        <f>YEAR(Kickstarter[[#This Row],[Date Created Conversion]])</f>
        <v>2015</v>
      </c>
      <c r="V3642" s="6" t="str">
        <f>TEXT(Kickstarter[[#This Row],[Date Created Conversion]], "mmm")</f>
        <v>Apr</v>
      </c>
      <c r="W3642" s="6">
        <f>DATEDIF(Kickstarter[[#This Row],[Date Created Conversion]],Kickstarter[[#This Row],[Date Ended Conversion]],"m")</f>
        <v>1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Kickstarter[[#This Row],[pledged]]/Kickstarter[[#This Row],[goal]]</f>
        <v>0</v>
      </c>
      <c r="P3643" s="13">
        <f>IF(Kickstarter[[#This Row],[backers_count]], Kickstarter[[#This Row],[pledged]]/Kickstarter[[#This Row],[backers_count]], 0)</f>
        <v>0</v>
      </c>
      <c r="Q3643" t="str">
        <f>LEFT(Kickstarter[[#This Row],[Category and Sub-Category]], SEARCH("/", Kickstarter[[#This Row],[Category and Sub-Category]])-1)</f>
        <v>theater</v>
      </c>
      <c r="R3643" t="str">
        <f>RIGHT(Kickstarter[[#This Row],[Category and Sub-Category]], LEN(Kickstarter[[#This Row],[Category and Sub-Category]])-SEARCH("/",Kickstarter[[#This Row],[Category and Sub-Category]]))</f>
        <v>musical</v>
      </c>
      <c r="S3643" s="10">
        <f>(Kickstarter[[#This Row],[launched_at]]/86400) + 25569 + (-6/24)</f>
        <v>41899.377071759256</v>
      </c>
      <c r="T3643" s="10">
        <f>(Kickstarter[[#This Row],[deadline]]/86400) + 25569 + (-6/24)</f>
        <v>41916.958333333336</v>
      </c>
      <c r="U3643" s="6">
        <f>YEAR(Kickstarter[[#This Row],[Date Created Conversion]])</f>
        <v>2014</v>
      </c>
      <c r="V3643" s="6" t="str">
        <f>TEXT(Kickstarter[[#This Row],[Date Created Conversion]], "mmm")</f>
        <v>Sep</v>
      </c>
      <c r="W3643" s="6">
        <f>DATEDIF(Kickstarter[[#This Row],[Date Created Conversion]],Kickstarter[[#This Row],[Date Ended Conversion]],"m")</f>
        <v>0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Kickstarter[[#This Row],[pledged]]/Kickstarter[[#This Row],[goal]]</f>
        <v>2.1428571428571429E-2</v>
      </c>
      <c r="P3644" s="13">
        <f>IF(Kickstarter[[#This Row],[backers_count]], Kickstarter[[#This Row],[pledged]]/Kickstarter[[#This Row],[backers_count]], 0)</f>
        <v>7.5</v>
      </c>
      <c r="Q3644" t="str">
        <f>LEFT(Kickstarter[[#This Row],[Category and Sub-Category]], SEARCH("/", Kickstarter[[#This Row],[Category and Sub-Category]])-1)</f>
        <v>theater</v>
      </c>
      <c r="R3644" t="str">
        <f>RIGHT(Kickstarter[[#This Row],[Category and Sub-Category]], LEN(Kickstarter[[#This Row],[Category and Sub-Category]])-SEARCH("/",Kickstarter[[#This Row],[Category and Sub-Category]]))</f>
        <v>musical</v>
      </c>
      <c r="S3644" s="10">
        <f>(Kickstarter[[#This Row],[launched_at]]/86400) + 25569 + (-6/24)</f>
        <v>42297.566284722227</v>
      </c>
      <c r="T3644" s="10">
        <f>(Kickstarter[[#This Row],[deadline]]/86400) + 25569 + (-6/24)</f>
        <v>42338.458333333328</v>
      </c>
      <c r="U3644" s="6">
        <f>YEAR(Kickstarter[[#This Row],[Date Created Conversion]])</f>
        <v>2015</v>
      </c>
      <c r="V3644" s="6" t="str">
        <f>TEXT(Kickstarter[[#This Row],[Date Created Conversion]], "mmm")</f>
        <v>Oct</v>
      </c>
      <c r="W3644" s="6">
        <f>DATEDIF(Kickstarter[[#This Row],[Date Created Conversion]],Kickstarter[[#This Row],[Date Ended Conversion]],"m")</f>
        <v>1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Kickstarter[[#This Row],[pledged]]/Kickstarter[[#This Row],[goal]]</f>
        <v>0</v>
      </c>
      <c r="P3645" s="13">
        <f>IF(Kickstarter[[#This Row],[backers_count]], Kickstarter[[#This Row],[pledged]]/Kickstarter[[#This Row],[backers_count]], 0)</f>
        <v>0</v>
      </c>
      <c r="Q3645" t="str">
        <f>LEFT(Kickstarter[[#This Row],[Category and Sub-Category]], SEARCH("/", Kickstarter[[#This Row],[Category and Sub-Category]])-1)</f>
        <v>theater</v>
      </c>
      <c r="R3645" t="str">
        <f>RIGHT(Kickstarter[[#This Row],[Category and Sub-Category]], LEN(Kickstarter[[#This Row],[Category and Sub-Category]])-SEARCH("/",Kickstarter[[#This Row],[Category and Sub-Category]]))</f>
        <v>musical</v>
      </c>
      <c r="S3645" s="10">
        <f>(Kickstarter[[#This Row],[launched_at]]/86400) + 25569 + (-6/24)</f>
        <v>42284.893969907411</v>
      </c>
      <c r="T3645" s="10">
        <f>(Kickstarter[[#This Row],[deadline]]/86400) + 25569 + (-6/24)</f>
        <v>42324.935636574075</v>
      </c>
      <c r="U3645" s="6">
        <f>YEAR(Kickstarter[[#This Row],[Date Created Conversion]])</f>
        <v>2015</v>
      </c>
      <c r="V3645" s="6" t="str">
        <f>TEXT(Kickstarter[[#This Row],[Date Created Conversion]], "mmm")</f>
        <v>Oct</v>
      </c>
      <c r="W3645" s="6">
        <f>DATEDIF(Kickstarter[[#This Row],[Date Created Conversion]],Kickstarter[[#This Row],[Date Ended Conversion]],"m")</f>
        <v>1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Kickstarter[[#This Row],[pledged]]/Kickstarter[[#This Row],[goal]]</f>
        <v>0.16420000000000001</v>
      </c>
      <c r="P3646" s="13">
        <f>IF(Kickstarter[[#This Row],[backers_count]], Kickstarter[[#This Row],[pledged]]/Kickstarter[[#This Row],[backers_count]], 0)</f>
        <v>68.416666666666671</v>
      </c>
      <c r="Q3646" t="str">
        <f>LEFT(Kickstarter[[#This Row],[Category and Sub-Category]], SEARCH("/", Kickstarter[[#This Row],[Category and Sub-Category]])-1)</f>
        <v>theater</v>
      </c>
      <c r="R3646" t="str">
        <f>RIGHT(Kickstarter[[#This Row],[Category and Sub-Category]], LEN(Kickstarter[[#This Row],[Category and Sub-Category]])-SEARCH("/",Kickstarter[[#This Row],[Category and Sub-Category]]))</f>
        <v>musical</v>
      </c>
      <c r="S3646" s="10">
        <f>(Kickstarter[[#This Row],[launched_at]]/86400) + 25569 + (-6/24)</f>
        <v>42408.991747685184</v>
      </c>
      <c r="T3646" s="10">
        <f>(Kickstarter[[#This Row],[deadline]]/86400) + 25569 + (-6/24)</f>
        <v>42436.957638888889</v>
      </c>
      <c r="U3646" s="6">
        <f>YEAR(Kickstarter[[#This Row],[Date Created Conversion]])</f>
        <v>2016</v>
      </c>
      <c r="V3646" s="6" t="str">
        <f>TEXT(Kickstarter[[#This Row],[Date Created Conversion]], "mmm")</f>
        <v>Feb</v>
      </c>
      <c r="W3646" s="6">
        <f>DATEDIF(Kickstarter[[#This Row],[Date Created Conversion]],Kickstarter[[#This Row],[Date Ended Conversion]],"m")</f>
        <v>0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Kickstarter[[#This Row],[pledged]]/Kickstarter[[#This Row],[goal]]</f>
        <v>1E-3</v>
      </c>
      <c r="P3647" s="13">
        <f>IF(Kickstarter[[#This Row],[backers_count]], Kickstarter[[#This Row],[pledged]]/Kickstarter[[#This Row],[backers_count]], 0)</f>
        <v>1</v>
      </c>
      <c r="Q3647" t="str">
        <f>LEFT(Kickstarter[[#This Row],[Category and Sub-Category]], SEARCH("/", Kickstarter[[#This Row],[Category and Sub-Category]])-1)</f>
        <v>theater</v>
      </c>
      <c r="R3647" t="str">
        <f>RIGHT(Kickstarter[[#This Row],[Category and Sub-Category]], LEN(Kickstarter[[#This Row],[Category and Sub-Category]])-SEARCH("/",Kickstarter[[#This Row],[Category and Sub-Category]]))</f>
        <v>musical</v>
      </c>
      <c r="S3647" s="10">
        <f>(Kickstarter[[#This Row],[launched_at]]/86400) + 25569 + (-6/24)</f>
        <v>42665.720347222217</v>
      </c>
      <c r="T3647" s="10">
        <f>(Kickstarter[[#This Row],[deadline]]/86400) + 25569 + (-6/24)</f>
        <v>42695.762013888889</v>
      </c>
      <c r="U3647" s="6">
        <f>YEAR(Kickstarter[[#This Row],[Date Created Conversion]])</f>
        <v>2016</v>
      </c>
      <c r="V3647" s="6" t="str">
        <f>TEXT(Kickstarter[[#This Row],[Date Created Conversion]], "mmm")</f>
        <v>Oct</v>
      </c>
      <c r="W3647" s="6">
        <f>DATEDIF(Kickstarter[[#This Row],[Date Created Conversion]],Kickstarter[[#This Row],[Date Ended Conversion]],"m")</f>
        <v>0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Kickstarter[[#This Row],[pledged]]/Kickstarter[[#This Row],[goal]]</f>
        <v>4.8099999999999997E-2</v>
      </c>
      <c r="P3648" s="13">
        <f>IF(Kickstarter[[#This Row],[backers_count]], Kickstarter[[#This Row],[pledged]]/Kickstarter[[#This Row],[backers_count]], 0)</f>
        <v>60.125</v>
      </c>
      <c r="Q3648" t="str">
        <f>LEFT(Kickstarter[[#This Row],[Category and Sub-Category]], SEARCH("/", Kickstarter[[#This Row],[Category and Sub-Category]])-1)</f>
        <v>theater</v>
      </c>
      <c r="R3648" t="str">
        <f>RIGHT(Kickstarter[[#This Row],[Category and Sub-Category]], LEN(Kickstarter[[#This Row],[Category and Sub-Category]])-SEARCH("/",Kickstarter[[#This Row],[Category and Sub-Category]]))</f>
        <v>musical</v>
      </c>
      <c r="S3648" s="10">
        <f>(Kickstarter[[#This Row],[launched_at]]/86400) + 25569 + (-6/24)</f>
        <v>42140.171319444446</v>
      </c>
      <c r="T3648" s="10">
        <f>(Kickstarter[[#This Row],[deadline]]/86400) + 25569 + (-6/24)</f>
        <v>42171.729166666672</v>
      </c>
      <c r="U3648" s="6">
        <f>YEAR(Kickstarter[[#This Row],[Date Created Conversion]])</f>
        <v>2015</v>
      </c>
      <c r="V3648" s="6" t="str">
        <f>TEXT(Kickstarter[[#This Row],[Date Created Conversion]], "mmm")</f>
        <v>May</v>
      </c>
      <c r="W3648" s="6">
        <f>DATEDIF(Kickstarter[[#This Row],[Date Created Conversion]],Kickstarter[[#This Row],[Date Ended Conversion]],"m")</f>
        <v>1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Kickstarter[[#This Row],[pledged]]/Kickstarter[[#This Row],[goal]]</f>
        <v>0.06</v>
      </c>
      <c r="P3649" s="13">
        <f>IF(Kickstarter[[#This Row],[backers_count]], Kickstarter[[#This Row],[pledged]]/Kickstarter[[#This Row],[backers_count]], 0)</f>
        <v>15</v>
      </c>
      <c r="Q3649" t="str">
        <f>LEFT(Kickstarter[[#This Row],[Category and Sub-Category]], SEARCH("/", Kickstarter[[#This Row],[Category and Sub-Category]])-1)</f>
        <v>theater</v>
      </c>
      <c r="R3649" t="str">
        <f>RIGHT(Kickstarter[[#This Row],[Category and Sub-Category]], LEN(Kickstarter[[#This Row],[Category and Sub-Category]])-SEARCH("/",Kickstarter[[#This Row],[Category and Sub-Category]]))</f>
        <v>musical</v>
      </c>
      <c r="S3649" s="10">
        <f>(Kickstarter[[#This Row],[launched_at]]/86400) + 25569 + (-6/24)</f>
        <v>42598.499155092592</v>
      </c>
      <c r="T3649" s="10">
        <f>(Kickstarter[[#This Row],[deadline]]/86400) + 25569 + (-6/24)</f>
        <v>42643.499155092592</v>
      </c>
      <c r="U3649" s="6">
        <f>YEAR(Kickstarter[[#This Row],[Date Created Conversion]])</f>
        <v>2016</v>
      </c>
      <c r="V3649" s="6" t="str">
        <f>TEXT(Kickstarter[[#This Row],[Date Created Conversion]], "mmm")</f>
        <v>Aug</v>
      </c>
      <c r="W3649" s="6">
        <f>DATEDIF(Kickstarter[[#This Row],[Date Created Conversion]],Kickstarter[[#This Row],[Date Ended Conversion]],"m")</f>
        <v>1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Kickstarter[[#This Row],[pledged]]/Kickstarter[[#This Row],[goal]]</f>
        <v>1.003825</v>
      </c>
      <c r="P3650" s="13">
        <f>IF(Kickstarter[[#This Row],[backers_count]], Kickstarter[[#This Row],[pledged]]/Kickstarter[[#This Row],[backers_count]], 0)</f>
        <v>550.04109589041093</v>
      </c>
      <c r="Q3650" t="str">
        <f>LEFT(Kickstarter[[#This Row],[Category and Sub-Category]], SEARCH("/", Kickstarter[[#This Row],[Category and Sub-Category]])-1)</f>
        <v>theater</v>
      </c>
      <c r="R3650" t="str">
        <f>RIGHT(Kickstarter[[#This Row],[Category and Sub-Category]], LEN(Kickstarter[[#This Row],[Category and Sub-Category]])-SEARCH("/",Kickstarter[[#This Row],[Category and Sub-Category]]))</f>
        <v>plays</v>
      </c>
      <c r="S3650" s="10">
        <f>(Kickstarter[[#This Row],[launched_at]]/86400) + 25569 + (-6/24)</f>
        <v>41887.042187500003</v>
      </c>
      <c r="T3650" s="10">
        <f>(Kickstarter[[#This Row],[deadline]]/86400) + 25569 + (-6/24)</f>
        <v>41917.042187500003</v>
      </c>
      <c r="U3650" s="6">
        <f>YEAR(Kickstarter[[#This Row],[Date Created Conversion]])</f>
        <v>2014</v>
      </c>
      <c r="V3650" s="6" t="str">
        <f>TEXT(Kickstarter[[#This Row],[Date Created Conversion]], "mmm")</f>
        <v>Sep</v>
      </c>
      <c r="W3650" s="6">
        <f>DATEDIF(Kickstarter[[#This Row],[Date Created Conversion]],Kickstarter[[#This Row],[Date Ended Conversion]],"m")</f>
        <v>1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Kickstarter[[#This Row],[pledged]]/Kickstarter[[#This Row],[goal]]</f>
        <v>1.04</v>
      </c>
      <c r="P3651" s="13">
        <f>IF(Kickstarter[[#This Row],[backers_count]], Kickstarter[[#This Row],[pledged]]/Kickstarter[[#This Row],[backers_count]], 0)</f>
        <v>97.5</v>
      </c>
      <c r="Q3651" t="str">
        <f>LEFT(Kickstarter[[#This Row],[Category and Sub-Category]], SEARCH("/", Kickstarter[[#This Row],[Category and Sub-Category]])-1)</f>
        <v>theater</v>
      </c>
      <c r="R3651" t="str">
        <f>RIGHT(Kickstarter[[#This Row],[Category and Sub-Category]], LEN(Kickstarter[[#This Row],[Category and Sub-Category]])-SEARCH("/",Kickstarter[[#This Row],[Category and Sub-Category]]))</f>
        <v>plays</v>
      </c>
      <c r="S3651" s="10">
        <f>(Kickstarter[[#This Row],[launched_at]]/86400) + 25569 + (-6/24)</f>
        <v>41780.462893518517</v>
      </c>
      <c r="T3651" s="10">
        <f>(Kickstarter[[#This Row],[deadline]]/86400) + 25569 + (-6/24)</f>
        <v>41806.462893518517</v>
      </c>
      <c r="U3651" s="6">
        <f>YEAR(Kickstarter[[#This Row],[Date Created Conversion]])</f>
        <v>2014</v>
      </c>
      <c r="V3651" s="6" t="str">
        <f>TEXT(Kickstarter[[#This Row],[Date Created Conversion]], "mmm")</f>
        <v>May</v>
      </c>
      <c r="W3651" s="6">
        <f>DATEDIF(Kickstarter[[#This Row],[Date Created Conversion]],Kickstarter[[#This Row],[Date Ended Conversion]],"m")</f>
        <v>0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Kickstarter[[#This Row],[pledged]]/Kickstarter[[#This Row],[goal]]</f>
        <v>1</v>
      </c>
      <c r="P3652" s="13">
        <f>IF(Kickstarter[[#This Row],[backers_count]], Kickstarter[[#This Row],[pledged]]/Kickstarter[[#This Row],[backers_count]], 0)</f>
        <v>29.411764705882351</v>
      </c>
      <c r="Q3652" t="str">
        <f>LEFT(Kickstarter[[#This Row],[Category and Sub-Category]], SEARCH("/", Kickstarter[[#This Row],[Category and Sub-Category]])-1)</f>
        <v>theater</v>
      </c>
      <c r="R3652" t="str">
        <f>RIGHT(Kickstarter[[#This Row],[Category and Sub-Category]], LEN(Kickstarter[[#This Row],[Category and Sub-Category]])-SEARCH("/",Kickstarter[[#This Row],[Category and Sub-Category]]))</f>
        <v>plays</v>
      </c>
      <c r="S3652" s="10">
        <f>(Kickstarter[[#This Row],[launched_at]]/86400) + 25569 + (-6/24)</f>
        <v>42381.228981481487</v>
      </c>
      <c r="T3652" s="10">
        <f>(Kickstarter[[#This Row],[deadline]]/86400) + 25569 + (-6/24)</f>
        <v>42402.228981481487</v>
      </c>
      <c r="U3652" s="6">
        <f>YEAR(Kickstarter[[#This Row],[Date Created Conversion]])</f>
        <v>2016</v>
      </c>
      <c r="V3652" s="6" t="str">
        <f>TEXT(Kickstarter[[#This Row],[Date Created Conversion]], "mmm")</f>
        <v>Jan</v>
      </c>
      <c r="W3652" s="6">
        <f>DATEDIF(Kickstarter[[#This Row],[Date Created Conversion]],Kickstarter[[#This Row],[Date Ended Conversion]],"m")</f>
        <v>0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Kickstarter[[#This Row],[pledged]]/Kickstarter[[#This Row],[goal]]</f>
        <v>1.04</v>
      </c>
      <c r="P3653" s="13">
        <f>IF(Kickstarter[[#This Row],[backers_count]], Kickstarter[[#This Row],[pledged]]/Kickstarter[[#This Row],[backers_count]], 0)</f>
        <v>57.777777777777779</v>
      </c>
      <c r="Q3653" t="str">
        <f>LEFT(Kickstarter[[#This Row],[Category and Sub-Category]], SEARCH("/", Kickstarter[[#This Row],[Category and Sub-Category]])-1)</f>
        <v>theater</v>
      </c>
      <c r="R3653" t="str">
        <f>RIGHT(Kickstarter[[#This Row],[Category and Sub-Category]], LEN(Kickstarter[[#This Row],[Category and Sub-Category]])-SEARCH("/",Kickstarter[[#This Row],[Category and Sub-Category]]))</f>
        <v>plays</v>
      </c>
      <c r="S3653" s="10">
        <f>(Kickstarter[[#This Row],[launched_at]]/86400) + 25569 + (-6/24)</f>
        <v>41828.396319444444</v>
      </c>
      <c r="T3653" s="10">
        <f>(Kickstarter[[#This Row],[deadline]]/86400) + 25569 + (-6/24)</f>
        <v>41861.415972222225</v>
      </c>
      <c r="U3653" s="6">
        <f>YEAR(Kickstarter[[#This Row],[Date Created Conversion]])</f>
        <v>2014</v>
      </c>
      <c r="V3653" s="6" t="str">
        <f>TEXT(Kickstarter[[#This Row],[Date Created Conversion]], "mmm")</f>
        <v>Jul</v>
      </c>
      <c r="W3653" s="6">
        <f>DATEDIF(Kickstarter[[#This Row],[Date Created Conversion]],Kickstarter[[#This Row],[Date Ended Conversion]],"m")</f>
        <v>1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Kickstarter[[#This Row],[pledged]]/Kickstarter[[#This Row],[goal]]</f>
        <v>2.5066666666666668</v>
      </c>
      <c r="P3654" s="13">
        <f>IF(Kickstarter[[#This Row],[backers_count]], Kickstarter[[#This Row],[pledged]]/Kickstarter[[#This Row],[backers_count]], 0)</f>
        <v>44.235294117647058</v>
      </c>
      <c r="Q3654" t="str">
        <f>LEFT(Kickstarter[[#This Row],[Category and Sub-Category]], SEARCH("/", Kickstarter[[#This Row],[Category and Sub-Category]])-1)</f>
        <v>theater</v>
      </c>
      <c r="R3654" t="str">
        <f>RIGHT(Kickstarter[[#This Row],[Category and Sub-Category]], LEN(Kickstarter[[#This Row],[Category and Sub-Category]])-SEARCH("/",Kickstarter[[#This Row],[Category and Sub-Category]]))</f>
        <v>plays</v>
      </c>
      <c r="S3654" s="10">
        <f>(Kickstarter[[#This Row],[launched_at]]/86400) + 25569 + (-6/24)</f>
        <v>42596.394699074073</v>
      </c>
      <c r="T3654" s="10">
        <f>(Kickstarter[[#This Row],[deadline]]/86400) + 25569 + (-6/24)</f>
        <v>42606.915972222225</v>
      </c>
      <c r="U3654" s="6">
        <f>YEAR(Kickstarter[[#This Row],[Date Created Conversion]])</f>
        <v>2016</v>
      </c>
      <c r="V3654" s="6" t="str">
        <f>TEXT(Kickstarter[[#This Row],[Date Created Conversion]], "mmm")</f>
        <v>Aug</v>
      </c>
      <c r="W3654" s="6">
        <f>DATEDIF(Kickstarter[[#This Row],[Date Created Conversion]],Kickstarter[[#This Row],[Date Ended Conversion]],"m")</f>
        <v>0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Kickstarter[[#This Row],[pledged]]/Kickstarter[[#This Row],[goal]]</f>
        <v>1.0049999999999999</v>
      </c>
      <c r="P3655" s="13">
        <f>IF(Kickstarter[[#This Row],[backers_count]], Kickstarter[[#This Row],[pledged]]/Kickstarter[[#This Row],[backers_count]], 0)</f>
        <v>60.909090909090907</v>
      </c>
      <c r="Q3655" t="str">
        <f>LEFT(Kickstarter[[#This Row],[Category and Sub-Category]], SEARCH("/", Kickstarter[[#This Row],[Category and Sub-Category]])-1)</f>
        <v>theater</v>
      </c>
      <c r="R3655" t="str">
        <f>RIGHT(Kickstarter[[#This Row],[Category and Sub-Category]], LEN(Kickstarter[[#This Row],[Category and Sub-Category]])-SEARCH("/",Kickstarter[[#This Row],[Category and Sub-Category]]))</f>
        <v>plays</v>
      </c>
      <c r="S3655" s="10">
        <f>(Kickstarter[[#This Row],[launched_at]]/86400) + 25569 + (-6/24)</f>
        <v>42191.113506944443</v>
      </c>
      <c r="T3655" s="10">
        <f>(Kickstarter[[#This Row],[deadline]]/86400) + 25569 + (-6/24)</f>
        <v>42221.113506944443</v>
      </c>
      <c r="U3655" s="6">
        <f>YEAR(Kickstarter[[#This Row],[Date Created Conversion]])</f>
        <v>2015</v>
      </c>
      <c r="V3655" s="6" t="str">
        <f>TEXT(Kickstarter[[#This Row],[Date Created Conversion]], "mmm")</f>
        <v>Jul</v>
      </c>
      <c r="W3655" s="6">
        <f>DATEDIF(Kickstarter[[#This Row],[Date Created Conversion]],Kickstarter[[#This Row],[Date Ended Conversion]],"m")</f>
        <v>0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Kickstarter[[#This Row],[pledged]]/Kickstarter[[#This Row],[goal]]</f>
        <v>1.744</v>
      </c>
      <c r="P3656" s="13">
        <f>IF(Kickstarter[[#This Row],[backers_count]], Kickstarter[[#This Row],[pledged]]/Kickstarter[[#This Row],[backers_count]], 0)</f>
        <v>68.84210526315789</v>
      </c>
      <c r="Q3656" t="str">
        <f>LEFT(Kickstarter[[#This Row],[Category and Sub-Category]], SEARCH("/", Kickstarter[[#This Row],[Category and Sub-Category]])-1)</f>
        <v>theater</v>
      </c>
      <c r="R3656" t="str">
        <f>RIGHT(Kickstarter[[#This Row],[Category and Sub-Category]], LEN(Kickstarter[[#This Row],[Category and Sub-Category]])-SEARCH("/",Kickstarter[[#This Row],[Category and Sub-Category]]))</f>
        <v>plays</v>
      </c>
      <c r="S3656" s="10">
        <f>(Kickstarter[[#This Row],[launched_at]]/86400) + 25569 + (-6/24)</f>
        <v>42440.166504629626</v>
      </c>
      <c r="T3656" s="10">
        <f>(Kickstarter[[#This Row],[deadline]]/86400) + 25569 + (-6/24)</f>
        <v>42463.458333333328</v>
      </c>
      <c r="U3656" s="6">
        <f>YEAR(Kickstarter[[#This Row],[Date Created Conversion]])</f>
        <v>2016</v>
      </c>
      <c r="V3656" s="6" t="str">
        <f>TEXT(Kickstarter[[#This Row],[Date Created Conversion]], "mmm")</f>
        <v>Mar</v>
      </c>
      <c r="W3656" s="6">
        <f>DATEDIF(Kickstarter[[#This Row],[Date Created Conversion]],Kickstarter[[#This Row],[Date Ended Conversion]],"m")</f>
        <v>0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Kickstarter[[#This Row],[pledged]]/Kickstarter[[#This Row],[goal]]</f>
        <v>1.1626000000000001</v>
      </c>
      <c r="P3657" s="13">
        <f>IF(Kickstarter[[#This Row],[backers_count]], Kickstarter[[#This Row],[pledged]]/Kickstarter[[#This Row],[backers_count]], 0)</f>
        <v>73.582278481012665</v>
      </c>
      <c r="Q3657" t="str">
        <f>LEFT(Kickstarter[[#This Row],[Category and Sub-Category]], SEARCH("/", Kickstarter[[#This Row],[Category and Sub-Category]])-1)</f>
        <v>theater</v>
      </c>
      <c r="R3657" t="str">
        <f>RIGHT(Kickstarter[[#This Row],[Category and Sub-Category]], LEN(Kickstarter[[#This Row],[Category and Sub-Category]])-SEARCH("/",Kickstarter[[#This Row],[Category and Sub-Category]]))</f>
        <v>plays</v>
      </c>
      <c r="S3657" s="10">
        <f>(Kickstarter[[#This Row],[launched_at]]/86400) + 25569 + (-6/24)</f>
        <v>42173.553217592591</v>
      </c>
      <c r="T3657" s="10">
        <f>(Kickstarter[[#This Row],[deadline]]/86400) + 25569 + (-6/24)</f>
        <v>42203.040972222225</v>
      </c>
      <c r="U3657" s="6">
        <f>YEAR(Kickstarter[[#This Row],[Date Created Conversion]])</f>
        <v>2015</v>
      </c>
      <c r="V3657" s="6" t="str">
        <f>TEXT(Kickstarter[[#This Row],[Date Created Conversion]], "mmm")</f>
        <v>Jun</v>
      </c>
      <c r="W3657" s="6">
        <f>DATEDIF(Kickstarter[[#This Row],[Date Created Conversion]],Kickstarter[[#This Row],[Date Ended Conversion]],"m")</f>
        <v>1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Kickstarter[[#This Row],[pledged]]/Kickstarter[[#This Row],[goal]]</f>
        <v>1.0582</v>
      </c>
      <c r="P3658" s="13">
        <f>IF(Kickstarter[[#This Row],[backers_count]], Kickstarter[[#This Row],[pledged]]/Kickstarter[[#This Row],[backers_count]], 0)</f>
        <v>115.02173913043478</v>
      </c>
      <c r="Q3658" t="str">
        <f>LEFT(Kickstarter[[#This Row],[Category and Sub-Category]], SEARCH("/", Kickstarter[[#This Row],[Category and Sub-Category]])-1)</f>
        <v>theater</v>
      </c>
      <c r="R3658" t="str">
        <f>RIGHT(Kickstarter[[#This Row],[Category and Sub-Category]], LEN(Kickstarter[[#This Row],[Category and Sub-Category]])-SEARCH("/",Kickstarter[[#This Row],[Category and Sub-Category]]))</f>
        <v>plays</v>
      </c>
      <c r="S3658" s="10">
        <f>(Kickstarter[[#This Row],[launched_at]]/86400) + 25569 + (-6/24)</f>
        <v>42737.660138888888</v>
      </c>
      <c r="T3658" s="10">
        <f>(Kickstarter[[#This Row],[deadline]]/86400) + 25569 + (-6/24)</f>
        <v>42767.707638888889</v>
      </c>
      <c r="U3658" s="6">
        <f>YEAR(Kickstarter[[#This Row],[Date Created Conversion]])</f>
        <v>2017</v>
      </c>
      <c r="V3658" s="6" t="str">
        <f>TEXT(Kickstarter[[#This Row],[Date Created Conversion]], "mmm")</f>
        <v>Jan</v>
      </c>
      <c r="W3658" s="6">
        <f>DATEDIF(Kickstarter[[#This Row],[Date Created Conversion]],Kickstarter[[#This Row],[Date Ended Conversion]],"m")</f>
        <v>0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Kickstarter[[#This Row],[pledged]]/Kickstarter[[#This Row],[goal]]</f>
        <v>1.1074999999999999</v>
      </c>
      <c r="P3659" s="13">
        <f>IF(Kickstarter[[#This Row],[backers_count]], Kickstarter[[#This Row],[pledged]]/Kickstarter[[#This Row],[backers_count]], 0)</f>
        <v>110.75</v>
      </c>
      <c r="Q3659" t="str">
        <f>LEFT(Kickstarter[[#This Row],[Category and Sub-Category]], SEARCH("/", Kickstarter[[#This Row],[Category and Sub-Category]])-1)</f>
        <v>theater</v>
      </c>
      <c r="R3659" t="str">
        <f>RIGHT(Kickstarter[[#This Row],[Category and Sub-Category]], LEN(Kickstarter[[#This Row],[Category and Sub-Category]])-SEARCH("/",Kickstarter[[#This Row],[Category and Sub-Category]]))</f>
        <v>plays</v>
      </c>
      <c r="S3659" s="10">
        <f>(Kickstarter[[#This Row],[launched_at]]/86400) + 25569 + (-6/24)</f>
        <v>42499.379849537036</v>
      </c>
      <c r="T3659" s="10">
        <f>(Kickstarter[[#This Row],[deadline]]/86400) + 25569 + (-6/24)</f>
        <v>42522.654166666667</v>
      </c>
      <c r="U3659" s="6">
        <f>YEAR(Kickstarter[[#This Row],[Date Created Conversion]])</f>
        <v>2016</v>
      </c>
      <c r="V3659" s="6" t="str">
        <f>TEXT(Kickstarter[[#This Row],[Date Created Conversion]], "mmm")</f>
        <v>May</v>
      </c>
      <c r="W3659" s="6">
        <f>DATEDIF(Kickstarter[[#This Row],[Date Created Conversion]],Kickstarter[[#This Row],[Date Ended Conversion]],"m")</f>
        <v>0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Kickstarter[[#This Row],[pledged]]/Kickstarter[[#This Row],[goal]]</f>
        <v>1.0066666666666666</v>
      </c>
      <c r="P3660" s="13">
        <f>IF(Kickstarter[[#This Row],[backers_count]], Kickstarter[[#This Row],[pledged]]/Kickstarter[[#This Row],[backers_count]], 0)</f>
        <v>75.5</v>
      </c>
      <c r="Q3660" t="str">
        <f>LEFT(Kickstarter[[#This Row],[Category and Sub-Category]], SEARCH("/", Kickstarter[[#This Row],[Category and Sub-Category]])-1)</f>
        <v>theater</v>
      </c>
      <c r="R3660" t="str">
        <f>RIGHT(Kickstarter[[#This Row],[Category and Sub-Category]], LEN(Kickstarter[[#This Row],[Category and Sub-Category]])-SEARCH("/",Kickstarter[[#This Row],[Category and Sub-Category]]))</f>
        <v>plays</v>
      </c>
      <c r="S3660" s="10">
        <f>(Kickstarter[[#This Row],[launched_at]]/86400) + 25569 + (-6/24)</f>
        <v>41775.608564814815</v>
      </c>
      <c r="T3660" s="10">
        <f>(Kickstarter[[#This Row],[deadline]]/86400) + 25569 + (-6/24)</f>
        <v>41821.915972222225</v>
      </c>
      <c r="U3660" s="6">
        <f>YEAR(Kickstarter[[#This Row],[Date Created Conversion]])</f>
        <v>2014</v>
      </c>
      <c r="V3660" s="6" t="str">
        <f>TEXT(Kickstarter[[#This Row],[Date Created Conversion]], "mmm")</f>
        <v>May</v>
      </c>
      <c r="W3660" s="6">
        <f>DATEDIF(Kickstarter[[#This Row],[Date Created Conversion]],Kickstarter[[#This Row],[Date Ended Conversion]],"m")</f>
        <v>1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Kickstarter[[#This Row],[pledged]]/Kickstarter[[#This Row],[goal]]</f>
        <v>1.0203333333333333</v>
      </c>
      <c r="P3661" s="13">
        <f>IF(Kickstarter[[#This Row],[backers_count]], Kickstarter[[#This Row],[pledged]]/Kickstarter[[#This Row],[backers_count]], 0)</f>
        <v>235.46153846153845</v>
      </c>
      <c r="Q3661" t="str">
        <f>LEFT(Kickstarter[[#This Row],[Category and Sub-Category]], SEARCH("/", Kickstarter[[#This Row],[Category and Sub-Category]])-1)</f>
        <v>theater</v>
      </c>
      <c r="R3661" t="str">
        <f>RIGHT(Kickstarter[[#This Row],[Category and Sub-Category]], LEN(Kickstarter[[#This Row],[Category and Sub-Category]])-SEARCH("/",Kickstarter[[#This Row],[Category and Sub-Category]]))</f>
        <v>plays</v>
      </c>
      <c r="S3661" s="10">
        <f>(Kickstarter[[#This Row],[launched_at]]/86400) + 25569 + (-6/24)</f>
        <v>42055.027199074073</v>
      </c>
      <c r="T3661" s="10">
        <f>(Kickstarter[[#This Row],[deadline]]/86400) + 25569 + (-6/24)</f>
        <v>42082.360416666663</v>
      </c>
      <c r="U3661" s="6">
        <f>YEAR(Kickstarter[[#This Row],[Date Created Conversion]])</f>
        <v>2015</v>
      </c>
      <c r="V3661" s="6" t="str">
        <f>TEXT(Kickstarter[[#This Row],[Date Created Conversion]], "mmm")</f>
        <v>Feb</v>
      </c>
      <c r="W3661" s="6">
        <f>DATEDIF(Kickstarter[[#This Row],[Date Created Conversion]],Kickstarter[[#This Row],[Date Ended Conversion]],"m")</f>
        <v>0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Kickstarter[[#This Row],[pledged]]/Kickstarter[[#This Row],[goal]]</f>
        <v>1</v>
      </c>
      <c r="P3662" s="13">
        <f>IF(Kickstarter[[#This Row],[backers_count]], Kickstarter[[#This Row],[pledged]]/Kickstarter[[#This Row],[backers_count]], 0)</f>
        <v>11.363636363636363</v>
      </c>
      <c r="Q3662" t="str">
        <f>LEFT(Kickstarter[[#This Row],[Category and Sub-Category]], SEARCH("/", Kickstarter[[#This Row],[Category and Sub-Category]])-1)</f>
        <v>theater</v>
      </c>
      <c r="R3662" t="str">
        <f>RIGHT(Kickstarter[[#This Row],[Category and Sub-Category]], LEN(Kickstarter[[#This Row],[Category and Sub-Category]])-SEARCH("/",Kickstarter[[#This Row],[Category and Sub-Category]]))</f>
        <v>plays</v>
      </c>
      <c r="S3662" s="10">
        <f>(Kickstarter[[#This Row],[launched_at]]/86400) + 25569 + (-6/24)</f>
        <v>41971.631076388891</v>
      </c>
      <c r="T3662" s="10">
        <f>(Kickstarter[[#This Row],[deadline]]/86400) + 25569 + (-6/24)</f>
        <v>41996.631076388891</v>
      </c>
      <c r="U3662" s="6">
        <f>YEAR(Kickstarter[[#This Row],[Date Created Conversion]])</f>
        <v>2014</v>
      </c>
      <c r="V3662" s="6" t="str">
        <f>TEXT(Kickstarter[[#This Row],[Date Created Conversion]], "mmm")</f>
        <v>Nov</v>
      </c>
      <c r="W3662" s="6">
        <f>DATEDIF(Kickstarter[[#This Row],[Date Created Conversion]],Kickstarter[[#This Row],[Date Ended Conversion]],"m")</f>
        <v>0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Kickstarter[[#This Row],[pledged]]/Kickstarter[[#This Row],[goal]]</f>
        <v>1.1100000000000001</v>
      </c>
      <c r="P3663" s="13">
        <f>IF(Kickstarter[[#This Row],[backers_count]], Kickstarter[[#This Row],[pledged]]/Kickstarter[[#This Row],[backers_count]], 0)</f>
        <v>92.5</v>
      </c>
      <c r="Q3663" t="str">
        <f>LEFT(Kickstarter[[#This Row],[Category and Sub-Category]], SEARCH("/", Kickstarter[[#This Row],[Category and Sub-Category]])-1)</f>
        <v>theater</v>
      </c>
      <c r="R3663" t="str">
        <f>RIGHT(Kickstarter[[#This Row],[Category and Sub-Category]], LEN(Kickstarter[[#This Row],[Category and Sub-Category]])-SEARCH("/",Kickstarter[[#This Row],[Category and Sub-Category]]))</f>
        <v>plays</v>
      </c>
      <c r="S3663" s="10">
        <f>(Kickstarter[[#This Row],[launched_at]]/86400) + 25569 + (-6/24)</f>
        <v>42447.646666666667</v>
      </c>
      <c r="T3663" s="10">
        <f>(Kickstarter[[#This Row],[deadline]]/86400) + 25569 + (-6/24)</f>
        <v>42469.916666666672</v>
      </c>
      <c r="U3663" s="6">
        <f>YEAR(Kickstarter[[#This Row],[Date Created Conversion]])</f>
        <v>2016</v>
      </c>
      <c r="V3663" s="6" t="str">
        <f>TEXT(Kickstarter[[#This Row],[Date Created Conversion]], "mmm")</f>
        <v>Mar</v>
      </c>
      <c r="W3663" s="6">
        <f>DATEDIF(Kickstarter[[#This Row],[Date Created Conversion]],Kickstarter[[#This Row],[Date Ended Conversion]],"m")</f>
        <v>0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Kickstarter[[#This Row],[pledged]]/Kickstarter[[#This Row],[goal]]</f>
        <v>1.0142500000000001</v>
      </c>
      <c r="P3664" s="13">
        <f>IF(Kickstarter[[#This Row],[backers_count]], Kickstarter[[#This Row],[pledged]]/Kickstarter[[#This Row],[backers_count]], 0)</f>
        <v>202.85</v>
      </c>
      <c r="Q3664" t="str">
        <f>LEFT(Kickstarter[[#This Row],[Category and Sub-Category]], SEARCH("/", Kickstarter[[#This Row],[Category and Sub-Category]])-1)</f>
        <v>theater</v>
      </c>
      <c r="R3664" t="str">
        <f>RIGHT(Kickstarter[[#This Row],[Category and Sub-Category]], LEN(Kickstarter[[#This Row],[Category and Sub-Category]])-SEARCH("/",Kickstarter[[#This Row],[Category and Sub-Category]]))</f>
        <v>plays</v>
      </c>
      <c r="S3664" s="10">
        <f>(Kickstarter[[#This Row],[launched_at]]/86400) + 25569 + (-6/24)</f>
        <v>42063.970069444447</v>
      </c>
      <c r="T3664" s="10">
        <f>(Kickstarter[[#This Row],[deadline]]/86400) + 25569 + (-6/24)</f>
        <v>42093.928402777776</v>
      </c>
      <c r="U3664" s="6">
        <f>YEAR(Kickstarter[[#This Row],[Date Created Conversion]])</f>
        <v>2015</v>
      </c>
      <c r="V3664" s="6" t="str">
        <f>TEXT(Kickstarter[[#This Row],[Date Created Conversion]], "mmm")</f>
        <v>Feb</v>
      </c>
      <c r="W3664" s="6">
        <f>DATEDIF(Kickstarter[[#This Row],[Date Created Conversion]],Kickstarter[[#This Row],[Date Ended Conversion]],"m")</f>
        <v>1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Kickstarter[[#This Row],[pledged]]/Kickstarter[[#This Row],[goal]]</f>
        <v>1.04</v>
      </c>
      <c r="P3665" s="13">
        <f>IF(Kickstarter[[#This Row],[backers_count]], Kickstarter[[#This Row],[pledged]]/Kickstarter[[#This Row],[backers_count]], 0)</f>
        <v>26</v>
      </c>
      <c r="Q3665" t="str">
        <f>LEFT(Kickstarter[[#This Row],[Category and Sub-Category]], SEARCH("/", Kickstarter[[#This Row],[Category and Sub-Category]])-1)</f>
        <v>theater</v>
      </c>
      <c r="R3665" t="str">
        <f>RIGHT(Kickstarter[[#This Row],[Category and Sub-Category]], LEN(Kickstarter[[#This Row],[Category and Sub-Category]])-SEARCH("/",Kickstarter[[#This Row],[Category and Sub-Category]]))</f>
        <v>plays</v>
      </c>
      <c r="S3665" s="10">
        <f>(Kickstarter[[#This Row],[launched_at]]/86400) + 25569 + (-6/24)</f>
        <v>42665.201736111107</v>
      </c>
      <c r="T3665" s="10">
        <f>(Kickstarter[[#This Row],[deadline]]/86400) + 25569 + (-6/24)</f>
        <v>42725.243402777778</v>
      </c>
      <c r="U3665" s="6">
        <f>YEAR(Kickstarter[[#This Row],[Date Created Conversion]])</f>
        <v>2016</v>
      </c>
      <c r="V3665" s="6" t="str">
        <f>TEXT(Kickstarter[[#This Row],[Date Created Conversion]], "mmm")</f>
        <v>Oct</v>
      </c>
      <c r="W3665" s="6">
        <f>DATEDIF(Kickstarter[[#This Row],[Date Created Conversion]],Kickstarter[[#This Row],[Date Ended Conversion]],"m")</f>
        <v>1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Kickstarter[[#This Row],[pledged]]/Kickstarter[[#This Row],[goal]]</f>
        <v>1.09375</v>
      </c>
      <c r="P3666" s="13">
        <f>IF(Kickstarter[[#This Row],[backers_count]], Kickstarter[[#This Row],[pledged]]/Kickstarter[[#This Row],[backers_count]], 0)</f>
        <v>46.05263157894737</v>
      </c>
      <c r="Q3666" t="str">
        <f>LEFT(Kickstarter[[#This Row],[Category and Sub-Category]], SEARCH("/", Kickstarter[[#This Row],[Category and Sub-Category]])-1)</f>
        <v>theater</v>
      </c>
      <c r="R3666" t="str">
        <f>RIGHT(Kickstarter[[#This Row],[Category and Sub-Category]], LEN(Kickstarter[[#This Row],[Category and Sub-Category]])-SEARCH("/",Kickstarter[[#This Row],[Category and Sub-Category]]))</f>
        <v>plays</v>
      </c>
      <c r="S3666" s="10">
        <f>(Kickstarter[[#This Row],[launched_at]]/86400) + 25569 + (-6/24)</f>
        <v>42522.998715277776</v>
      </c>
      <c r="T3666" s="10">
        <f>(Kickstarter[[#This Row],[deadline]]/86400) + 25569 + (-6/24)</f>
        <v>42536.998715277776</v>
      </c>
      <c r="U3666" s="6">
        <f>YEAR(Kickstarter[[#This Row],[Date Created Conversion]])</f>
        <v>2016</v>
      </c>
      <c r="V3666" s="6" t="str">
        <f>TEXT(Kickstarter[[#This Row],[Date Created Conversion]], "mmm")</f>
        <v>Jun</v>
      </c>
      <c r="W3666" s="6">
        <f>DATEDIF(Kickstarter[[#This Row],[Date Created Conversion]],Kickstarter[[#This Row],[Date Ended Conversion]],"m")</f>
        <v>0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Kickstarter[[#This Row],[pledged]]/Kickstarter[[#This Row],[goal]]</f>
        <v>1.1516129032258065</v>
      </c>
      <c r="P3667" s="13">
        <f>IF(Kickstarter[[#This Row],[backers_count]], Kickstarter[[#This Row],[pledged]]/Kickstarter[[#This Row],[backers_count]], 0)</f>
        <v>51</v>
      </c>
      <c r="Q3667" t="str">
        <f>LEFT(Kickstarter[[#This Row],[Category and Sub-Category]], SEARCH("/", Kickstarter[[#This Row],[Category and Sub-Category]])-1)</f>
        <v>theater</v>
      </c>
      <c r="R3667" t="str">
        <f>RIGHT(Kickstarter[[#This Row],[Category and Sub-Category]], LEN(Kickstarter[[#This Row],[Category and Sub-Category]])-SEARCH("/",Kickstarter[[#This Row],[Category and Sub-Category]]))</f>
        <v>plays</v>
      </c>
      <c r="S3667" s="10">
        <f>(Kickstarter[[#This Row],[launched_at]]/86400) + 25569 + (-6/24)</f>
        <v>42294.558124999996</v>
      </c>
      <c r="T3667" s="10">
        <f>(Kickstarter[[#This Row],[deadline]]/86400) + 25569 + (-6/24)</f>
        <v>42305.579166666663</v>
      </c>
      <c r="U3667" s="6">
        <f>YEAR(Kickstarter[[#This Row],[Date Created Conversion]])</f>
        <v>2015</v>
      </c>
      <c r="V3667" s="6" t="str">
        <f>TEXT(Kickstarter[[#This Row],[Date Created Conversion]], "mmm")</f>
        <v>Oct</v>
      </c>
      <c r="W3667" s="6">
        <f>DATEDIF(Kickstarter[[#This Row],[Date Created Conversion]],Kickstarter[[#This Row],[Date Ended Conversion]],"m")</f>
        <v>0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Kickstarter[[#This Row],[pledged]]/Kickstarter[[#This Row],[goal]]</f>
        <v>1</v>
      </c>
      <c r="P3668" s="13">
        <f>IF(Kickstarter[[#This Row],[backers_count]], Kickstarter[[#This Row],[pledged]]/Kickstarter[[#This Row],[backers_count]], 0)</f>
        <v>31.578947368421051</v>
      </c>
      <c r="Q3668" t="str">
        <f>LEFT(Kickstarter[[#This Row],[Category and Sub-Category]], SEARCH("/", Kickstarter[[#This Row],[Category and Sub-Category]])-1)</f>
        <v>theater</v>
      </c>
      <c r="R3668" t="str">
        <f>RIGHT(Kickstarter[[#This Row],[Category and Sub-Category]], LEN(Kickstarter[[#This Row],[Category and Sub-Category]])-SEARCH("/",Kickstarter[[#This Row],[Category and Sub-Category]]))</f>
        <v>plays</v>
      </c>
      <c r="S3668" s="10">
        <f>(Kickstarter[[#This Row],[launched_at]]/86400) + 25569 + (-6/24)</f>
        <v>41822.65488425926</v>
      </c>
      <c r="T3668" s="10">
        <f>(Kickstarter[[#This Row],[deadline]]/86400) + 25569 + (-6/24)</f>
        <v>41844.041666666664</v>
      </c>
      <c r="U3668" s="6">
        <f>YEAR(Kickstarter[[#This Row],[Date Created Conversion]])</f>
        <v>2014</v>
      </c>
      <c r="V3668" s="6" t="str">
        <f>TEXT(Kickstarter[[#This Row],[Date Created Conversion]], "mmm")</f>
        <v>Jul</v>
      </c>
      <c r="W3668" s="6">
        <f>DATEDIF(Kickstarter[[#This Row],[Date Created Conversion]],Kickstarter[[#This Row],[Date Ended Conversion]],"m")</f>
        <v>0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Kickstarter[[#This Row],[pledged]]/Kickstarter[[#This Row],[goal]]</f>
        <v>1.0317033333333334</v>
      </c>
      <c r="P3669" s="13">
        <f>IF(Kickstarter[[#This Row],[backers_count]], Kickstarter[[#This Row],[pledged]]/Kickstarter[[#This Row],[backers_count]], 0)</f>
        <v>53.363965517241382</v>
      </c>
      <c r="Q3669" t="str">
        <f>LEFT(Kickstarter[[#This Row],[Category and Sub-Category]], SEARCH("/", Kickstarter[[#This Row],[Category and Sub-Category]])-1)</f>
        <v>theater</v>
      </c>
      <c r="R3669" t="str">
        <f>RIGHT(Kickstarter[[#This Row],[Category and Sub-Category]], LEN(Kickstarter[[#This Row],[Category and Sub-Category]])-SEARCH("/",Kickstarter[[#This Row],[Category and Sub-Category]]))</f>
        <v>plays</v>
      </c>
      <c r="S3669" s="10">
        <f>(Kickstarter[[#This Row],[launched_at]]/86400) + 25569 + (-6/24)</f>
        <v>42173.720127314809</v>
      </c>
      <c r="T3669" s="10">
        <f>(Kickstarter[[#This Row],[deadline]]/86400) + 25569 + (-6/24)</f>
        <v>42203.720127314809</v>
      </c>
      <c r="U3669" s="6">
        <f>YEAR(Kickstarter[[#This Row],[Date Created Conversion]])</f>
        <v>2015</v>
      </c>
      <c r="V3669" s="6" t="str">
        <f>TEXT(Kickstarter[[#This Row],[Date Created Conversion]], "mmm")</f>
        <v>Jun</v>
      </c>
      <c r="W3669" s="6">
        <f>DATEDIF(Kickstarter[[#This Row],[Date Created Conversion]],Kickstarter[[#This Row],[Date Ended Conversion]],"m")</f>
        <v>1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Kickstarter[[#This Row],[pledged]]/Kickstarter[[#This Row],[goal]]</f>
        <v>1.0349999999999999</v>
      </c>
      <c r="P3670" s="13">
        <f>IF(Kickstarter[[#This Row],[backers_count]], Kickstarter[[#This Row],[pledged]]/Kickstarter[[#This Row],[backers_count]], 0)</f>
        <v>36.964285714285715</v>
      </c>
      <c r="Q3670" t="str">
        <f>LEFT(Kickstarter[[#This Row],[Category and Sub-Category]], SEARCH("/", Kickstarter[[#This Row],[Category and Sub-Category]])-1)</f>
        <v>theater</v>
      </c>
      <c r="R3670" t="str">
        <f>RIGHT(Kickstarter[[#This Row],[Category and Sub-Category]], LEN(Kickstarter[[#This Row],[Category and Sub-Category]])-SEARCH("/",Kickstarter[[#This Row],[Category and Sub-Category]]))</f>
        <v>plays</v>
      </c>
      <c r="S3670" s="10">
        <f>(Kickstarter[[#This Row],[launched_at]]/86400) + 25569 + (-6/24)</f>
        <v>42185.306157407409</v>
      </c>
      <c r="T3670" s="10">
        <f>(Kickstarter[[#This Row],[deadline]]/86400) + 25569 + (-6/24)</f>
        <v>42208.522916666669</v>
      </c>
      <c r="U3670" s="6">
        <f>YEAR(Kickstarter[[#This Row],[Date Created Conversion]])</f>
        <v>2015</v>
      </c>
      <c r="V3670" s="6" t="str">
        <f>TEXT(Kickstarter[[#This Row],[Date Created Conversion]], "mmm")</f>
        <v>Jun</v>
      </c>
      <c r="W3670" s="6">
        <f>DATEDIF(Kickstarter[[#This Row],[Date Created Conversion]],Kickstarter[[#This Row],[Date Ended Conversion]],"m")</f>
        <v>0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Kickstarter[[#This Row],[pledged]]/Kickstarter[[#This Row],[goal]]</f>
        <v>1.3819999999999999</v>
      </c>
      <c r="P3671" s="13">
        <f>IF(Kickstarter[[#This Row],[backers_count]], Kickstarter[[#This Row],[pledged]]/Kickstarter[[#This Row],[backers_count]], 0)</f>
        <v>81.294117647058826</v>
      </c>
      <c r="Q3671" t="str">
        <f>LEFT(Kickstarter[[#This Row],[Category and Sub-Category]], SEARCH("/", Kickstarter[[#This Row],[Category and Sub-Category]])-1)</f>
        <v>theater</v>
      </c>
      <c r="R3671" t="str">
        <f>RIGHT(Kickstarter[[#This Row],[Category and Sub-Category]], LEN(Kickstarter[[#This Row],[Category and Sub-Category]])-SEARCH("/",Kickstarter[[#This Row],[Category and Sub-Category]]))</f>
        <v>plays</v>
      </c>
      <c r="S3671" s="10">
        <f>(Kickstarter[[#This Row],[launched_at]]/86400) + 25569 + (-6/24)</f>
        <v>42136.425196759257</v>
      </c>
      <c r="T3671" s="10">
        <f>(Kickstarter[[#This Row],[deadline]]/86400) + 25569 + (-6/24)</f>
        <v>42166.425196759257</v>
      </c>
      <c r="U3671" s="6">
        <f>YEAR(Kickstarter[[#This Row],[Date Created Conversion]])</f>
        <v>2015</v>
      </c>
      <c r="V3671" s="6" t="str">
        <f>TEXT(Kickstarter[[#This Row],[Date Created Conversion]], "mmm")</f>
        <v>May</v>
      </c>
      <c r="W3671" s="6">
        <f>DATEDIF(Kickstarter[[#This Row],[Date Created Conversion]],Kickstarter[[#This Row],[Date Ended Conversion]],"m")</f>
        <v>0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Kickstarter[[#This Row],[pledged]]/Kickstarter[[#This Row],[goal]]</f>
        <v>1.0954545454545455</v>
      </c>
      <c r="P3672" s="13">
        <f>IF(Kickstarter[[#This Row],[backers_count]], Kickstarter[[#This Row],[pledged]]/Kickstarter[[#This Row],[backers_count]], 0)</f>
        <v>20.083333333333332</v>
      </c>
      <c r="Q3672" t="str">
        <f>LEFT(Kickstarter[[#This Row],[Category and Sub-Category]], SEARCH("/", Kickstarter[[#This Row],[Category and Sub-Category]])-1)</f>
        <v>theater</v>
      </c>
      <c r="R3672" t="str">
        <f>RIGHT(Kickstarter[[#This Row],[Category and Sub-Category]], LEN(Kickstarter[[#This Row],[Category and Sub-Category]])-SEARCH("/",Kickstarter[[#This Row],[Category and Sub-Category]]))</f>
        <v>plays</v>
      </c>
      <c r="S3672" s="10">
        <f>(Kickstarter[[#This Row],[launched_at]]/86400) + 25569 + (-6/24)</f>
        <v>42142.264016203699</v>
      </c>
      <c r="T3672" s="10">
        <f>(Kickstarter[[#This Row],[deadline]]/86400) + 25569 + (-6/24)</f>
        <v>42155.708333333328</v>
      </c>
      <c r="U3672" s="6">
        <f>YEAR(Kickstarter[[#This Row],[Date Created Conversion]])</f>
        <v>2015</v>
      </c>
      <c r="V3672" s="6" t="str">
        <f>TEXT(Kickstarter[[#This Row],[Date Created Conversion]], "mmm")</f>
        <v>May</v>
      </c>
      <c r="W3672" s="6">
        <f>DATEDIF(Kickstarter[[#This Row],[Date Created Conversion]],Kickstarter[[#This Row],[Date Ended Conversion]],"m")</f>
        <v>0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Kickstarter[[#This Row],[pledged]]/Kickstarter[[#This Row],[goal]]</f>
        <v>1.0085714285714287</v>
      </c>
      <c r="P3673" s="13">
        <f>IF(Kickstarter[[#This Row],[backers_count]], Kickstarter[[#This Row],[pledged]]/Kickstarter[[#This Row],[backers_count]], 0)</f>
        <v>88.25</v>
      </c>
      <c r="Q3673" t="str">
        <f>LEFT(Kickstarter[[#This Row],[Category and Sub-Category]], SEARCH("/", Kickstarter[[#This Row],[Category and Sub-Category]])-1)</f>
        <v>theater</v>
      </c>
      <c r="R3673" t="str">
        <f>RIGHT(Kickstarter[[#This Row],[Category and Sub-Category]], LEN(Kickstarter[[#This Row],[Category and Sub-Category]])-SEARCH("/",Kickstarter[[#This Row],[Category and Sub-Category]]))</f>
        <v>plays</v>
      </c>
      <c r="S3673" s="10">
        <f>(Kickstarter[[#This Row],[launched_at]]/86400) + 25569 + (-6/24)</f>
        <v>41820.37809027778</v>
      </c>
      <c r="T3673" s="10">
        <f>(Kickstarter[[#This Row],[deadline]]/86400) + 25569 + (-6/24)</f>
        <v>41840.915972222225</v>
      </c>
      <c r="U3673" s="6">
        <f>YEAR(Kickstarter[[#This Row],[Date Created Conversion]])</f>
        <v>2014</v>
      </c>
      <c r="V3673" s="6" t="str">
        <f>TEXT(Kickstarter[[#This Row],[Date Created Conversion]], "mmm")</f>
        <v>Jun</v>
      </c>
      <c r="W3673" s="6">
        <f>DATEDIF(Kickstarter[[#This Row],[Date Created Conversion]],Kickstarter[[#This Row],[Date Ended Conversion]],"m")</f>
        <v>0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Kickstarter[[#This Row],[pledged]]/Kickstarter[[#This Row],[goal]]</f>
        <v>1.0153333333333334</v>
      </c>
      <c r="P3674" s="13">
        <f>IF(Kickstarter[[#This Row],[backers_count]], Kickstarter[[#This Row],[pledged]]/Kickstarter[[#This Row],[backers_count]], 0)</f>
        <v>53.438596491228068</v>
      </c>
      <c r="Q3674" t="str">
        <f>LEFT(Kickstarter[[#This Row],[Category and Sub-Category]], SEARCH("/", Kickstarter[[#This Row],[Category and Sub-Category]])-1)</f>
        <v>theater</v>
      </c>
      <c r="R3674" t="str">
        <f>RIGHT(Kickstarter[[#This Row],[Category and Sub-Category]], LEN(Kickstarter[[#This Row],[Category and Sub-Category]])-SEARCH("/",Kickstarter[[#This Row],[Category and Sub-Category]]))</f>
        <v>plays</v>
      </c>
      <c r="S3674" s="10">
        <f>(Kickstarter[[#This Row],[launched_at]]/86400) + 25569 + (-6/24)</f>
        <v>41878.696574074071</v>
      </c>
      <c r="T3674" s="10">
        <f>(Kickstarter[[#This Row],[deadline]]/86400) + 25569 + (-6/24)</f>
        <v>41908.696574074071</v>
      </c>
      <c r="U3674" s="6">
        <f>YEAR(Kickstarter[[#This Row],[Date Created Conversion]])</f>
        <v>2014</v>
      </c>
      <c r="V3674" s="6" t="str">
        <f>TEXT(Kickstarter[[#This Row],[Date Created Conversion]], "mmm")</f>
        <v>Aug</v>
      </c>
      <c r="W3674" s="6">
        <f>DATEDIF(Kickstarter[[#This Row],[Date Created Conversion]],Kickstarter[[#This Row],[Date Ended Conversion]],"m")</f>
        <v>0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Kickstarter[[#This Row],[pledged]]/Kickstarter[[#This Row],[goal]]</f>
        <v>1.13625</v>
      </c>
      <c r="P3675" s="13">
        <f>IF(Kickstarter[[#This Row],[backers_count]], Kickstarter[[#This Row],[pledged]]/Kickstarter[[#This Row],[backers_count]], 0)</f>
        <v>39.868421052631582</v>
      </c>
      <c r="Q3675" t="str">
        <f>LEFT(Kickstarter[[#This Row],[Category and Sub-Category]], SEARCH("/", Kickstarter[[#This Row],[Category and Sub-Category]])-1)</f>
        <v>theater</v>
      </c>
      <c r="R3675" t="str">
        <f>RIGHT(Kickstarter[[#This Row],[Category and Sub-Category]], LEN(Kickstarter[[#This Row],[Category and Sub-Category]])-SEARCH("/",Kickstarter[[#This Row],[Category and Sub-Category]]))</f>
        <v>plays</v>
      </c>
      <c r="S3675" s="10">
        <f>(Kickstarter[[#This Row],[launched_at]]/86400) + 25569 + (-6/24)</f>
        <v>41914.045104166667</v>
      </c>
      <c r="T3675" s="10">
        <f>(Kickstarter[[#This Row],[deadline]]/86400) + 25569 + (-6/24)</f>
        <v>41948.286111111112</v>
      </c>
      <c r="U3675" s="6">
        <f>YEAR(Kickstarter[[#This Row],[Date Created Conversion]])</f>
        <v>2014</v>
      </c>
      <c r="V3675" s="6" t="str">
        <f>TEXT(Kickstarter[[#This Row],[Date Created Conversion]], "mmm")</f>
        <v>Oct</v>
      </c>
      <c r="W3675" s="6">
        <f>DATEDIF(Kickstarter[[#This Row],[Date Created Conversion]],Kickstarter[[#This Row],[Date Ended Conversion]],"m")</f>
        <v>1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Kickstarter[[#This Row],[pledged]]/Kickstarter[[#This Row],[goal]]</f>
        <v>1</v>
      </c>
      <c r="P3676" s="13">
        <f>IF(Kickstarter[[#This Row],[backers_count]], Kickstarter[[#This Row],[pledged]]/Kickstarter[[#This Row],[backers_count]], 0)</f>
        <v>145.16129032258064</v>
      </c>
      <c r="Q3676" t="str">
        <f>LEFT(Kickstarter[[#This Row],[Category and Sub-Category]], SEARCH("/", Kickstarter[[#This Row],[Category and Sub-Category]])-1)</f>
        <v>theater</v>
      </c>
      <c r="R3676" t="str">
        <f>RIGHT(Kickstarter[[#This Row],[Category and Sub-Category]], LEN(Kickstarter[[#This Row],[Category and Sub-Category]])-SEARCH("/",Kickstarter[[#This Row],[Category and Sub-Category]]))</f>
        <v>plays</v>
      </c>
      <c r="S3676" s="10">
        <f>(Kickstarter[[#This Row],[launched_at]]/86400) + 25569 + (-6/24)</f>
        <v>42556.623020833329</v>
      </c>
      <c r="T3676" s="10">
        <f>(Kickstarter[[#This Row],[deadline]]/86400) + 25569 + (-6/24)</f>
        <v>42616.623020833329</v>
      </c>
      <c r="U3676" s="6">
        <f>YEAR(Kickstarter[[#This Row],[Date Created Conversion]])</f>
        <v>2016</v>
      </c>
      <c r="V3676" s="6" t="str">
        <f>TEXT(Kickstarter[[#This Row],[Date Created Conversion]], "mmm")</f>
        <v>Jul</v>
      </c>
      <c r="W3676" s="6">
        <f>DATEDIF(Kickstarter[[#This Row],[Date Created Conversion]],Kickstarter[[#This Row],[Date Ended Conversion]],"m")</f>
        <v>1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Kickstarter[[#This Row],[pledged]]/Kickstarter[[#This Row],[goal]]</f>
        <v>1.4</v>
      </c>
      <c r="P3677" s="13">
        <f>IF(Kickstarter[[#This Row],[backers_count]], Kickstarter[[#This Row],[pledged]]/Kickstarter[[#This Row],[backers_count]], 0)</f>
        <v>23.333333333333332</v>
      </c>
      <c r="Q3677" t="str">
        <f>LEFT(Kickstarter[[#This Row],[Category and Sub-Category]], SEARCH("/", Kickstarter[[#This Row],[Category and Sub-Category]])-1)</f>
        <v>theater</v>
      </c>
      <c r="R3677" t="str">
        <f>RIGHT(Kickstarter[[#This Row],[Category and Sub-Category]], LEN(Kickstarter[[#This Row],[Category and Sub-Category]])-SEARCH("/",Kickstarter[[#This Row],[Category and Sub-Category]]))</f>
        <v>plays</v>
      </c>
      <c r="S3677" s="10">
        <f>(Kickstarter[[#This Row],[launched_at]]/86400) + 25569 + (-6/24)</f>
        <v>42493.347013888888</v>
      </c>
      <c r="T3677" s="10">
        <f>(Kickstarter[[#This Row],[deadline]]/86400) + 25569 + (-6/24)</f>
        <v>42505.708333333328</v>
      </c>
      <c r="U3677" s="6">
        <f>YEAR(Kickstarter[[#This Row],[Date Created Conversion]])</f>
        <v>2016</v>
      </c>
      <c r="V3677" s="6" t="str">
        <f>TEXT(Kickstarter[[#This Row],[Date Created Conversion]], "mmm")</f>
        <v>May</v>
      </c>
      <c r="W3677" s="6">
        <f>DATEDIF(Kickstarter[[#This Row],[Date Created Conversion]],Kickstarter[[#This Row],[Date Ended Conversion]],"m")</f>
        <v>0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Kickstarter[[#This Row],[pledged]]/Kickstarter[[#This Row],[goal]]</f>
        <v>1.2875000000000001</v>
      </c>
      <c r="P3678" s="13">
        <f>IF(Kickstarter[[#This Row],[backers_count]], Kickstarter[[#This Row],[pledged]]/Kickstarter[[#This Row],[backers_count]], 0)</f>
        <v>64.375</v>
      </c>
      <c r="Q3678" t="str">
        <f>LEFT(Kickstarter[[#This Row],[Category and Sub-Category]], SEARCH("/", Kickstarter[[#This Row],[Category and Sub-Category]])-1)</f>
        <v>theater</v>
      </c>
      <c r="R3678" t="str">
        <f>RIGHT(Kickstarter[[#This Row],[Category and Sub-Category]], LEN(Kickstarter[[#This Row],[Category and Sub-Category]])-SEARCH("/",Kickstarter[[#This Row],[Category and Sub-Category]]))</f>
        <v>plays</v>
      </c>
      <c r="S3678" s="10">
        <f>(Kickstarter[[#This Row],[launched_at]]/86400) + 25569 + (-6/24)</f>
        <v>41876.565787037034</v>
      </c>
      <c r="T3678" s="10">
        <f>(Kickstarter[[#This Row],[deadline]]/86400) + 25569 + (-6/24)</f>
        <v>41894.565787037034</v>
      </c>
      <c r="U3678" s="6">
        <f>YEAR(Kickstarter[[#This Row],[Date Created Conversion]])</f>
        <v>2014</v>
      </c>
      <c r="V3678" s="6" t="str">
        <f>TEXT(Kickstarter[[#This Row],[Date Created Conversion]], "mmm")</f>
        <v>Aug</v>
      </c>
      <c r="W3678" s="6">
        <f>DATEDIF(Kickstarter[[#This Row],[Date Created Conversion]],Kickstarter[[#This Row],[Date Ended Conversion]],"m")</f>
        <v>0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Kickstarter[[#This Row],[pledged]]/Kickstarter[[#This Row],[goal]]</f>
        <v>1.0290416666666666</v>
      </c>
      <c r="P3679" s="13">
        <f>IF(Kickstarter[[#This Row],[backers_count]], Kickstarter[[#This Row],[pledged]]/Kickstarter[[#This Row],[backers_count]], 0)</f>
        <v>62.052763819095475</v>
      </c>
      <c r="Q3679" t="str">
        <f>LEFT(Kickstarter[[#This Row],[Category and Sub-Category]], SEARCH("/", Kickstarter[[#This Row],[Category and Sub-Category]])-1)</f>
        <v>theater</v>
      </c>
      <c r="R3679" t="str">
        <f>RIGHT(Kickstarter[[#This Row],[Category and Sub-Category]], LEN(Kickstarter[[#This Row],[Category and Sub-Category]])-SEARCH("/",Kickstarter[[#This Row],[Category and Sub-Category]]))</f>
        <v>plays</v>
      </c>
      <c r="S3679" s="10">
        <f>(Kickstarter[[#This Row],[launched_at]]/86400) + 25569 + (-6/24)</f>
        <v>41802.324282407411</v>
      </c>
      <c r="T3679" s="10">
        <f>(Kickstarter[[#This Row],[deadline]]/86400) + 25569 + (-6/24)</f>
        <v>41822.915972222225</v>
      </c>
      <c r="U3679" s="6">
        <f>YEAR(Kickstarter[[#This Row],[Date Created Conversion]])</f>
        <v>2014</v>
      </c>
      <c r="V3679" s="6" t="str">
        <f>TEXT(Kickstarter[[#This Row],[Date Created Conversion]], "mmm")</f>
        <v>Jun</v>
      </c>
      <c r="W3679" s="6">
        <f>DATEDIF(Kickstarter[[#This Row],[Date Created Conversion]],Kickstarter[[#This Row],[Date Ended Conversion]],"m")</f>
        <v>0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Kickstarter[[#This Row],[pledged]]/Kickstarter[[#This Row],[goal]]</f>
        <v>1.0249999999999999</v>
      </c>
      <c r="P3680" s="13">
        <f>IF(Kickstarter[[#This Row],[backers_count]], Kickstarter[[#This Row],[pledged]]/Kickstarter[[#This Row],[backers_count]], 0)</f>
        <v>66.129032258064512</v>
      </c>
      <c r="Q3680" t="str">
        <f>LEFT(Kickstarter[[#This Row],[Category and Sub-Category]], SEARCH("/", Kickstarter[[#This Row],[Category and Sub-Category]])-1)</f>
        <v>theater</v>
      </c>
      <c r="R3680" t="str">
        <f>RIGHT(Kickstarter[[#This Row],[Category and Sub-Category]], LEN(Kickstarter[[#This Row],[Category and Sub-Category]])-SEARCH("/",Kickstarter[[#This Row],[Category and Sub-Category]]))</f>
        <v>plays</v>
      </c>
      <c r="S3680" s="10">
        <f>(Kickstarter[[#This Row],[launched_at]]/86400) + 25569 + (-6/24)</f>
        <v>42120.281226851846</v>
      </c>
      <c r="T3680" s="10">
        <f>(Kickstarter[[#This Row],[deadline]]/86400) + 25569 + (-6/24)</f>
        <v>42155.281226851846</v>
      </c>
      <c r="U3680" s="6">
        <f>YEAR(Kickstarter[[#This Row],[Date Created Conversion]])</f>
        <v>2015</v>
      </c>
      <c r="V3680" s="6" t="str">
        <f>TEXT(Kickstarter[[#This Row],[Date Created Conversion]], "mmm")</f>
        <v>Apr</v>
      </c>
      <c r="W3680" s="6">
        <f>DATEDIF(Kickstarter[[#This Row],[Date Created Conversion]],Kickstarter[[#This Row],[Date Ended Conversion]],"m")</f>
        <v>1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Kickstarter[[#This Row],[pledged]]/Kickstarter[[#This Row],[goal]]</f>
        <v>1.101</v>
      </c>
      <c r="P3681" s="13">
        <f>IF(Kickstarter[[#This Row],[backers_count]], Kickstarter[[#This Row],[pledged]]/Kickstarter[[#This Row],[backers_count]], 0)</f>
        <v>73.400000000000006</v>
      </c>
      <c r="Q3681" t="str">
        <f>LEFT(Kickstarter[[#This Row],[Category and Sub-Category]], SEARCH("/", Kickstarter[[#This Row],[Category and Sub-Category]])-1)</f>
        <v>theater</v>
      </c>
      <c r="R3681" t="str">
        <f>RIGHT(Kickstarter[[#This Row],[Category and Sub-Category]], LEN(Kickstarter[[#This Row],[Category and Sub-Category]])-SEARCH("/",Kickstarter[[#This Row],[Category and Sub-Category]]))</f>
        <v>plays</v>
      </c>
      <c r="S3681" s="10">
        <f>(Kickstarter[[#This Row],[launched_at]]/86400) + 25569 + (-6/24)</f>
        <v>41786.511354166665</v>
      </c>
      <c r="T3681" s="10">
        <f>(Kickstarter[[#This Row],[deadline]]/86400) + 25569 + (-6/24)</f>
        <v>41820.957638888889</v>
      </c>
      <c r="U3681" s="6">
        <f>YEAR(Kickstarter[[#This Row],[Date Created Conversion]])</f>
        <v>2014</v>
      </c>
      <c r="V3681" s="6" t="str">
        <f>TEXT(Kickstarter[[#This Row],[Date Created Conversion]], "mmm")</f>
        <v>May</v>
      </c>
      <c r="W3681" s="6">
        <f>DATEDIF(Kickstarter[[#This Row],[Date Created Conversion]],Kickstarter[[#This Row],[Date Ended Conversion]],"m")</f>
        <v>1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Kickstarter[[#This Row],[pledged]]/Kickstarter[[#This Row],[goal]]</f>
        <v>1.1276666666666666</v>
      </c>
      <c r="P3682" s="13">
        <f>IF(Kickstarter[[#This Row],[backers_count]], Kickstarter[[#This Row],[pledged]]/Kickstarter[[#This Row],[backers_count]], 0)</f>
        <v>99.5</v>
      </c>
      <c r="Q3682" t="str">
        <f>LEFT(Kickstarter[[#This Row],[Category and Sub-Category]], SEARCH("/", Kickstarter[[#This Row],[Category and Sub-Category]])-1)</f>
        <v>theater</v>
      </c>
      <c r="R3682" t="str">
        <f>RIGHT(Kickstarter[[#This Row],[Category and Sub-Category]], LEN(Kickstarter[[#This Row],[Category and Sub-Category]])-SEARCH("/",Kickstarter[[#This Row],[Category and Sub-Category]]))</f>
        <v>plays</v>
      </c>
      <c r="S3682" s="10">
        <f>(Kickstarter[[#This Row],[launched_at]]/86400) + 25569 + (-6/24)</f>
        <v>42627.204097222224</v>
      </c>
      <c r="T3682" s="10">
        <f>(Kickstarter[[#This Row],[deadline]]/86400) + 25569 + (-6/24)</f>
        <v>42648.204097222224</v>
      </c>
      <c r="U3682" s="6">
        <f>YEAR(Kickstarter[[#This Row],[Date Created Conversion]])</f>
        <v>2016</v>
      </c>
      <c r="V3682" s="6" t="str">
        <f>TEXT(Kickstarter[[#This Row],[Date Created Conversion]], "mmm")</f>
        <v>Sep</v>
      </c>
      <c r="W3682" s="6">
        <f>DATEDIF(Kickstarter[[#This Row],[Date Created Conversion]],Kickstarter[[#This Row],[Date Ended Conversion]],"m")</f>
        <v>0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Kickstarter[[#This Row],[pledged]]/Kickstarter[[#This Row],[goal]]</f>
        <v>1.119</v>
      </c>
      <c r="P3683" s="13">
        <f>IF(Kickstarter[[#This Row],[backers_count]], Kickstarter[[#This Row],[pledged]]/Kickstarter[[#This Row],[backers_count]], 0)</f>
        <v>62.166666666666664</v>
      </c>
      <c r="Q3683" t="str">
        <f>LEFT(Kickstarter[[#This Row],[Category and Sub-Category]], SEARCH("/", Kickstarter[[#This Row],[Category and Sub-Category]])-1)</f>
        <v>theater</v>
      </c>
      <c r="R3683" t="str">
        <f>RIGHT(Kickstarter[[#This Row],[Category and Sub-Category]], LEN(Kickstarter[[#This Row],[Category and Sub-Category]])-SEARCH("/",Kickstarter[[#This Row],[Category and Sub-Category]]))</f>
        <v>plays</v>
      </c>
      <c r="S3683" s="10">
        <f>(Kickstarter[[#This Row],[launched_at]]/86400) + 25569 + (-6/24)</f>
        <v>42374.401504629626</v>
      </c>
      <c r="T3683" s="10">
        <f>(Kickstarter[[#This Row],[deadline]]/86400) + 25569 + (-6/24)</f>
        <v>42384.401504629626</v>
      </c>
      <c r="U3683" s="6">
        <f>YEAR(Kickstarter[[#This Row],[Date Created Conversion]])</f>
        <v>2016</v>
      </c>
      <c r="V3683" s="6" t="str">
        <f>TEXT(Kickstarter[[#This Row],[Date Created Conversion]], "mmm")</f>
        <v>Jan</v>
      </c>
      <c r="W3683" s="6">
        <f>DATEDIF(Kickstarter[[#This Row],[Date Created Conversion]],Kickstarter[[#This Row],[Date Ended Conversion]],"m")</f>
        <v>0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Kickstarter[[#This Row],[pledged]]/Kickstarter[[#This Row],[goal]]</f>
        <v>1.3919999999999999</v>
      </c>
      <c r="P3684" s="13">
        <f>IF(Kickstarter[[#This Row],[backers_count]], Kickstarter[[#This Row],[pledged]]/Kickstarter[[#This Row],[backers_count]], 0)</f>
        <v>62.328358208955223</v>
      </c>
      <c r="Q3684" t="str">
        <f>LEFT(Kickstarter[[#This Row],[Category and Sub-Category]], SEARCH("/", Kickstarter[[#This Row],[Category and Sub-Category]])-1)</f>
        <v>theater</v>
      </c>
      <c r="R3684" t="str">
        <f>RIGHT(Kickstarter[[#This Row],[Category and Sub-Category]], LEN(Kickstarter[[#This Row],[Category and Sub-Category]])-SEARCH("/",Kickstarter[[#This Row],[Category and Sub-Category]]))</f>
        <v>plays</v>
      </c>
      <c r="S3684" s="10">
        <f>(Kickstarter[[#This Row],[launched_at]]/86400) + 25569 + (-6/24)</f>
        <v>41772.435393518521</v>
      </c>
      <c r="T3684" s="10">
        <f>(Kickstarter[[#This Row],[deadline]]/86400) + 25569 + (-6/24)</f>
        <v>41806.040972222225</v>
      </c>
      <c r="U3684" s="6">
        <f>YEAR(Kickstarter[[#This Row],[Date Created Conversion]])</f>
        <v>2014</v>
      </c>
      <c r="V3684" s="6" t="str">
        <f>TEXT(Kickstarter[[#This Row],[Date Created Conversion]], "mmm")</f>
        <v>May</v>
      </c>
      <c r="W3684" s="6">
        <f>DATEDIF(Kickstarter[[#This Row],[Date Created Conversion]],Kickstarter[[#This Row],[Date Ended Conversion]],"m")</f>
        <v>1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Kickstarter[[#This Row],[pledged]]/Kickstarter[[#This Row],[goal]]</f>
        <v>1.1085714285714285</v>
      </c>
      <c r="P3685" s="13">
        <f>IF(Kickstarter[[#This Row],[backers_count]], Kickstarter[[#This Row],[pledged]]/Kickstarter[[#This Row],[backers_count]], 0)</f>
        <v>58.787878787878789</v>
      </c>
      <c r="Q3685" t="str">
        <f>LEFT(Kickstarter[[#This Row],[Category and Sub-Category]], SEARCH("/", Kickstarter[[#This Row],[Category and Sub-Category]])-1)</f>
        <v>theater</v>
      </c>
      <c r="R3685" t="str">
        <f>RIGHT(Kickstarter[[#This Row],[Category and Sub-Category]], LEN(Kickstarter[[#This Row],[Category and Sub-Category]])-SEARCH("/",Kickstarter[[#This Row],[Category and Sub-Category]]))</f>
        <v>plays</v>
      </c>
      <c r="S3685" s="10">
        <f>(Kickstarter[[#This Row],[launched_at]]/86400) + 25569 + (-6/24)</f>
        <v>42632.866851851853</v>
      </c>
      <c r="T3685" s="10">
        <f>(Kickstarter[[#This Row],[deadline]]/86400) + 25569 + (-6/24)</f>
        <v>42662.866851851853</v>
      </c>
      <c r="U3685" s="6">
        <f>YEAR(Kickstarter[[#This Row],[Date Created Conversion]])</f>
        <v>2016</v>
      </c>
      <c r="V3685" s="6" t="str">
        <f>TEXT(Kickstarter[[#This Row],[Date Created Conversion]], "mmm")</f>
        <v>Sep</v>
      </c>
      <c r="W3685" s="6">
        <f>DATEDIF(Kickstarter[[#This Row],[Date Created Conversion]],Kickstarter[[#This Row],[Date Ended Conversion]],"m")</f>
        <v>1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Kickstarter[[#This Row],[pledged]]/Kickstarter[[#This Row],[goal]]</f>
        <v>1.3906666666666667</v>
      </c>
      <c r="P3686" s="13">
        <f>IF(Kickstarter[[#This Row],[backers_count]], Kickstarter[[#This Row],[pledged]]/Kickstarter[[#This Row],[backers_count]], 0)</f>
        <v>45.347826086956523</v>
      </c>
      <c r="Q3686" t="str">
        <f>LEFT(Kickstarter[[#This Row],[Category and Sub-Category]], SEARCH("/", Kickstarter[[#This Row],[Category and Sub-Category]])-1)</f>
        <v>theater</v>
      </c>
      <c r="R3686" t="str">
        <f>RIGHT(Kickstarter[[#This Row],[Category and Sub-Category]], LEN(Kickstarter[[#This Row],[Category and Sub-Category]])-SEARCH("/",Kickstarter[[#This Row],[Category and Sub-Category]]))</f>
        <v>plays</v>
      </c>
      <c r="S3686" s="10">
        <f>(Kickstarter[[#This Row],[launched_at]]/86400) + 25569 + (-6/24)</f>
        <v>42218.930393518516</v>
      </c>
      <c r="T3686" s="10">
        <f>(Kickstarter[[#This Row],[deadline]]/86400) + 25569 + (-6/24)</f>
        <v>42248.930393518516</v>
      </c>
      <c r="U3686" s="6">
        <f>YEAR(Kickstarter[[#This Row],[Date Created Conversion]])</f>
        <v>2015</v>
      </c>
      <c r="V3686" s="6" t="str">
        <f>TEXT(Kickstarter[[#This Row],[Date Created Conversion]], "mmm")</f>
        <v>Aug</v>
      </c>
      <c r="W3686" s="6">
        <f>DATEDIF(Kickstarter[[#This Row],[Date Created Conversion]],Kickstarter[[#This Row],[Date Ended Conversion]],"m")</f>
        <v>0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Kickstarter[[#This Row],[pledged]]/Kickstarter[[#This Row],[goal]]</f>
        <v>1.0569999999999999</v>
      </c>
      <c r="P3687" s="13">
        <f>IF(Kickstarter[[#This Row],[backers_count]], Kickstarter[[#This Row],[pledged]]/Kickstarter[[#This Row],[backers_count]], 0)</f>
        <v>41.944444444444443</v>
      </c>
      <c r="Q3687" t="str">
        <f>LEFT(Kickstarter[[#This Row],[Category and Sub-Category]], SEARCH("/", Kickstarter[[#This Row],[Category and Sub-Category]])-1)</f>
        <v>theater</v>
      </c>
      <c r="R3687" t="str">
        <f>RIGHT(Kickstarter[[#This Row],[Category and Sub-Category]], LEN(Kickstarter[[#This Row],[Category and Sub-Category]])-SEARCH("/",Kickstarter[[#This Row],[Category and Sub-Category]]))</f>
        <v>plays</v>
      </c>
      <c r="S3687" s="10">
        <f>(Kickstarter[[#This Row],[launched_at]]/86400) + 25569 + (-6/24)</f>
        <v>41753.343275462961</v>
      </c>
      <c r="T3687" s="10">
        <f>(Kickstarter[[#This Row],[deadline]]/86400) + 25569 + (-6/24)</f>
        <v>41778.625</v>
      </c>
      <c r="U3687" s="6">
        <f>YEAR(Kickstarter[[#This Row],[Date Created Conversion]])</f>
        <v>2014</v>
      </c>
      <c r="V3687" s="6" t="str">
        <f>TEXT(Kickstarter[[#This Row],[Date Created Conversion]], "mmm")</f>
        <v>Apr</v>
      </c>
      <c r="W3687" s="6">
        <f>DATEDIF(Kickstarter[[#This Row],[Date Created Conversion]],Kickstarter[[#This Row],[Date Ended Conversion]],"m")</f>
        <v>0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Kickstarter[[#This Row],[pledged]]/Kickstarter[[#This Row],[goal]]</f>
        <v>1.0142857142857142</v>
      </c>
      <c r="P3688" s="13">
        <f>IF(Kickstarter[[#This Row],[backers_count]], Kickstarter[[#This Row],[pledged]]/Kickstarter[[#This Row],[backers_count]], 0)</f>
        <v>59.166666666666664</v>
      </c>
      <c r="Q3688" t="str">
        <f>LEFT(Kickstarter[[#This Row],[Category and Sub-Category]], SEARCH("/", Kickstarter[[#This Row],[Category and Sub-Category]])-1)</f>
        <v>theater</v>
      </c>
      <c r="R3688" t="str">
        <f>RIGHT(Kickstarter[[#This Row],[Category and Sub-Category]], LEN(Kickstarter[[#This Row],[Category and Sub-Category]])-SEARCH("/",Kickstarter[[#This Row],[Category and Sub-Category]]))</f>
        <v>plays</v>
      </c>
      <c r="S3688" s="10">
        <f>(Kickstarter[[#This Row],[launched_at]]/86400) + 25569 + (-6/24)</f>
        <v>42230.412731481483</v>
      </c>
      <c r="T3688" s="10">
        <f>(Kickstarter[[#This Row],[deadline]]/86400) + 25569 + (-6/24)</f>
        <v>42244.915972222225</v>
      </c>
      <c r="U3688" s="6">
        <f>YEAR(Kickstarter[[#This Row],[Date Created Conversion]])</f>
        <v>2015</v>
      </c>
      <c r="V3688" s="6" t="str">
        <f>TEXT(Kickstarter[[#This Row],[Date Created Conversion]], "mmm")</f>
        <v>Aug</v>
      </c>
      <c r="W3688" s="6">
        <f>DATEDIF(Kickstarter[[#This Row],[Date Created Conversion]],Kickstarter[[#This Row],[Date Ended Conversion]],"m")</f>
        <v>0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Kickstarter[[#This Row],[pledged]]/Kickstarter[[#This Row],[goal]]</f>
        <v>1.0024500000000001</v>
      </c>
      <c r="P3689" s="13">
        <f>IF(Kickstarter[[#This Row],[backers_count]], Kickstarter[[#This Row],[pledged]]/Kickstarter[[#This Row],[backers_count]], 0)</f>
        <v>200.49</v>
      </c>
      <c r="Q3689" t="str">
        <f>LEFT(Kickstarter[[#This Row],[Category and Sub-Category]], SEARCH("/", Kickstarter[[#This Row],[Category and Sub-Category]])-1)</f>
        <v>theater</v>
      </c>
      <c r="R3689" t="str">
        <f>RIGHT(Kickstarter[[#This Row],[Category and Sub-Category]], LEN(Kickstarter[[#This Row],[Category and Sub-Category]])-SEARCH("/",Kickstarter[[#This Row],[Category and Sub-Category]]))</f>
        <v>plays</v>
      </c>
      <c r="S3689" s="10">
        <f>(Kickstarter[[#This Row],[launched_at]]/86400) + 25569 + (-6/24)</f>
        <v>41786.968229166669</v>
      </c>
      <c r="T3689" s="10">
        <f>(Kickstarter[[#This Row],[deadline]]/86400) + 25569 + (-6/24)</f>
        <v>41816.968229166669</v>
      </c>
      <c r="U3689" s="6">
        <f>YEAR(Kickstarter[[#This Row],[Date Created Conversion]])</f>
        <v>2014</v>
      </c>
      <c r="V3689" s="6" t="str">
        <f>TEXT(Kickstarter[[#This Row],[Date Created Conversion]], "mmm")</f>
        <v>May</v>
      </c>
      <c r="W3689" s="6">
        <f>DATEDIF(Kickstarter[[#This Row],[Date Created Conversion]],Kickstarter[[#This Row],[Date Ended Conversion]],"m")</f>
        <v>0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Kickstarter[[#This Row],[pledged]]/Kickstarter[[#This Row],[goal]]</f>
        <v>1.0916666666666666</v>
      </c>
      <c r="P3690" s="13">
        <f>IF(Kickstarter[[#This Row],[backers_count]], Kickstarter[[#This Row],[pledged]]/Kickstarter[[#This Row],[backers_count]], 0)</f>
        <v>83.974358974358978</v>
      </c>
      <c r="Q3690" t="str">
        <f>LEFT(Kickstarter[[#This Row],[Category and Sub-Category]], SEARCH("/", Kickstarter[[#This Row],[Category and Sub-Category]])-1)</f>
        <v>theater</v>
      </c>
      <c r="R3690" t="str">
        <f>RIGHT(Kickstarter[[#This Row],[Category and Sub-Category]], LEN(Kickstarter[[#This Row],[Category and Sub-Category]])-SEARCH("/",Kickstarter[[#This Row],[Category and Sub-Category]]))</f>
        <v>plays</v>
      </c>
      <c r="S3690" s="10">
        <f>(Kickstarter[[#This Row],[launched_at]]/86400) + 25569 + (-6/24)</f>
        <v>41829.537083333329</v>
      </c>
      <c r="T3690" s="10">
        <f>(Kickstarter[[#This Row],[deadline]]/86400) + 25569 + (-6/24)</f>
        <v>41859.537083333329</v>
      </c>
      <c r="U3690" s="6">
        <f>YEAR(Kickstarter[[#This Row],[Date Created Conversion]])</f>
        <v>2014</v>
      </c>
      <c r="V3690" s="6" t="str">
        <f>TEXT(Kickstarter[[#This Row],[Date Created Conversion]], "mmm")</f>
        <v>Jul</v>
      </c>
      <c r="W3690" s="6">
        <f>DATEDIF(Kickstarter[[#This Row],[Date Created Conversion]],Kickstarter[[#This Row],[Date Ended Conversion]],"m")</f>
        <v>0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Kickstarter[[#This Row],[pledged]]/Kickstarter[[#This Row],[goal]]</f>
        <v>1.1833333333333333</v>
      </c>
      <c r="P3691" s="13">
        <f>IF(Kickstarter[[#This Row],[backers_count]], Kickstarter[[#This Row],[pledged]]/Kickstarter[[#This Row],[backers_count]], 0)</f>
        <v>57.258064516129032</v>
      </c>
      <c r="Q3691" t="str">
        <f>LEFT(Kickstarter[[#This Row],[Category and Sub-Category]], SEARCH("/", Kickstarter[[#This Row],[Category and Sub-Category]])-1)</f>
        <v>theater</v>
      </c>
      <c r="R3691" t="str">
        <f>RIGHT(Kickstarter[[#This Row],[Category and Sub-Category]], LEN(Kickstarter[[#This Row],[Category and Sub-Category]])-SEARCH("/",Kickstarter[[#This Row],[Category and Sub-Category]]))</f>
        <v>plays</v>
      </c>
      <c r="S3691" s="10">
        <f>(Kickstarter[[#This Row],[launched_at]]/86400) + 25569 + (-6/24)</f>
        <v>42147.576840277776</v>
      </c>
      <c r="T3691" s="10">
        <f>(Kickstarter[[#This Row],[deadline]]/86400) + 25569 + (-6/24)</f>
        <v>42176.684027777781</v>
      </c>
      <c r="U3691" s="6">
        <f>YEAR(Kickstarter[[#This Row],[Date Created Conversion]])</f>
        <v>2015</v>
      </c>
      <c r="V3691" s="6" t="str">
        <f>TEXT(Kickstarter[[#This Row],[Date Created Conversion]], "mmm")</f>
        <v>May</v>
      </c>
      <c r="W3691" s="6">
        <f>DATEDIF(Kickstarter[[#This Row],[Date Created Conversion]],Kickstarter[[#This Row],[Date Ended Conversion]],"m")</f>
        <v>0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Kickstarter[[#This Row],[pledged]]/Kickstarter[[#This Row],[goal]]</f>
        <v>1.2</v>
      </c>
      <c r="P3692" s="13">
        <f>IF(Kickstarter[[#This Row],[backers_count]], Kickstarter[[#This Row],[pledged]]/Kickstarter[[#This Row],[backers_count]], 0)</f>
        <v>58.064516129032256</v>
      </c>
      <c r="Q3692" t="str">
        <f>LEFT(Kickstarter[[#This Row],[Category and Sub-Category]], SEARCH("/", Kickstarter[[#This Row],[Category and Sub-Category]])-1)</f>
        <v>theater</v>
      </c>
      <c r="R3692" t="str">
        <f>RIGHT(Kickstarter[[#This Row],[Category and Sub-Category]], LEN(Kickstarter[[#This Row],[Category and Sub-Category]])-SEARCH("/",Kickstarter[[#This Row],[Category and Sub-Category]]))</f>
        <v>plays</v>
      </c>
      <c r="S3692" s="10">
        <f>(Kickstarter[[#This Row],[launched_at]]/86400) + 25569 + (-6/24)</f>
        <v>41940.348182870366</v>
      </c>
      <c r="T3692" s="10">
        <f>(Kickstarter[[#This Row],[deadline]]/86400) + 25569 + (-6/24)</f>
        <v>41970.389849537038</v>
      </c>
      <c r="U3692" s="6">
        <f>YEAR(Kickstarter[[#This Row],[Date Created Conversion]])</f>
        <v>2014</v>
      </c>
      <c r="V3692" s="6" t="str">
        <f>TEXT(Kickstarter[[#This Row],[Date Created Conversion]], "mmm")</f>
        <v>Oct</v>
      </c>
      <c r="W3692" s="6">
        <f>DATEDIF(Kickstarter[[#This Row],[Date Created Conversion]],Kickstarter[[#This Row],[Date Ended Conversion]],"m")</f>
        <v>0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Kickstarter[[#This Row],[pledged]]/Kickstarter[[#This Row],[goal]]</f>
        <v>1.2796000000000001</v>
      </c>
      <c r="P3693" s="13">
        <f>IF(Kickstarter[[#This Row],[backers_count]], Kickstarter[[#This Row],[pledged]]/Kickstarter[[#This Row],[backers_count]], 0)</f>
        <v>186.80291970802921</v>
      </c>
      <c r="Q3693" t="str">
        <f>LEFT(Kickstarter[[#This Row],[Category and Sub-Category]], SEARCH("/", Kickstarter[[#This Row],[Category and Sub-Category]])-1)</f>
        <v>theater</v>
      </c>
      <c r="R3693" t="str">
        <f>RIGHT(Kickstarter[[#This Row],[Category and Sub-Category]], LEN(Kickstarter[[#This Row],[Category and Sub-Category]])-SEARCH("/",Kickstarter[[#This Row],[Category and Sub-Category]]))</f>
        <v>plays</v>
      </c>
      <c r="S3693" s="10">
        <f>(Kickstarter[[#This Row],[launched_at]]/86400) + 25569 + (-6/24)</f>
        <v>42020.450567129628</v>
      </c>
      <c r="T3693" s="10">
        <f>(Kickstarter[[#This Row],[deadline]]/86400) + 25569 + (-6/24)</f>
        <v>42064.957638888889</v>
      </c>
      <c r="U3693" s="6">
        <f>YEAR(Kickstarter[[#This Row],[Date Created Conversion]])</f>
        <v>2015</v>
      </c>
      <c r="V3693" s="6" t="str">
        <f>TEXT(Kickstarter[[#This Row],[Date Created Conversion]], "mmm")</f>
        <v>Jan</v>
      </c>
      <c r="W3693" s="6">
        <f>DATEDIF(Kickstarter[[#This Row],[Date Created Conversion]],Kickstarter[[#This Row],[Date Ended Conversion]],"m")</f>
        <v>1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Kickstarter[[#This Row],[pledged]]/Kickstarter[[#This Row],[goal]]</f>
        <v>1.26</v>
      </c>
      <c r="P3694" s="13">
        <f>IF(Kickstarter[[#This Row],[backers_count]], Kickstarter[[#This Row],[pledged]]/Kickstarter[[#This Row],[backers_count]], 0)</f>
        <v>74.117647058823536</v>
      </c>
      <c r="Q3694" t="str">
        <f>LEFT(Kickstarter[[#This Row],[Category and Sub-Category]], SEARCH("/", Kickstarter[[#This Row],[Category and Sub-Category]])-1)</f>
        <v>theater</v>
      </c>
      <c r="R3694" t="str">
        <f>RIGHT(Kickstarter[[#This Row],[Category and Sub-Category]], LEN(Kickstarter[[#This Row],[Category and Sub-Category]])-SEARCH("/",Kickstarter[[#This Row],[Category and Sub-Category]]))</f>
        <v>plays</v>
      </c>
      <c r="S3694" s="10">
        <f>(Kickstarter[[#This Row],[launched_at]]/86400) + 25569 + (-6/24)</f>
        <v>41891.71503472222</v>
      </c>
      <c r="T3694" s="10">
        <f>(Kickstarter[[#This Row],[deadline]]/86400) + 25569 + (-6/24)</f>
        <v>41900.75</v>
      </c>
      <c r="U3694" s="6">
        <f>YEAR(Kickstarter[[#This Row],[Date Created Conversion]])</f>
        <v>2014</v>
      </c>
      <c r="V3694" s="6" t="str">
        <f>TEXT(Kickstarter[[#This Row],[Date Created Conversion]], "mmm")</f>
        <v>Sep</v>
      </c>
      <c r="W3694" s="6">
        <f>DATEDIF(Kickstarter[[#This Row],[Date Created Conversion]],Kickstarter[[#This Row],[Date Ended Conversion]],"m")</f>
        <v>0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Kickstarter[[#This Row],[pledged]]/Kickstarter[[#This Row],[goal]]</f>
        <v>1.2912912912912913</v>
      </c>
      <c r="P3695" s="13">
        <f>IF(Kickstarter[[#This Row],[backers_count]], Kickstarter[[#This Row],[pledged]]/Kickstarter[[#This Row],[backers_count]], 0)</f>
        <v>30.714285714285715</v>
      </c>
      <c r="Q3695" t="str">
        <f>LEFT(Kickstarter[[#This Row],[Category and Sub-Category]], SEARCH("/", Kickstarter[[#This Row],[Category and Sub-Category]])-1)</f>
        <v>theater</v>
      </c>
      <c r="R3695" t="str">
        <f>RIGHT(Kickstarter[[#This Row],[Category and Sub-Category]], LEN(Kickstarter[[#This Row],[Category and Sub-Category]])-SEARCH("/",Kickstarter[[#This Row],[Category and Sub-Category]]))</f>
        <v>plays</v>
      </c>
      <c r="S3695" s="10">
        <f>(Kickstarter[[#This Row],[launched_at]]/86400) + 25569 + (-6/24)</f>
        <v>42308.941307870366</v>
      </c>
      <c r="T3695" s="10">
        <f>(Kickstarter[[#This Row],[deadline]]/86400) + 25569 + (-6/24)</f>
        <v>42338.6875</v>
      </c>
      <c r="U3695" s="6">
        <f>YEAR(Kickstarter[[#This Row],[Date Created Conversion]])</f>
        <v>2015</v>
      </c>
      <c r="V3695" s="6" t="str">
        <f>TEXT(Kickstarter[[#This Row],[Date Created Conversion]], "mmm")</f>
        <v>Oct</v>
      </c>
      <c r="W3695" s="6">
        <f>DATEDIF(Kickstarter[[#This Row],[Date Created Conversion]],Kickstarter[[#This Row],[Date Ended Conversion]],"m")</f>
        <v>0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Kickstarter[[#This Row],[pledged]]/Kickstarter[[#This Row],[goal]]</f>
        <v>1.0742857142857143</v>
      </c>
      <c r="P3696" s="13">
        <f>IF(Kickstarter[[#This Row],[backers_count]], Kickstarter[[#This Row],[pledged]]/Kickstarter[[#This Row],[backers_count]], 0)</f>
        <v>62.666666666666664</v>
      </c>
      <c r="Q3696" t="str">
        <f>LEFT(Kickstarter[[#This Row],[Category and Sub-Category]], SEARCH("/", Kickstarter[[#This Row],[Category and Sub-Category]])-1)</f>
        <v>theater</v>
      </c>
      <c r="R3696" t="str">
        <f>RIGHT(Kickstarter[[#This Row],[Category and Sub-Category]], LEN(Kickstarter[[#This Row],[Category and Sub-Category]])-SEARCH("/",Kickstarter[[#This Row],[Category and Sub-Category]]))</f>
        <v>plays</v>
      </c>
      <c r="S3696" s="10">
        <f>(Kickstarter[[#This Row],[launched_at]]/86400) + 25569 + (-6/24)</f>
        <v>42489.883877314816</v>
      </c>
      <c r="T3696" s="10">
        <f>(Kickstarter[[#This Row],[deadline]]/86400) + 25569 + (-6/24)</f>
        <v>42526.833333333328</v>
      </c>
      <c r="U3696" s="6">
        <f>YEAR(Kickstarter[[#This Row],[Date Created Conversion]])</f>
        <v>2016</v>
      </c>
      <c r="V3696" s="6" t="str">
        <f>TEXT(Kickstarter[[#This Row],[Date Created Conversion]], "mmm")</f>
        <v>Apr</v>
      </c>
      <c r="W3696" s="6">
        <f>DATEDIF(Kickstarter[[#This Row],[Date Created Conversion]],Kickstarter[[#This Row],[Date Ended Conversion]],"m")</f>
        <v>1</v>
      </c>
    </row>
    <row r="3697" spans="1:23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Kickstarter[[#This Row],[pledged]]/Kickstarter[[#This Row],[goal]]</f>
        <v>1.00125</v>
      </c>
      <c r="P3697" s="13">
        <f>IF(Kickstarter[[#This Row],[backers_count]], Kickstarter[[#This Row],[pledged]]/Kickstarter[[#This Row],[backers_count]], 0)</f>
        <v>121.36363636363636</v>
      </c>
      <c r="Q3697" t="str">
        <f>LEFT(Kickstarter[[#This Row],[Category and Sub-Category]], SEARCH("/", Kickstarter[[#This Row],[Category and Sub-Category]])-1)</f>
        <v>theater</v>
      </c>
      <c r="R3697" t="str">
        <f>RIGHT(Kickstarter[[#This Row],[Category and Sub-Category]], LEN(Kickstarter[[#This Row],[Category and Sub-Category]])-SEARCH("/",Kickstarter[[#This Row],[Category and Sub-Category]]))</f>
        <v>plays</v>
      </c>
      <c r="S3697" s="10">
        <f>(Kickstarter[[#This Row],[launched_at]]/86400) + 25569 + (-6/24)</f>
        <v>41995.620486111111</v>
      </c>
      <c r="T3697" s="10">
        <f>(Kickstarter[[#This Row],[deadline]]/86400) + 25569 + (-6/24)</f>
        <v>42015.620486111111</v>
      </c>
      <c r="U3697" s="6">
        <f>YEAR(Kickstarter[[#This Row],[Date Created Conversion]])</f>
        <v>2014</v>
      </c>
      <c r="V3697" s="6" t="str">
        <f>TEXT(Kickstarter[[#This Row],[Date Created Conversion]], "mmm")</f>
        <v>Dec</v>
      </c>
      <c r="W3697" s="6">
        <f>DATEDIF(Kickstarter[[#This Row],[Date Created Conversion]],Kickstarter[[#This Row],[Date Ended Conversion]],"m")</f>
        <v>0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Kickstarter[[#This Row],[pledged]]/Kickstarter[[#This Row],[goal]]</f>
        <v>1.55</v>
      </c>
      <c r="P3698" s="13">
        <f>IF(Kickstarter[[#This Row],[backers_count]], Kickstarter[[#This Row],[pledged]]/Kickstarter[[#This Row],[backers_count]], 0)</f>
        <v>39.743589743589745</v>
      </c>
      <c r="Q3698" t="str">
        <f>LEFT(Kickstarter[[#This Row],[Category and Sub-Category]], SEARCH("/", Kickstarter[[#This Row],[Category and Sub-Category]])-1)</f>
        <v>theater</v>
      </c>
      <c r="R3698" t="str">
        <f>RIGHT(Kickstarter[[#This Row],[Category and Sub-Category]], LEN(Kickstarter[[#This Row],[Category and Sub-Category]])-SEARCH("/",Kickstarter[[#This Row],[Category and Sub-Category]]))</f>
        <v>plays</v>
      </c>
      <c r="S3698" s="10">
        <f>(Kickstarter[[#This Row],[launched_at]]/86400) + 25569 + (-6/24)</f>
        <v>41988.367083333331</v>
      </c>
      <c r="T3698" s="10">
        <f>(Kickstarter[[#This Row],[deadline]]/86400) + 25569 + (-6/24)</f>
        <v>42048.367083333331</v>
      </c>
      <c r="U3698" s="6">
        <f>YEAR(Kickstarter[[#This Row],[Date Created Conversion]])</f>
        <v>2014</v>
      </c>
      <c r="V3698" s="6" t="str">
        <f>TEXT(Kickstarter[[#This Row],[Date Created Conversion]], "mmm")</f>
        <v>Dec</v>
      </c>
      <c r="W3698" s="6">
        <f>DATEDIF(Kickstarter[[#This Row],[Date Created Conversion]],Kickstarter[[#This Row],[Date Ended Conversion]],"m")</f>
        <v>1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Kickstarter[[#This Row],[pledged]]/Kickstarter[[#This Row],[goal]]</f>
        <v>1.08</v>
      </c>
      <c r="P3699" s="13">
        <f>IF(Kickstarter[[#This Row],[backers_count]], Kickstarter[[#This Row],[pledged]]/Kickstarter[[#This Row],[backers_count]], 0)</f>
        <v>72</v>
      </c>
      <c r="Q3699" t="str">
        <f>LEFT(Kickstarter[[#This Row],[Category and Sub-Category]], SEARCH("/", Kickstarter[[#This Row],[Category and Sub-Category]])-1)</f>
        <v>theater</v>
      </c>
      <c r="R3699" t="str">
        <f>RIGHT(Kickstarter[[#This Row],[Category and Sub-Category]], LEN(Kickstarter[[#This Row],[Category and Sub-Category]])-SEARCH("/",Kickstarter[[#This Row],[Category and Sub-Category]]))</f>
        <v>plays</v>
      </c>
      <c r="S3699" s="10">
        <f>(Kickstarter[[#This Row],[launched_at]]/86400) + 25569 + (-6/24)</f>
        <v>42479.215833333335</v>
      </c>
      <c r="T3699" s="10">
        <f>(Kickstarter[[#This Row],[deadline]]/86400) + 25569 + (-6/24)</f>
        <v>42500.215833333335</v>
      </c>
      <c r="U3699" s="6">
        <f>YEAR(Kickstarter[[#This Row],[Date Created Conversion]])</f>
        <v>2016</v>
      </c>
      <c r="V3699" s="6" t="str">
        <f>TEXT(Kickstarter[[#This Row],[Date Created Conversion]], "mmm")</f>
        <v>Apr</v>
      </c>
      <c r="W3699" s="6">
        <f>DATEDIF(Kickstarter[[#This Row],[Date Created Conversion]],Kickstarter[[#This Row],[Date Ended Conversion]],"m")</f>
        <v>0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Kickstarter[[#This Row],[pledged]]/Kickstarter[[#This Row],[goal]]</f>
        <v>1.1052</v>
      </c>
      <c r="P3700" s="13">
        <f>IF(Kickstarter[[#This Row],[backers_count]], Kickstarter[[#This Row],[pledged]]/Kickstarter[[#This Row],[backers_count]], 0)</f>
        <v>40.632352941176471</v>
      </c>
      <c r="Q3700" t="str">
        <f>LEFT(Kickstarter[[#This Row],[Category and Sub-Category]], SEARCH("/", Kickstarter[[#This Row],[Category and Sub-Category]])-1)</f>
        <v>theater</v>
      </c>
      <c r="R3700" t="str">
        <f>RIGHT(Kickstarter[[#This Row],[Category and Sub-Category]], LEN(Kickstarter[[#This Row],[Category and Sub-Category]])-SEARCH("/",Kickstarter[[#This Row],[Category and Sub-Category]]))</f>
        <v>plays</v>
      </c>
      <c r="S3700" s="10">
        <f>(Kickstarter[[#This Row],[launched_at]]/86400) + 25569 + (-6/24)</f>
        <v>42401.556562500002</v>
      </c>
      <c r="T3700" s="10">
        <f>(Kickstarter[[#This Row],[deadline]]/86400) + 25569 + (-6/24)</f>
        <v>42431.556562500002</v>
      </c>
      <c r="U3700" s="6">
        <f>YEAR(Kickstarter[[#This Row],[Date Created Conversion]])</f>
        <v>2016</v>
      </c>
      <c r="V3700" s="6" t="str">
        <f>TEXT(Kickstarter[[#This Row],[Date Created Conversion]], "mmm")</f>
        <v>Feb</v>
      </c>
      <c r="W3700" s="6">
        <f>DATEDIF(Kickstarter[[#This Row],[Date Created Conversion]],Kickstarter[[#This Row],[Date Ended Conversion]],"m")</f>
        <v>1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Kickstarter[[#This Row],[pledged]]/Kickstarter[[#This Row],[goal]]</f>
        <v>1.008</v>
      </c>
      <c r="P3701" s="13">
        <f>IF(Kickstarter[[#This Row],[backers_count]], Kickstarter[[#This Row],[pledged]]/Kickstarter[[#This Row],[backers_count]], 0)</f>
        <v>63</v>
      </c>
      <c r="Q3701" t="str">
        <f>LEFT(Kickstarter[[#This Row],[Category and Sub-Category]], SEARCH("/", Kickstarter[[#This Row],[Category and Sub-Category]])-1)</f>
        <v>theater</v>
      </c>
      <c r="R3701" t="str">
        <f>RIGHT(Kickstarter[[#This Row],[Category and Sub-Category]], LEN(Kickstarter[[#This Row],[Category and Sub-Category]])-SEARCH("/",Kickstarter[[#This Row],[Category and Sub-Category]]))</f>
        <v>plays</v>
      </c>
      <c r="S3701" s="10">
        <f>(Kickstarter[[#This Row],[launched_at]]/86400) + 25569 + (-6/24)</f>
        <v>41897.352037037039</v>
      </c>
      <c r="T3701" s="10">
        <f>(Kickstarter[[#This Row],[deadline]]/86400) + 25569 + (-6/24)</f>
        <v>41927.352037037039</v>
      </c>
      <c r="U3701" s="6">
        <f>YEAR(Kickstarter[[#This Row],[Date Created Conversion]])</f>
        <v>2014</v>
      </c>
      <c r="V3701" s="6" t="str">
        <f>TEXT(Kickstarter[[#This Row],[Date Created Conversion]], "mmm")</f>
        <v>Sep</v>
      </c>
      <c r="W3701" s="6">
        <f>DATEDIF(Kickstarter[[#This Row],[Date Created Conversion]],Kickstarter[[#This Row],[Date Ended Conversion]],"m")</f>
        <v>1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Kickstarter[[#This Row],[pledged]]/Kickstarter[[#This Row],[goal]]</f>
        <v>1.212</v>
      </c>
      <c r="P3702" s="13">
        <f>IF(Kickstarter[[#This Row],[backers_count]], Kickstarter[[#This Row],[pledged]]/Kickstarter[[#This Row],[backers_count]], 0)</f>
        <v>33.666666666666664</v>
      </c>
      <c r="Q3702" t="str">
        <f>LEFT(Kickstarter[[#This Row],[Category and Sub-Category]], SEARCH("/", Kickstarter[[#This Row],[Category and Sub-Category]])-1)</f>
        <v>theater</v>
      </c>
      <c r="R3702" t="str">
        <f>RIGHT(Kickstarter[[#This Row],[Category and Sub-Category]], LEN(Kickstarter[[#This Row],[Category and Sub-Category]])-SEARCH("/",Kickstarter[[#This Row],[Category and Sub-Category]]))</f>
        <v>plays</v>
      </c>
      <c r="S3702" s="10">
        <f>(Kickstarter[[#This Row],[launched_at]]/86400) + 25569 + (-6/24)</f>
        <v>41882.335648148146</v>
      </c>
      <c r="T3702" s="10">
        <f>(Kickstarter[[#This Row],[deadline]]/86400) + 25569 + (-6/24)</f>
        <v>41912.416666666664</v>
      </c>
      <c r="U3702" s="6">
        <f>YEAR(Kickstarter[[#This Row],[Date Created Conversion]])</f>
        <v>2014</v>
      </c>
      <c r="V3702" s="6" t="str">
        <f>TEXT(Kickstarter[[#This Row],[Date Created Conversion]], "mmm")</f>
        <v>Aug</v>
      </c>
      <c r="W3702" s="6">
        <f>DATEDIF(Kickstarter[[#This Row],[Date Created Conversion]],Kickstarter[[#This Row],[Date Ended Conversion]],"m")</f>
        <v>0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Kickstarter[[#This Row],[pledged]]/Kickstarter[[#This Row],[goal]]</f>
        <v>1.0033333333333334</v>
      </c>
      <c r="P3703" s="13">
        <f>IF(Kickstarter[[#This Row],[backers_count]], Kickstarter[[#This Row],[pledged]]/Kickstarter[[#This Row],[backers_count]], 0)</f>
        <v>38.589743589743591</v>
      </c>
      <c r="Q3703" t="str">
        <f>LEFT(Kickstarter[[#This Row],[Category and Sub-Category]], SEARCH("/", Kickstarter[[#This Row],[Category and Sub-Category]])-1)</f>
        <v>theater</v>
      </c>
      <c r="R3703" t="str">
        <f>RIGHT(Kickstarter[[#This Row],[Category and Sub-Category]], LEN(Kickstarter[[#This Row],[Category and Sub-Category]])-SEARCH("/",Kickstarter[[#This Row],[Category and Sub-Category]]))</f>
        <v>plays</v>
      </c>
      <c r="S3703" s="10">
        <f>(Kickstarter[[#This Row],[launched_at]]/86400) + 25569 + (-6/24)</f>
        <v>42129.291585648149</v>
      </c>
      <c r="T3703" s="10">
        <f>(Kickstarter[[#This Row],[deadline]]/86400) + 25569 + (-6/24)</f>
        <v>42159.291585648149</v>
      </c>
      <c r="U3703" s="6">
        <f>YEAR(Kickstarter[[#This Row],[Date Created Conversion]])</f>
        <v>2015</v>
      </c>
      <c r="V3703" s="6" t="str">
        <f>TEXT(Kickstarter[[#This Row],[Date Created Conversion]], "mmm")</f>
        <v>May</v>
      </c>
      <c r="W3703" s="6">
        <f>DATEDIF(Kickstarter[[#This Row],[Date Created Conversion]],Kickstarter[[#This Row],[Date Ended Conversion]],"m")</f>
        <v>0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Kickstarter[[#This Row],[pledged]]/Kickstarter[[#This Row],[goal]]</f>
        <v>1.0916666666666666</v>
      </c>
      <c r="P3704" s="13">
        <f>IF(Kickstarter[[#This Row],[backers_count]], Kickstarter[[#This Row],[pledged]]/Kickstarter[[#This Row],[backers_count]], 0)</f>
        <v>155.95238095238096</v>
      </c>
      <c r="Q3704" t="str">
        <f>LEFT(Kickstarter[[#This Row],[Category and Sub-Category]], SEARCH("/", Kickstarter[[#This Row],[Category and Sub-Category]])-1)</f>
        <v>theater</v>
      </c>
      <c r="R3704" t="str">
        <f>RIGHT(Kickstarter[[#This Row],[Category and Sub-Category]], LEN(Kickstarter[[#This Row],[Category and Sub-Category]])-SEARCH("/",Kickstarter[[#This Row],[Category and Sub-Category]]))</f>
        <v>plays</v>
      </c>
      <c r="S3704" s="10">
        <f>(Kickstarter[[#This Row],[launched_at]]/86400) + 25569 + (-6/24)</f>
        <v>42524.28800925926</v>
      </c>
      <c r="T3704" s="10">
        <f>(Kickstarter[[#This Row],[deadline]]/86400) + 25569 + (-6/24)</f>
        <v>42561.707638888889</v>
      </c>
      <c r="U3704" s="6">
        <f>YEAR(Kickstarter[[#This Row],[Date Created Conversion]])</f>
        <v>2016</v>
      </c>
      <c r="V3704" s="6" t="str">
        <f>TEXT(Kickstarter[[#This Row],[Date Created Conversion]], "mmm")</f>
        <v>Jun</v>
      </c>
      <c r="W3704" s="6">
        <f>DATEDIF(Kickstarter[[#This Row],[Date Created Conversion]],Kickstarter[[#This Row],[Date Ended Conversion]],"m")</f>
        <v>1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Kickstarter[[#This Row],[pledged]]/Kickstarter[[#This Row],[goal]]</f>
        <v>1.2342857142857142</v>
      </c>
      <c r="P3705" s="13">
        <f>IF(Kickstarter[[#This Row],[backers_count]], Kickstarter[[#This Row],[pledged]]/Kickstarter[[#This Row],[backers_count]], 0)</f>
        <v>43.2</v>
      </c>
      <c r="Q3705" t="str">
        <f>LEFT(Kickstarter[[#This Row],[Category and Sub-Category]], SEARCH("/", Kickstarter[[#This Row],[Category and Sub-Category]])-1)</f>
        <v>theater</v>
      </c>
      <c r="R3705" t="str">
        <f>RIGHT(Kickstarter[[#This Row],[Category and Sub-Category]], LEN(Kickstarter[[#This Row],[Category and Sub-Category]])-SEARCH("/",Kickstarter[[#This Row],[Category and Sub-Category]]))</f>
        <v>plays</v>
      </c>
      <c r="S3705" s="10">
        <f>(Kickstarter[[#This Row],[launched_at]]/86400) + 25569 + (-6/24)</f>
        <v>42556.254490740743</v>
      </c>
      <c r="T3705" s="10">
        <f>(Kickstarter[[#This Row],[deadline]]/86400) + 25569 + (-6/24)</f>
        <v>42595.040972222225</v>
      </c>
      <c r="U3705" s="6">
        <f>YEAR(Kickstarter[[#This Row],[Date Created Conversion]])</f>
        <v>2016</v>
      </c>
      <c r="V3705" s="6" t="str">
        <f>TEXT(Kickstarter[[#This Row],[Date Created Conversion]], "mmm")</f>
        <v>Jul</v>
      </c>
      <c r="W3705" s="6">
        <f>DATEDIF(Kickstarter[[#This Row],[Date Created Conversion]],Kickstarter[[#This Row],[Date Ended Conversion]],"m")</f>
        <v>1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Kickstarter[[#This Row],[pledged]]/Kickstarter[[#This Row],[goal]]</f>
        <v>1.3633666666666666</v>
      </c>
      <c r="P3706" s="13">
        <f>IF(Kickstarter[[#This Row],[backers_count]], Kickstarter[[#This Row],[pledged]]/Kickstarter[[#This Row],[backers_count]], 0)</f>
        <v>15.148518518518518</v>
      </c>
      <c r="Q3706" t="str">
        <f>LEFT(Kickstarter[[#This Row],[Category and Sub-Category]], SEARCH("/", Kickstarter[[#This Row],[Category and Sub-Category]])-1)</f>
        <v>theater</v>
      </c>
      <c r="R3706" t="str">
        <f>RIGHT(Kickstarter[[#This Row],[Category and Sub-Category]], LEN(Kickstarter[[#This Row],[Category and Sub-Category]])-SEARCH("/",Kickstarter[[#This Row],[Category and Sub-Category]]))</f>
        <v>plays</v>
      </c>
      <c r="S3706" s="10">
        <f>(Kickstarter[[#This Row],[launched_at]]/86400) + 25569 + (-6/24)</f>
        <v>42461.439745370371</v>
      </c>
      <c r="T3706" s="10">
        <f>(Kickstarter[[#This Row],[deadline]]/86400) + 25569 + (-6/24)</f>
        <v>42521.439745370371</v>
      </c>
      <c r="U3706" s="6">
        <f>YEAR(Kickstarter[[#This Row],[Date Created Conversion]])</f>
        <v>2016</v>
      </c>
      <c r="V3706" s="6" t="str">
        <f>TEXT(Kickstarter[[#This Row],[Date Created Conversion]], "mmm")</f>
        <v>Apr</v>
      </c>
      <c r="W3706" s="6">
        <f>DATEDIF(Kickstarter[[#This Row],[Date Created Conversion]],Kickstarter[[#This Row],[Date Ended Conversion]],"m")</f>
        <v>1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Kickstarter[[#This Row],[pledged]]/Kickstarter[[#This Row],[goal]]</f>
        <v>1.0346657233816767</v>
      </c>
      <c r="P3707" s="13">
        <f>IF(Kickstarter[[#This Row],[backers_count]], Kickstarter[[#This Row],[pledged]]/Kickstarter[[#This Row],[backers_count]], 0)</f>
        <v>83.571428571428569</v>
      </c>
      <c r="Q3707" t="str">
        <f>LEFT(Kickstarter[[#This Row],[Category and Sub-Category]], SEARCH("/", Kickstarter[[#This Row],[Category and Sub-Category]])-1)</f>
        <v>theater</v>
      </c>
      <c r="R3707" t="str">
        <f>RIGHT(Kickstarter[[#This Row],[Category and Sub-Category]], LEN(Kickstarter[[#This Row],[Category and Sub-Category]])-SEARCH("/",Kickstarter[[#This Row],[Category and Sub-Category]]))</f>
        <v>plays</v>
      </c>
      <c r="S3707" s="10">
        <f>(Kickstarter[[#This Row],[launched_at]]/86400) + 25569 + (-6/24)</f>
        <v>41792.292986111112</v>
      </c>
      <c r="T3707" s="10">
        <f>(Kickstarter[[#This Row],[deadline]]/86400) + 25569 + (-6/24)</f>
        <v>41813.5</v>
      </c>
      <c r="U3707" s="6">
        <f>YEAR(Kickstarter[[#This Row],[Date Created Conversion]])</f>
        <v>2014</v>
      </c>
      <c r="V3707" s="6" t="str">
        <f>TEXT(Kickstarter[[#This Row],[Date Created Conversion]], "mmm")</f>
        <v>Jun</v>
      </c>
      <c r="W3707" s="6">
        <f>DATEDIF(Kickstarter[[#This Row],[Date Created Conversion]],Kickstarter[[#This Row],[Date Ended Conversion]],"m")</f>
        <v>0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Kickstarter[[#This Row],[pledged]]/Kickstarter[[#This Row],[goal]]</f>
        <v>1.2133333333333334</v>
      </c>
      <c r="P3708" s="13">
        <f>IF(Kickstarter[[#This Row],[backers_count]], Kickstarter[[#This Row],[pledged]]/Kickstarter[[#This Row],[backers_count]], 0)</f>
        <v>140</v>
      </c>
      <c r="Q3708" t="str">
        <f>LEFT(Kickstarter[[#This Row],[Category and Sub-Category]], SEARCH("/", Kickstarter[[#This Row],[Category and Sub-Category]])-1)</f>
        <v>theater</v>
      </c>
      <c r="R3708" t="str">
        <f>RIGHT(Kickstarter[[#This Row],[Category and Sub-Category]], LEN(Kickstarter[[#This Row],[Category and Sub-Category]])-SEARCH("/",Kickstarter[[#This Row],[Category and Sub-Category]]))</f>
        <v>plays</v>
      </c>
      <c r="S3708" s="10">
        <f>(Kickstarter[[#This Row],[launched_at]]/86400) + 25569 + (-6/24)</f>
        <v>41879.663761574076</v>
      </c>
      <c r="T3708" s="10">
        <f>(Kickstarter[[#This Row],[deadline]]/86400) + 25569 + (-6/24)</f>
        <v>41894.663761574076</v>
      </c>
      <c r="U3708" s="6">
        <f>YEAR(Kickstarter[[#This Row],[Date Created Conversion]])</f>
        <v>2014</v>
      </c>
      <c r="V3708" s="6" t="str">
        <f>TEXT(Kickstarter[[#This Row],[Date Created Conversion]], "mmm")</f>
        <v>Aug</v>
      </c>
      <c r="W3708" s="6">
        <f>DATEDIF(Kickstarter[[#This Row],[Date Created Conversion]],Kickstarter[[#This Row],[Date Ended Conversion]],"m")</f>
        <v>0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Kickstarter[[#This Row],[pledged]]/Kickstarter[[#This Row],[goal]]</f>
        <v>1.86</v>
      </c>
      <c r="P3709" s="13">
        <f>IF(Kickstarter[[#This Row],[backers_count]], Kickstarter[[#This Row],[pledged]]/Kickstarter[[#This Row],[backers_count]], 0)</f>
        <v>80.869565217391298</v>
      </c>
      <c r="Q3709" t="str">
        <f>LEFT(Kickstarter[[#This Row],[Category and Sub-Category]], SEARCH("/", Kickstarter[[#This Row],[Category and Sub-Category]])-1)</f>
        <v>theater</v>
      </c>
      <c r="R3709" t="str">
        <f>RIGHT(Kickstarter[[#This Row],[Category and Sub-Category]], LEN(Kickstarter[[#This Row],[Category and Sub-Category]])-SEARCH("/",Kickstarter[[#This Row],[Category and Sub-Category]]))</f>
        <v>plays</v>
      </c>
      <c r="S3709" s="10">
        <f>(Kickstarter[[#This Row],[launched_at]]/86400) + 25569 + (-6/24)</f>
        <v>42551.798356481479</v>
      </c>
      <c r="T3709" s="10">
        <f>(Kickstarter[[#This Row],[deadline]]/86400) + 25569 + (-6/24)</f>
        <v>42572.976388888885</v>
      </c>
      <c r="U3709" s="6">
        <f>YEAR(Kickstarter[[#This Row],[Date Created Conversion]])</f>
        <v>2016</v>
      </c>
      <c r="V3709" s="6" t="str">
        <f>TEXT(Kickstarter[[#This Row],[Date Created Conversion]], "mmm")</f>
        <v>Jun</v>
      </c>
      <c r="W3709" s="6">
        <f>DATEDIF(Kickstarter[[#This Row],[Date Created Conversion]],Kickstarter[[#This Row],[Date Ended Conversion]],"m")</f>
        <v>0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Kickstarter[[#This Row],[pledged]]/Kickstarter[[#This Row],[goal]]</f>
        <v>3</v>
      </c>
      <c r="P3710" s="13">
        <f>IF(Kickstarter[[#This Row],[backers_count]], Kickstarter[[#This Row],[pledged]]/Kickstarter[[#This Row],[backers_count]], 0)</f>
        <v>53.846153846153847</v>
      </c>
      <c r="Q3710" t="str">
        <f>LEFT(Kickstarter[[#This Row],[Category and Sub-Category]], SEARCH("/", Kickstarter[[#This Row],[Category and Sub-Category]])-1)</f>
        <v>theater</v>
      </c>
      <c r="R3710" t="str">
        <f>RIGHT(Kickstarter[[#This Row],[Category and Sub-Category]], LEN(Kickstarter[[#This Row],[Category and Sub-Category]])-SEARCH("/",Kickstarter[[#This Row],[Category and Sub-Category]]))</f>
        <v>plays</v>
      </c>
      <c r="S3710" s="10">
        <f>(Kickstarter[[#This Row],[launched_at]]/86400) + 25569 + (-6/24)</f>
        <v>41809.892199074078</v>
      </c>
      <c r="T3710" s="10">
        <f>(Kickstarter[[#This Row],[deadline]]/86400) + 25569 + (-6/24)</f>
        <v>41823.892199074078</v>
      </c>
      <c r="U3710" s="6">
        <f>YEAR(Kickstarter[[#This Row],[Date Created Conversion]])</f>
        <v>2014</v>
      </c>
      <c r="V3710" s="6" t="str">
        <f>TEXT(Kickstarter[[#This Row],[Date Created Conversion]], "mmm")</f>
        <v>Jun</v>
      </c>
      <c r="W3710" s="6">
        <f>DATEDIF(Kickstarter[[#This Row],[Date Created Conversion]],Kickstarter[[#This Row],[Date Ended Conversion]],"m")</f>
        <v>0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Kickstarter[[#This Row],[pledged]]/Kickstarter[[#This Row],[goal]]</f>
        <v>1.0825</v>
      </c>
      <c r="P3711" s="13">
        <f>IF(Kickstarter[[#This Row],[backers_count]], Kickstarter[[#This Row],[pledged]]/Kickstarter[[#This Row],[backers_count]], 0)</f>
        <v>30.928571428571427</v>
      </c>
      <c r="Q3711" t="str">
        <f>LEFT(Kickstarter[[#This Row],[Category and Sub-Category]], SEARCH("/", Kickstarter[[#This Row],[Category and Sub-Category]])-1)</f>
        <v>theater</v>
      </c>
      <c r="R3711" t="str">
        <f>RIGHT(Kickstarter[[#This Row],[Category and Sub-Category]], LEN(Kickstarter[[#This Row],[Category and Sub-Category]])-SEARCH("/",Kickstarter[[#This Row],[Category and Sub-Category]]))</f>
        <v>plays</v>
      </c>
      <c r="S3711" s="10">
        <f>(Kickstarter[[#This Row],[launched_at]]/86400) + 25569 + (-6/24)</f>
        <v>41785.457708333335</v>
      </c>
      <c r="T3711" s="10">
        <f>(Kickstarter[[#This Row],[deadline]]/86400) + 25569 + (-6/24)</f>
        <v>41815.457708333335</v>
      </c>
      <c r="U3711" s="6">
        <f>YEAR(Kickstarter[[#This Row],[Date Created Conversion]])</f>
        <v>2014</v>
      </c>
      <c r="V3711" s="6" t="str">
        <f>TEXT(Kickstarter[[#This Row],[Date Created Conversion]], "mmm")</f>
        <v>May</v>
      </c>
      <c r="W3711" s="6">
        <f>DATEDIF(Kickstarter[[#This Row],[Date Created Conversion]],Kickstarter[[#This Row],[Date Ended Conversion]],"m")</f>
        <v>0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Kickstarter[[#This Row],[pledged]]/Kickstarter[[#This Row],[goal]]</f>
        <v>1.4115384615384616</v>
      </c>
      <c r="P3712" s="13">
        <f>IF(Kickstarter[[#This Row],[backers_count]], Kickstarter[[#This Row],[pledged]]/Kickstarter[[#This Row],[backers_count]], 0)</f>
        <v>67.962962962962962</v>
      </c>
      <c r="Q3712" t="str">
        <f>LEFT(Kickstarter[[#This Row],[Category and Sub-Category]], SEARCH("/", Kickstarter[[#This Row],[Category and Sub-Category]])-1)</f>
        <v>theater</v>
      </c>
      <c r="R3712" t="str">
        <f>RIGHT(Kickstarter[[#This Row],[Category and Sub-Category]], LEN(Kickstarter[[#This Row],[Category and Sub-Category]])-SEARCH("/",Kickstarter[[#This Row],[Category and Sub-Category]]))</f>
        <v>plays</v>
      </c>
      <c r="S3712" s="10">
        <f>(Kickstarter[[#This Row],[launched_at]]/86400) + 25569 + (-6/24)</f>
        <v>42072.326249999998</v>
      </c>
      <c r="T3712" s="10">
        <f>(Kickstarter[[#This Row],[deadline]]/86400) + 25569 + (-6/24)</f>
        <v>42097.326249999998</v>
      </c>
      <c r="U3712" s="6">
        <f>YEAR(Kickstarter[[#This Row],[Date Created Conversion]])</f>
        <v>2015</v>
      </c>
      <c r="V3712" s="6" t="str">
        <f>TEXT(Kickstarter[[#This Row],[Date Created Conversion]], "mmm")</f>
        <v>Mar</v>
      </c>
      <c r="W3712" s="6">
        <f>DATEDIF(Kickstarter[[#This Row],[Date Created Conversion]],Kickstarter[[#This Row],[Date Ended Conversion]],"m")</f>
        <v>0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Kickstarter[[#This Row],[pledged]]/Kickstarter[[#This Row],[goal]]</f>
        <v>1.1399999999999999</v>
      </c>
      <c r="P3713" s="13">
        <f>IF(Kickstarter[[#This Row],[backers_count]], Kickstarter[[#This Row],[pledged]]/Kickstarter[[#This Row],[backers_count]], 0)</f>
        <v>27.142857142857142</v>
      </c>
      <c r="Q3713" t="str">
        <f>LEFT(Kickstarter[[#This Row],[Category and Sub-Category]], SEARCH("/", Kickstarter[[#This Row],[Category and Sub-Category]])-1)</f>
        <v>theater</v>
      </c>
      <c r="R3713" t="str">
        <f>RIGHT(Kickstarter[[#This Row],[Category and Sub-Category]], LEN(Kickstarter[[#This Row],[Category and Sub-Category]])-SEARCH("/",Kickstarter[[#This Row],[Category and Sub-Category]]))</f>
        <v>plays</v>
      </c>
      <c r="S3713" s="10">
        <f>(Kickstarter[[#This Row],[launched_at]]/86400) + 25569 + (-6/24)</f>
        <v>41779.474224537036</v>
      </c>
      <c r="T3713" s="10">
        <f>(Kickstarter[[#This Row],[deadline]]/86400) + 25569 + (-6/24)</f>
        <v>41805.416666666664</v>
      </c>
      <c r="U3713" s="6">
        <f>YEAR(Kickstarter[[#This Row],[Date Created Conversion]])</f>
        <v>2014</v>
      </c>
      <c r="V3713" s="6" t="str">
        <f>TEXT(Kickstarter[[#This Row],[Date Created Conversion]], "mmm")</f>
        <v>May</v>
      </c>
      <c r="W3713" s="6">
        <f>DATEDIF(Kickstarter[[#This Row],[Date Created Conversion]],Kickstarter[[#This Row],[Date Ended Conversion]],"m")</f>
        <v>0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Kickstarter[[#This Row],[pledged]]/Kickstarter[[#This Row],[goal]]</f>
        <v>1.5373333333333334</v>
      </c>
      <c r="P3714" s="13">
        <f>IF(Kickstarter[[#This Row],[backers_count]], Kickstarter[[#This Row],[pledged]]/Kickstarter[[#This Row],[backers_count]], 0)</f>
        <v>110.86538461538461</v>
      </c>
      <c r="Q3714" t="str">
        <f>LEFT(Kickstarter[[#This Row],[Category and Sub-Category]], SEARCH("/", Kickstarter[[#This Row],[Category and Sub-Category]])-1)</f>
        <v>theater</v>
      </c>
      <c r="R3714" t="str">
        <f>RIGHT(Kickstarter[[#This Row],[Category and Sub-Category]], LEN(Kickstarter[[#This Row],[Category and Sub-Category]])-SEARCH("/",Kickstarter[[#This Row],[Category and Sub-Category]]))</f>
        <v>plays</v>
      </c>
      <c r="S3714" s="10">
        <f>(Kickstarter[[#This Row],[launched_at]]/86400) + 25569 + (-6/24)</f>
        <v>42133.922071759254</v>
      </c>
      <c r="T3714" s="10">
        <f>(Kickstarter[[#This Row],[deadline]]/86400) + 25569 + (-6/24)</f>
        <v>42155.040972222225</v>
      </c>
      <c r="U3714" s="6">
        <f>YEAR(Kickstarter[[#This Row],[Date Created Conversion]])</f>
        <v>2015</v>
      </c>
      <c r="V3714" s="6" t="str">
        <f>TEXT(Kickstarter[[#This Row],[Date Created Conversion]], "mmm")</f>
        <v>May</v>
      </c>
      <c r="W3714" s="6">
        <f>DATEDIF(Kickstarter[[#This Row],[Date Created Conversion]],Kickstarter[[#This Row],[Date Ended Conversion]],"m")</f>
        <v>0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Kickstarter[[#This Row],[pledged]]/Kickstarter[[#This Row],[goal]]</f>
        <v>1.0149999999999999</v>
      </c>
      <c r="P3715" s="13">
        <f>IF(Kickstarter[[#This Row],[backers_count]], Kickstarter[[#This Row],[pledged]]/Kickstarter[[#This Row],[backers_count]], 0)</f>
        <v>106.84210526315789</v>
      </c>
      <c r="Q3715" t="str">
        <f>LEFT(Kickstarter[[#This Row],[Category and Sub-Category]], SEARCH("/", Kickstarter[[#This Row],[Category and Sub-Category]])-1)</f>
        <v>theater</v>
      </c>
      <c r="R3715" t="str">
        <f>RIGHT(Kickstarter[[#This Row],[Category and Sub-Category]], LEN(Kickstarter[[#This Row],[Category and Sub-Category]])-SEARCH("/",Kickstarter[[#This Row],[Category and Sub-Category]]))</f>
        <v>plays</v>
      </c>
      <c r="S3715" s="10">
        <f>(Kickstarter[[#This Row],[launched_at]]/86400) + 25569 + (-6/24)</f>
        <v>42505.488032407404</v>
      </c>
      <c r="T3715" s="10">
        <f>(Kickstarter[[#This Row],[deadline]]/86400) + 25569 + (-6/24)</f>
        <v>42525.488032407404</v>
      </c>
      <c r="U3715" s="6">
        <f>YEAR(Kickstarter[[#This Row],[Date Created Conversion]])</f>
        <v>2016</v>
      </c>
      <c r="V3715" s="6" t="str">
        <f>TEXT(Kickstarter[[#This Row],[Date Created Conversion]], "mmm")</f>
        <v>May</v>
      </c>
      <c r="W3715" s="6">
        <f>DATEDIF(Kickstarter[[#This Row],[Date Created Conversion]],Kickstarter[[#This Row],[Date Ended Conversion]],"m")</f>
        <v>0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Kickstarter[[#This Row],[pledged]]/Kickstarter[[#This Row],[goal]]</f>
        <v>1.0235000000000001</v>
      </c>
      <c r="P3716" s="13">
        <f>IF(Kickstarter[[#This Row],[backers_count]], Kickstarter[[#This Row],[pledged]]/Kickstarter[[#This Row],[backers_count]], 0)</f>
        <v>105.51546391752578</v>
      </c>
      <c r="Q3716" t="str">
        <f>LEFT(Kickstarter[[#This Row],[Category and Sub-Category]], SEARCH("/", Kickstarter[[#This Row],[Category and Sub-Category]])-1)</f>
        <v>theater</v>
      </c>
      <c r="R3716" t="str">
        <f>RIGHT(Kickstarter[[#This Row],[Category and Sub-Category]], LEN(Kickstarter[[#This Row],[Category and Sub-Category]])-SEARCH("/",Kickstarter[[#This Row],[Category and Sub-Category]]))</f>
        <v>plays</v>
      </c>
      <c r="S3716" s="10">
        <f>(Kickstarter[[#This Row],[launched_at]]/86400) + 25569 + (-6/24)</f>
        <v>42118.306331018517</v>
      </c>
      <c r="T3716" s="10">
        <f>(Kickstarter[[#This Row],[deadline]]/86400) + 25569 + (-6/24)</f>
        <v>42149.915972222225</v>
      </c>
      <c r="U3716" s="6">
        <f>YEAR(Kickstarter[[#This Row],[Date Created Conversion]])</f>
        <v>2015</v>
      </c>
      <c r="V3716" s="6" t="str">
        <f>TEXT(Kickstarter[[#This Row],[Date Created Conversion]], "mmm")</f>
        <v>Apr</v>
      </c>
      <c r="W3716" s="6">
        <f>DATEDIF(Kickstarter[[#This Row],[Date Created Conversion]],Kickstarter[[#This Row],[Date Ended Conversion]],"m")</f>
        <v>1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Kickstarter[[#This Row],[pledged]]/Kickstarter[[#This Row],[goal]]</f>
        <v>1.0257142857142858</v>
      </c>
      <c r="P3717" s="13">
        <f>IF(Kickstarter[[#This Row],[backers_count]], Kickstarter[[#This Row],[pledged]]/Kickstarter[[#This Row],[backers_count]], 0)</f>
        <v>132.96296296296296</v>
      </c>
      <c r="Q3717" t="str">
        <f>LEFT(Kickstarter[[#This Row],[Category and Sub-Category]], SEARCH("/", Kickstarter[[#This Row],[Category and Sub-Category]])-1)</f>
        <v>theater</v>
      </c>
      <c r="R3717" t="str">
        <f>RIGHT(Kickstarter[[#This Row],[Category and Sub-Category]], LEN(Kickstarter[[#This Row],[Category and Sub-Category]])-SEARCH("/",Kickstarter[[#This Row],[Category and Sub-Category]]))</f>
        <v>plays</v>
      </c>
      <c r="S3717" s="10">
        <f>(Kickstarter[[#This Row],[launched_at]]/86400) + 25569 + (-6/24)</f>
        <v>42036.745590277773</v>
      </c>
      <c r="T3717" s="10">
        <f>(Kickstarter[[#This Row],[deadline]]/86400) + 25569 + (-6/24)</f>
        <v>42094.286111111112</v>
      </c>
      <c r="U3717" s="6">
        <f>YEAR(Kickstarter[[#This Row],[Date Created Conversion]])</f>
        <v>2015</v>
      </c>
      <c r="V3717" s="6" t="str">
        <f>TEXT(Kickstarter[[#This Row],[Date Created Conversion]], "mmm")</f>
        <v>Feb</v>
      </c>
      <c r="W3717" s="6">
        <f>DATEDIF(Kickstarter[[#This Row],[Date Created Conversion]],Kickstarter[[#This Row],[Date Ended Conversion]],"m")</f>
        <v>1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Kickstarter[[#This Row],[pledged]]/Kickstarter[[#This Row],[goal]]</f>
        <v>1.5575000000000001</v>
      </c>
      <c r="P3718" s="13">
        <f>IF(Kickstarter[[#This Row],[backers_count]], Kickstarter[[#This Row],[pledged]]/Kickstarter[[#This Row],[backers_count]], 0)</f>
        <v>51.916666666666664</v>
      </c>
      <c r="Q3718" t="str">
        <f>LEFT(Kickstarter[[#This Row],[Category and Sub-Category]], SEARCH("/", Kickstarter[[#This Row],[Category and Sub-Category]])-1)</f>
        <v>theater</v>
      </c>
      <c r="R3718" t="str">
        <f>RIGHT(Kickstarter[[#This Row],[Category and Sub-Category]], LEN(Kickstarter[[#This Row],[Category and Sub-Category]])-SEARCH("/",Kickstarter[[#This Row],[Category and Sub-Category]]))</f>
        <v>plays</v>
      </c>
      <c r="S3718" s="10">
        <f>(Kickstarter[[#This Row],[launched_at]]/86400) + 25569 + (-6/24)</f>
        <v>42360.637835648144</v>
      </c>
      <c r="T3718" s="10">
        <f>(Kickstarter[[#This Row],[deadline]]/86400) + 25569 + (-6/24)</f>
        <v>42390.637835648144</v>
      </c>
      <c r="U3718" s="6">
        <f>YEAR(Kickstarter[[#This Row],[Date Created Conversion]])</f>
        <v>2015</v>
      </c>
      <c r="V3718" s="6" t="str">
        <f>TEXT(Kickstarter[[#This Row],[Date Created Conversion]], "mmm")</f>
        <v>Dec</v>
      </c>
      <c r="W3718" s="6">
        <f>DATEDIF(Kickstarter[[#This Row],[Date Created Conversion]],Kickstarter[[#This Row],[Date Ended Conversion]],"m")</f>
        <v>0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Kickstarter[[#This Row],[pledged]]/Kickstarter[[#This Row],[goal]]</f>
        <v>1.0075000000000001</v>
      </c>
      <c r="P3719" s="13">
        <f>IF(Kickstarter[[#This Row],[backers_count]], Kickstarter[[#This Row],[pledged]]/Kickstarter[[#This Row],[backers_count]], 0)</f>
        <v>310</v>
      </c>
      <c r="Q3719" t="str">
        <f>LEFT(Kickstarter[[#This Row],[Category and Sub-Category]], SEARCH("/", Kickstarter[[#This Row],[Category and Sub-Category]])-1)</f>
        <v>theater</v>
      </c>
      <c r="R3719" t="str">
        <f>RIGHT(Kickstarter[[#This Row],[Category and Sub-Category]], LEN(Kickstarter[[#This Row],[Category and Sub-Category]])-SEARCH("/",Kickstarter[[#This Row],[Category and Sub-Category]]))</f>
        <v>plays</v>
      </c>
      <c r="S3719" s="10">
        <f>(Kickstarter[[#This Row],[launched_at]]/86400) + 25569 + (-6/24)</f>
        <v>42102.616307870368</v>
      </c>
      <c r="T3719" s="10">
        <f>(Kickstarter[[#This Row],[deadline]]/86400) + 25569 + (-6/24)</f>
        <v>42133.616307870368</v>
      </c>
      <c r="U3719" s="6">
        <f>YEAR(Kickstarter[[#This Row],[Date Created Conversion]])</f>
        <v>2015</v>
      </c>
      <c r="V3719" s="6" t="str">
        <f>TEXT(Kickstarter[[#This Row],[Date Created Conversion]], "mmm")</f>
        <v>Apr</v>
      </c>
      <c r="W3719" s="6">
        <f>DATEDIF(Kickstarter[[#This Row],[Date Created Conversion]],Kickstarter[[#This Row],[Date Ended Conversion]],"m")</f>
        <v>1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Kickstarter[[#This Row],[pledged]]/Kickstarter[[#This Row],[goal]]</f>
        <v>2.3940000000000001</v>
      </c>
      <c r="P3720" s="13">
        <f>IF(Kickstarter[[#This Row],[backers_count]], Kickstarter[[#This Row],[pledged]]/Kickstarter[[#This Row],[backers_count]], 0)</f>
        <v>26.021739130434781</v>
      </c>
      <c r="Q3720" t="str">
        <f>LEFT(Kickstarter[[#This Row],[Category and Sub-Category]], SEARCH("/", Kickstarter[[#This Row],[Category and Sub-Category]])-1)</f>
        <v>theater</v>
      </c>
      <c r="R3720" t="str">
        <f>RIGHT(Kickstarter[[#This Row],[Category and Sub-Category]], LEN(Kickstarter[[#This Row],[Category and Sub-Category]])-SEARCH("/",Kickstarter[[#This Row],[Category and Sub-Category]]))</f>
        <v>plays</v>
      </c>
      <c r="S3720" s="10">
        <f>(Kickstarter[[#This Row],[launched_at]]/86400) + 25569 + (-6/24)</f>
        <v>42032.466145833328</v>
      </c>
      <c r="T3720" s="10">
        <f>(Kickstarter[[#This Row],[deadline]]/86400) + 25569 + (-6/24)</f>
        <v>42062.466145833328</v>
      </c>
      <c r="U3720" s="6">
        <f>YEAR(Kickstarter[[#This Row],[Date Created Conversion]])</f>
        <v>2015</v>
      </c>
      <c r="V3720" s="6" t="str">
        <f>TEXT(Kickstarter[[#This Row],[Date Created Conversion]], "mmm")</f>
        <v>Jan</v>
      </c>
      <c r="W3720" s="6">
        <f>DATEDIF(Kickstarter[[#This Row],[Date Created Conversion]],Kickstarter[[#This Row],[Date Ended Conversion]],"m")</f>
        <v>0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Kickstarter[[#This Row],[pledged]]/Kickstarter[[#This Row],[goal]]</f>
        <v>2.1</v>
      </c>
      <c r="P3721" s="13">
        <f>IF(Kickstarter[[#This Row],[backers_count]], Kickstarter[[#This Row],[pledged]]/Kickstarter[[#This Row],[backers_count]], 0)</f>
        <v>105</v>
      </c>
      <c r="Q3721" t="str">
        <f>LEFT(Kickstarter[[#This Row],[Category and Sub-Category]], SEARCH("/", Kickstarter[[#This Row],[Category and Sub-Category]])-1)</f>
        <v>theater</v>
      </c>
      <c r="R3721" t="str">
        <f>RIGHT(Kickstarter[[#This Row],[Category and Sub-Category]], LEN(Kickstarter[[#This Row],[Category and Sub-Category]])-SEARCH("/",Kickstarter[[#This Row],[Category and Sub-Category]]))</f>
        <v>plays</v>
      </c>
      <c r="S3721" s="10">
        <f>(Kickstarter[[#This Row],[launched_at]]/86400) + 25569 + (-6/24)</f>
        <v>42147.479930555557</v>
      </c>
      <c r="T3721" s="10">
        <f>(Kickstarter[[#This Row],[deadline]]/86400) + 25569 + (-6/24)</f>
        <v>42177.479930555557</v>
      </c>
      <c r="U3721" s="6">
        <f>YEAR(Kickstarter[[#This Row],[Date Created Conversion]])</f>
        <v>2015</v>
      </c>
      <c r="V3721" s="6" t="str">
        <f>TEXT(Kickstarter[[#This Row],[Date Created Conversion]], "mmm")</f>
        <v>May</v>
      </c>
      <c r="W3721" s="6">
        <f>DATEDIF(Kickstarter[[#This Row],[Date Created Conversion]],Kickstarter[[#This Row],[Date Ended Conversion]],"m")</f>
        <v>0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Kickstarter[[#This Row],[pledged]]/Kickstarter[[#This Row],[goal]]</f>
        <v>1.0451515151515152</v>
      </c>
      <c r="P3722" s="13">
        <f>IF(Kickstarter[[#This Row],[backers_count]], Kickstarter[[#This Row],[pledged]]/Kickstarter[[#This Row],[backers_count]], 0)</f>
        <v>86.224999999999994</v>
      </c>
      <c r="Q3722" t="str">
        <f>LEFT(Kickstarter[[#This Row],[Category and Sub-Category]], SEARCH("/", Kickstarter[[#This Row],[Category and Sub-Category]])-1)</f>
        <v>theater</v>
      </c>
      <c r="R3722" t="str">
        <f>RIGHT(Kickstarter[[#This Row],[Category and Sub-Category]], LEN(Kickstarter[[#This Row],[Category and Sub-Category]])-SEARCH("/",Kickstarter[[#This Row],[Category and Sub-Category]]))</f>
        <v>plays</v>
      </c>
      <c r="S3722" s="10">
        <f>(Kickstarter[[#This Row],[launched_at]]/86400) + 25569 + (-6/24)</f>
        <v>42165.743125000001</v>
      </c>
      <c r="T3722" s="10">
        <f>(Kickstarter[[#This Row],[deadline]]/86400) + 25569 + (-6/24)</f>
        <v>42187.743125000001</v>
      </c>
      <c r="U3722" s="6">
        <f>YEAR(Kickstarter[[#This Row],[Date Created Conversion]])</f>
        <v>2015</v>
      </c>
      <c r="V3722" s="6" t="str">
        <f>TEXT(Kickstarter[[#This Row],[Date Created Conversion]], "mmm")</f>
        <v>Jun</v>
      </c>
      <c r="W3722" s="6">
        <f>DATEDIF(Kickstarter[[#This Row],[Date Created Conversion]],Kickstarter[[#This Row],[Date Ended Conversion]],"m")</f>
        <v>0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Kickstarter[[#This Row],[pledged]]/Kickstarter[[#This Row],[goal]]</f>
        <v>1.008</v>
      </c>
      <c r="P3723" s="13">
        <f>IF(Kickstarter[[#This Row],[backers_count]], Kickstarter[[#This Row],[pledged]]/Kickstarter[[#This Row],[backers_count]], 0)</f>
        <v>114.54545454545455</v>
      </c>
      <c r="Q3723" t="str">
        <f>LEFT(Kickstarter[[#This Row],[Category and Sub-Category]], SEARCH("/", Kickstarter[[#This Row],[Category and Sub-Category]])-1)</f>
        <v>theater</v>
      </c>
      <c r="R3723" t="str">
        <f>RIGHT(Kickstarter[[#This Row],[Category and Sub-Category]], LEN(Kickstarter[[#This Row],[Category and Sub-Category]])-SEARCH("/",Kickstarter[[#This Row],[Category and Sub-Category]]))</f>
        <v>plays</v>
      </c>
      <c r="S3723" s="10">
        <f>(Kickstarter[[#This Row],[launched_at]]/86400) + 25569 + (-6/24)</f>
        <v>41927.686157407406</v>
      </c>
      <c r="T3723" s="10">
        <f>(Kickstarter[[#This Row],[deadline]]/86400) + 25569 + (-6/24)</f>
        <v>41948.727824074071</v>
      </c>
      <c r="U3723" s="6">
        <f>YEAR(Kickstarter[[#This Row],[Date Created Conversion]])</f>
        <v>2014</v>
      </c>
      <c r="V3723" s="6" t="str">
        <f>TEXT(Kickstarter[[#This Row],[Date Created Conversion]], "mmm")</f>
        <v>Oct</v>
      </c>
      <c r="W3723" s="6">
        <f>DATEDIF(Kickstarter[[#This Row],[Date Created Conversion]],Kickstarter[[#This Row],[Date Ended Conversion]],"m")</f>
        <v>0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Kickstarter[[#This Row],[pledged]]/Kickstarter[[#This Row],[goal]]</f>
        <v>1.1120000000000001</v>
      </c>
      <c r="P3724" s="13">
        <f>IF(Kickstarter[[#This Row],[backers_count]], Kickstarter[[#This Row],[pledged]]/Kickstarter[[#This Row],[backers_count]], 0)</f>
        <v>47.657142857142858</v>
      </c>
      <c r="Q3724" t="str">
        <f>LEFT(Kickstarter[[#This Row],[Category and Sub-Category]], SEARCH("/", Kickstarter[[#This Row],[Category and Sub-Category]])-1)</f>
        <v>theater</v>
      </c>
      <c r="R3724" t="str">
        <f>RIGHT(Kickstarter[[#This Row],[Category and Sub-Category]], LEN(Kickstarter[[#This Row],[Category and Sub-Category]])-SEARCH("/",Kickstarter[[#This Row],[Category and Sub-Category]]))</f>
        <v>plays</v>
      </c>
      <c r="S3724" s="10">
        <f>(Kickstarter[[#This Row],[launched_at]]/86400) + 25569 + (-6/24)</f>
        <v>42381.421840277777</v>
      </c>
      <c r="T3724" s="10">
        <f>(Kickstarter[[#This Row],[deadline]]/86400) + 25569 + (-6/24)</f>
        <v>42411.707638888889</v>
      </c>
      <c r="U3724" s="6">
        <f>YEAR(Kickstarter[[#This Row],[Date Created Conversion]])</f>
        <v>2016</v>
      </c>
      <c r="V3724" s="6" t="str">
        <f>TEXT(Kickstarter[[#This Row],[Date Created Conversion]], "mmm")</f>
        <v>Jan</v>
      </c>
      <c r="W3724" s="6">
        <f>DATEDIF(Kickstarter[[#This Row],[Date Created Conversion]],Kickstarter[[#This Row],[Date Ended Conversion]],"m")</f>
        <v>0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Kickstarter[[#This Row],[pledged]]/Kickstarter[[#This Row],[goal]]</f>
        <v>1.0204444444444445</v>
      </c>
      <c r="P3725" s="13">
        <f>IF(Kickstarter[[#This Row],[backers_count]], Kickstarter[[#This Row],[pledged]]/Kickstarter[[#This Row],[backers_count]], 0)</f>
        <v>72.888888888888886</v>
      </c>
      <c r="Q3725" t="str">
        <f>LEFT(Kickstarter[[#This Row],[Category and Sub-Category]], SEARCH("/", Kickstarter[[#This Row],[Category and Sub-Category]])-1)</f>
        <v>theater</v>
      </c>
      <c r="R3725" t="str">
        <f>RIGHT(Kickstarter[[#This Row],[Category and Sub-Category]], LEN(Kickstarter[[#This Row],[Category and Sub-Category]])-SEARCH("/",Kickstarter[[#This Row],[Category and Sub-Category]]))</f>
        <v>plays</v>
      </c>
      <c r="S3725" s="10">
        <f>(Kickstarter[[#This Row],[launched_at]]/86400) + 25569 + (-6/24)</f>
        <v>41943.503032407403</v>
      </c>
      <c r="T3725" s="10">
        <f>(Kickstarter[[#This Row],[deadline]]/86400) + 25569 + (-6/24)</f>
        <v>41973.544699074075</v>
      </c>
      <c r="U3725" s="6">
        <f>YEAR(Kickstarter[[#This Row],[Date Created Conversion]])</f>
        <v>2014</v>
      </c>
      <c r="V3725" s="6" t="str">
        <f>TEXT(Kickstarter[[#This Row],[Date Created Conversion]], "mmm")</f>
        <v>Oct</v>
      </c>
      <c r="W3725" s="6">
        <f>DATEDIF(Kickstarter[[#This Row],[Date Created Conversion]],Kickstarter[[#This Row],[Date Ended Conversion]],"m")</f>
        <v>0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Kickstarter[[#This Row],[pledged]]/Kickstarter[[#This Row],[goal]]</f>
        <v>1.0254767441860466</v>
      </c>
      <c r="P3726" s="13">
        <f>IF(Kickstarter[[#This Row],[backers_count]], Kickstarter[[#This Row],[pledged]]/Kickstarter[[#This Row],[backers_count]], 0)</f>
        <v>49.545505617977533</v>
      </c>
      <c r="Q3726" t="str">
        <f>LEFT(Kickstarter[[#This Row],[Category and Sub-Category]], SEARCH("/", Kickstarter[[#This Row],[Category and Sub-Category]])-1)</f>
        <v>theater</v>
      </c>
      <c r="R3726" t="str">
        <f>RIGHT(Kickstarter[[#This Row],[Category and Sub-Category]], LEN(Kickstarter[[#This Row],[Category and Sub-Category]])-SEARCH("/",Kickstarter[[#This Row],[Category and Sub-Category]]))</f>
        <v>plays</v>
      </c>
      <c r="S3726" s="10">
        <f>(Kickstarter[[#This Row],[launched_at]]/86400) + 25569 + (-6/24)</f>
        <v>42465.241435185184</v>
      </c>
      <c r="T3726" s="10">
        <f>(Kickstarter[[#This Row],[deadline]]/86400) + 25569 + (-6/24)</f>
        <v>42494.708333333328</v>
      </c>
      <c r="U3726" s="6">
        <f>YEAR(Kickstarter[[#This Row],[Date Created Conversion]])</f>
        <v>2016</v>
      </c>
      <c r="V3726" s="6" t="str">
        <f>TEXT(Kickstarter[[#This Row],[Date Created Conversion]], "mmm")</f>
        <v>Apr</v>
      </c>
      <c r="W3726" s="6">
        <f>DATEDIF(Kickstarter[[#This Row],[Date Created Conversion]],Kickstarter[[#This Row],[Date Ended Conversion]],"m")</f>
        <v>0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Kickstarter[[#This Row],[pledged]]/Kickstarter[[#This Row],[goal]]</f>
        <v>1.27</v>
      </c>
      <c r="P3727" s="13">
        <f>IF(Kickstarter[[#This Row],[backers_count]], Kickstarter[[#This Row],[pledged]]/Kickstarter[[#This Row],[backers_count]], 0)</f>
        <v>25.4</v>
      </c>
      <c r="Q3727" t="str">
        <f>LEFT(Kickstarter[[#This Row],[Category and Sub-Category]], SEARCH("/", Kickstarter[[#This Row],[Category and Sub-Category]])-1)</f>
        <v>theater</v>
      </c>
      <c r="R3727" t="str">
        <f>RIGHT(Kickstarter[[#This Row],[Category and Sub-Category]], LEN(Kickstarter[[#This Row],[Category and Sub-Category]])-SEARCH("/",Kickstarter[[#This Row],[Category and Sub-Category]]))</f>
        <v>plays</v>
      </c>
      <c r="S3727" s="10">
        <f>(Kickstarter[[#This Row],[launched_at]]/86400) + 25569 + (-6/24)</f>
        <v>42401.695219907408</v>
      </c>
      <c r="T3727" s="10">
        <f>(Kickstarter[[#This Row],[deadline]]/86400) + 25569 + (-6/24)</f>
        <v>42418.645833333328</v>
      </c>
      <c r="U3727" s="6">
        <f>YEAR(Kickstarter[[#This Row],[Date Created Conversion]])</f>
        <v>2016</v>
      </c>
      <c r="V3727" s="6" t="str">
        <f>TEXT(Kickstarter[[#This Row],[Date Created Conversion]], "mmm")</f>
        <v>Feb</v>
      </c>
      <c r="W3727" s="6">
        <f>DATEDIF(Kickstarter[[#This Row],[Date Created Conversion]],Kickstarter[[#This Row],[Date Ended Conversion]],"m")</f>
        <v>0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Kickstarter[[#This Row],[pledged]]/Kickstarter[[#This Row],[goal]]</f>
        <v>3.3870588235294119</v>
      </c>
      <c r="P3728" s="13">
        <f>IF(Kickstarter[[#This Row],[backers_count]], Kickstarter[[#This Row],[pledged]]/Kickstarter[[#This Row],[backers_count]], 0)</f>
        <v>62.586956521739133</v>
      </c>
      <c r="Q3728" t="str">
        <f>LEFT(Kickstarter[[#This Row],[Category and Sub-Category]], SEARCH("/", Kickstarter[[#This Row],[Category and Sub-Category]])-1)</f>
        <v>theater</v>
      </c>
      <c r="R3728" t="str">
        <f>RIGHT(Kickstarter[[#This Row],[Category and Sub-Category]], LEN(Kickstarter[[#This Row],[Category and Sub-Category]])-SEARCH("/",Kickstarter[[#This Row],[Category and Sub-Category]]))</f>
        <v>plays</v>
      </c>
      <c r="S3728" s="10">
        <f>(Kickstarter[[#This Row],[launched_at]]/86400) + 25569 + (-6/24)</f>
        <v>42461.890868055554</v>
      </c>
      <c r="T3728" s="10">
        <f>(Kickstarter[[#This Row],[deadline]]/86400) + 25569 + (-6/24)</f>
        <v>42489.625</v>
      </c>
      <c r="U3728" s="6">
        <f>YEAR(Kickstarter[[#This Row],[Date Created Conversion]])</f>
        <v>2016</v>
      </c>
      <c r="V3728" s="6" t="str">
        <f>TEXT(Kickstarter[[#This Row],[Date Created Conversion]], "mmm")</f>
        <v>Apr</v>
      </c>
      <c r="W3728" s="6">
        <f>DATEDIF(Kickstarter[[#This Row],[Date Created Conversion]],Kickstarter[[#This Row],[Date Ended Conversion]],"m")</f>
        <v>0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Kickstarter[[#This Row],[pledged]]/Kickstarter[[#This Row],[goal]]</f>
        <v>1.0075000000000001</v>
      </c>
      <c r="P3729" s="13">
        <f>IF(Kickstarter[[#This Row],[backers_count]], Kickstarter[[#This Row],[pledged]]/Kickstarter[[#This Row],[backers_count]], 0)</f>
        <v>61.060606060606062</v>
      </c>
      <c r="Q3729" t="str">
        <f>LEFT(Kickstarter[[#This Row],[Category and Sub-Category]], SEARCH("/", Kickstarter[[#This Row],[Category and Sub-Category]])-1)</f>
        <v>theater</v>
      </c>
      <c r="R3729" t="str">
        <f>RIGHT(Kickstarter[[#This Row],[Category and Sub-Category]], LEN(Kickstarter[[#This Row],[Category and Sub-Category]])-SEARCH("/",Kickstarter[[#This Row],[Category and Sub-Category]]))</f>
        <v>plays</v>
      </c>
      <c r="S3729" s="10">
        <f>(Kickstarter[[#This Row],[launched_at]]/86400) + 25569 + (-6/24)</f>
        <v>42632.098310185189</v>
      </c>
      <c r="T3729" s="10">
        <f>(Kickstarter[[#This Row],[deadline]]/86400) + 25569 + (-6/24)</f>
        <v>42662.954861111109</v>
      </c>
      <c r="U3729" s="6">
        <f>YEAR(Kickstarter[[#This Row],[Date Created Conversion]])</f>
        <v>2016</v>
      </c>
      <c r="V3729" s="6" t="str">
        <f>TEXT(Kickstarter[[#This Row],[Date Created Conversion]], "mmm")</f>
        <v>Sep</v>
      </c>
      <c r="W3729" s="6">
        <f>DATEDIF(Kickstarter[[#This Row],[Date Created Conversion]],Kickstarter[[#This Row],[Date Ended Conversion]],"m")</f>
        <v>1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Kickstarter[[#This Row],[pledged]]/Kickstarter[[#This Row],[goal]]</f>
        <v>9.3100000000000002E-2</v>
      </c>
      <c r="P3730" s="13">
        <f>IF(Kickstarter[[#This Row],[backers_count]], Kickstarter[[#This Row],[pledged]]/Kickstarter[[#This Row],[backers_count]], 0)</f>
        <v>60.064516129032256</v>
      </c>
      <c r="Q3730" t="str">
        <f>LEFT(Kickstarter[[#This Row],[Category and Sub-Category]], SEARCH("/", Kickstarter[[#This Row],[Category and Sub-Category]])-1)</f>
        <v>theater</v>
      </c>
      <c r="R3730" t="str">
        <f>RIGHT(Kickstarter[[#This Row],[Category and Sub-Category]], LEN(Kickstarter[[#This Row],[Category and Sub-Category]])-SEARCH("/",Kickstarter[[#This Row],[Category and Sub-Category]]))</f>
        <v>plays</v>
      </c>
      <c r="S3730" s="10">
        <f>(Kickstarter[[#This Row],[launched_at]]/86400) + 25569 + (-6/24)</f>
        <v>42204.921018518522</v>
      </c>
      <c r="T3730" s="10">
        <f>(Kickstarter[[#This Row],[deadline]]/86400) + 25569 + (-6/24)</f>
        <v>42234.921018518522</v>
      </c>
      <c r="U3730" s="6">
        <f>YEAR(Kickstarter[[#This Row],[Date Created Conversion]])</f>
        <v>2015</v>
      </c>
      <c r="V3730" s="6" t="str">
        <f>TEXT(Kickstarter[[#This Row],[Date Created Conversion]], "mmm")</f>
        <v>Jul</v>
      </c>
      <c r="W3730" s="6">
        <f>DATEDIF(Kickstarter[[#This Row],[Date Created Conversion]],Kickstarter[[#This Row],[Date Ended Conversion]],"m")</f>
        <v>0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Kickstarter[[#This Row],[pledged]]/Kickstarter[[#This Row],[goal]]</f>
        <v>7.2400000000000006E-2</v>
      </c>
      <c r="P3731" s="13">
        <f>IF(Kickstarter[[#This Row],[backers_count]], Kickstarter[[#This Row],[pledged]]/Kickstarter[[#This Row],[backers_count]], 0)</f>
        <v>72.400000000000006</v>
      </c>
      <c r="Q3731" t="str">
        <f>LEFT(Kickstarter[[#This Row],[Category and Sub-Category]], SEARCH("/", Kickstarter[[#This Row],[Category and Sub-Category]])-1)</f>
        <v>theater</v>
      </c>
      <c r="R3731" t="str">
        <f>RIGHT(Kickstarter[[#This Row],[Category and Sub-Category]], LEN(Kickstarter[[#This Row],[Category and Sub-Category]])-SEARCH("/",Kickstarter[[#This Row],[Category and Sub-Category]]))</f>
        <v>plays</v>
      </c>
      <c r="S3731" s="10">
        <f>(Kickstarter[[#This Row],[launched_at]]/86400) + 25569 + (-6/24)</f>
        <v>42040.955000000002</v>
      </c>
      <c r="T3731" s="10">
        <f>(Kickstarter[[#This Row],[deadline]]/86400) + 25569 + (-6/24)</f>
        <v>42085.91333333333</v>
      </c>
      <c r="U3731" s="6">
        <f>YEAR(Kickstarter[[#This Row],[Date Created Conversion]])</f>
        <v>2015</v>
      </c>
      <c r="V3731" s="6" t="str">
        <f>TEXT(Kickstarter[[#This Row],[Date Created Conversion]], "mmm")</f>
        <v>Feb</v>
      </c>
      <c r="W3731" s="6">
        <f>DATEDIF(Kickstarter[[#This Row],[Date Created Conversion]],Kickstarter[[#This Row],[Date Ended Conversion]],"m")</f>
        <v>1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Kickstarter[[#This Row],[pledged]]/Kickstarter[[#This Row],[goal]]</f>
        <v>0.1</v>
      </c>
      <c r="P3732" s="13">
        <f>IF(Kickstarter[[#This Row],[backers_count]], Kickstarter[[#This Row],[pledged]]/Kickstarter[[#This Row],[backers_count]], 0)</f>
        <v>100</v>
      </c>
      <c r="Q3732" t="str">
        <f>LEFT(Kickstarter[[#This Row],[Category and Sub-Category]], SEARCH("/", Kickstarter[[#This Row],[Category and Sub-Category]])-1)</f>
        <v>theater</v>
      </c>
      <c r="R3732" t="str">
        <f>RIGHT(Kickstarter[[#This Row],[Category and Sub-Category]], LEN(Kickstarter[[#This Row],[Category and Sub-Category]])-SEARCH("/",Kickstarter[[#This Row],[Category and Sub-Category]]))</f>
        <v>plays</v>
      </c>
      <c r="S3732" s="10">
        <f>(Kickstarter[[#This Row],[launched_at]]/86400) + 25569 + (-6/24)</f>
        <v>42203.427766203706</v>
      </c>
      <c r="T3732" s="10">
        <f>(Kickstarter[[#This Row],[deadline]]/86400) + 25569 + (-6/24)</f>
        <v>42233.427766203706</v>
      </c>
      <c r="U3732" s="6">
        <f>YEAR(Kickstarter[[#This Row],[Date Created Conversion]])</f>
        <v>2015</v>
      </c>
      <c r="V3732" s="6" t="str">
        <f>TEXT(Kickstarter[[#This Row],[Date Created Conversion]], "mmm")</f>
        <v>Jul</v>
      </c>
      <c r="W3732" s="6">
        <f>DATEDIF(Kickstarter[[#This Row],[Date Created Conversion]],Kickstarter[[#This Row],[Date Ended Conversion]],"m")</f>
        <v>0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Kickstarter[[#This Row],[pledged]]/Kickstarter[[#This Row],[goal]]</f>
        <v>0.11272727272727273</v>
      </c>
      <c r="P3733" s="13">
        <f>IF(Kickstarter[[#This Row],[backers_count]], Kickstarter[[#This Row],[pledged]]/Kickstarter[[#This Row],[backers_count]], 0)</f>
        <v>51.666666666666664</v>
      </c>
      <c r="Q3733" t="str">
        <f>LEFT(Kickstarter[[#This Row],[Category and Sub-Category]], SEARCH("/", Kickstarter[[#This Row],[Category and Sub-Category]])-1)</f>
        <v>theater</v>
      </c>
      <c r="R3733" t="str">
        <f>RIGHT(Kickstarter[[#This Row],[Category and Sub-Category]], LEN(Kickstarter[[#This Row],[Category and Sub-Category]])-SEARCH("/",Kickstarter[[#This Row],[Category and Sub-Category]]))</f>
        <v>plays</v>
      </c>
      <c r="S3733" s="10">
        <f>(Kickstarter[[#This Row],[launched_at]]/86400) + 25569 + (-6/24)</f>
        <v>41983.502847222218</v>
      </c>
      <c r="T3733" s="10">
        <f>(Kickstarter[[#This Row],[deadline]]/86400) + 25569 + (-6/24)</f>
        <v>42013.890972222223</v>
      </c>
      <c r="U3733" s="6">
        <f>YEAR(Kickstarter[[#This Row],[Date Created Conversion]])</f>
        <v>2014</v>
      </c>
      <c r="V3733" s="6" t="str">
        <f>TEXT(Kickstarter[[#This Row],[Date Created Conversion]], "mmm")</f>
        <v>Dec</v>
      </c>
      <c r="W3733" s="6">
        <f>DATEDIF(Kickstarter[[#This Row],[Date Created Conversion]],Kickstarter[[#This Row],[Date Ended Conversion]],"m")</f>
        <v>0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Kickstarter[[#This Row],[pledged]]/Kickstarter[[#This Row],[goal]]</f>
        <v>0.15411764705882353</v>
      </c>
      <c r="P3734" s="13">
        <f>IF(Kickstarter[[#This Row],[backers_count]], Kickstarter[[#This Row],[pledged]]/Kickstarter[[#This Row],[backers_count]], 0)</f>
        <v>32.75</v>
      </c>
      <c r="Q3734" t="str">
        <f>LEFT(Kickstarter[[#This Row],[Category and Sub-Category]], SEARCH("/", Kickstarter[[#This Row],[Category and Sub-Category]])-1)</f>
        <v>theater</v>
      </c>
      <c r="R3734" t="str">
        <f>RIGHT(Kickstarter[[#This Row],[Category and Sub-Category]], LEN(Kickstarter[[#This Row],[Category and Sub-Category]])-SEARCH("/",Kickstarter[[#This Row],[Category and Sub-Category]]))</f>
        <v>plays</v>
      </c>
      <c r="S3734" s="10">
        <f>(Kickstarter[[#This Row],[launched_at]]/86400) + 25569 + (-6/24)</f>
        <v>41968.427465277782</v>
      </c>
      <c r="T3734" s="10">
        <f>(Kickstarter[[#This Row],[deadline]]/86400) + 25569 + (-6/24)</f>
        <v>42028.25</v>
      </c>
      <c r="U3734" s="6">
        <f>YEAR(Kickstarter[[#This Row],[Date Created Conversion]])</f>
        <v>2014</v>
      </c>
      <c r="V3734" s="6" t="str">
        <f>TEXT(Kickstarter[[#This Row],[Date Created Conversion]], "mmm")</f>
        <v>Nov</v>
      </c>
      <c r="W3734" s="6">
        <f>DATEDIF(Kickstarter[[#This Row],[Date Created Conversion]],Kickstarter[[#This Row],[Date Ended Conversion]],"m")</f>
        <v>1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Kickstarter[[#This Row],[pledged]]/Kickstarter[[#This Row],[goal]]</f>
        <v>0</v>
      </c>
      <c r="P3735" s="13">
        <f>IF(Kickstarter[[#This Row],[backers_count]], Kickstarter[[#This Row],[pledged]]/Kickstarter[[#This Row],[backers_count]], 0)</f>
        <v>0</v>
      </c>
      <c r="Q3735" t="str">
        <f>LEFT(Kickstarter[[#This Row],[Category and Sub-Category]], SEARCH("/", Kickstarter[[#This Row],[Category and Sub-Category]])-1)</f>
        <v>theater</v>
      </c>
      <c r="R3735" t="str">
        <f>RIGHT(Kickstarter[[#This Row],[Category and Sub-Category]], LEN(Kickstarter[[#This Row],[Category and Sub-Category]])-SEARCH("/",Kickstarter[[#This Row],[Category and Sub-Category]]))</f>
        <v>plays</v>
      </c>
      <c r="S3735" s="10">
        <f>(Kickstarter[[#This Row],[launched_at]]/86400) + 25569 + (-6/24)</f>
        <v>42102.774398148147</v>
      </c>
      <c r="T3735" s="10">
        <f>(Kickstarter[[#This Row],[deadline]]/86400) + 25569 + (-6/24)</f>
        <v>42112.6875</v>
      </c>
      <c r="U3735" s="6">
        <f>YEAR(Kickstarter[[#This Row],[Date Created Conversion]])</f>
        <v>2015</v>
      </c>
      <c r="V3735" s="6" t="str">
        <f>TEXT(Kickstarter[[#This Row],[Date Created Conversion]], "mmm")</f>
        <v>Apr</v>
      </c>
      <c r="W3735" s="6">
        <f>DATEDIF(Kickstarter[[#This Row],[Date Created Conversion]],Kickstarter[[#This Row],[Date Ended Conversion]],"m")</f>
        <v>0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Kickstarter[[#This Row],[pledged]]/Kickstarter[[#This Row],[goal]]</f>
        <v>0.28466666666666668</v>
      </c>
      <c r="P3736" s="13">
        <f>IF(Kickstarter[[#This Row],[backers_count]], Kickstarter[[#This Row],[pledged]]/Kickstarter[[#This Row],[backers_count]], 0)</f>
        <v>61</v>
      </c>
      <c r="Q3736" t="str">
        <f>LEFT(Kickstarter[[#This Row],[Category and Sub-Category]], SEARCH("/", Kickstarter[[#This Row],[Category and Sub-Category]])-1)</f>
        <v>theater</v>
      </c>
      <c r="R3736" t="str">
        <f>RIGHT(Kickstarter[[#This Row],[Category and Sub-Category]], LEN(Kickstarter[[#This Row],[Category and Sub-Category]])-SEARCH("/",Kickstarter[[#This Row],[Category and Sub-Category]]))</f>
        <v>plays</v>
      </c>
      <c r="S3736" s="10">
        <f>(Kickstarter[[#This Row],[launched_at]]/86400) + 25569 + (-6/24)</f>
        <v>42089.651574074072</v>
      </c>
      <c r="T3736" s="10">
        <f>(Kickstarter[[#This Row],[deadline]]/86400) + 25569 + (-6/24)</f>
        <v>42149.651574074072</v>
      </c>
      <c r="U3736" s="6">
        <f>YEAR(Kickstarter[[#This Row],[Date Created Conversion]])</f>
        <v>2015</v>
      </c>
      <c r="V3736" s="6" t="str">
        <f>TEXT(Kickstarter[[#This Row],[Date Created Conversion]], "mmm")</f>
        <v>Mar</v>
      </c>
      <c r="W3736" s="6">
        <f>DATEDIF(Kickstarter[[#This Row],[Date Created Conversion]],Kickstarter[[#This Row],[Date Ended Conversion]],"m")</f>
        <v>1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Kickstarter[[#This Row],[pledged]]/Kickstarter[[#This Row],[goal]]</f>
        <v>0.13333333333333333</v>
      </c>
      <c r="P3737" s="13">
        <f>IF(Kickstarter[[#This Row],[backers_count]], Kickstarter[[#This Row],[pledged]]/Kickstarter[[#This Row],[backers_count]], 0)</f>
        <v>10</v>
      </c>
      <c r="Q3737" t="str">
        <f>LEFT(Kickstarter[[#This Row],[Category and Sub-Category]], SEARCH("/", Kickstarter[[#This Row],[Category and Sub-Category]])-1)</f>
        <v>theater</v>
      </c>
      <c r="R3737" t="str">
        <f>RIGHT(Kickstarter[[#This Row],[Category and Sub-Category]], LEN(Kickstarter[[#This Row],[Category and Sub-Category]])-SEARCH("/",Kickstarter[[#This Row],[Category and Sub-Category]]))</f>
        <v>plays</v>
      </c>
      <c r="S3737" s="10">
        <f>(Kickstarter[[#This Row],[launched_at]]/86400) + 25569 + (-6/24)</f>
        <v>42122.443159722221</v>
      </c>
      <c r="T3737" s="10">
        <f>(Kickstarter[[#This Row],[deadline]]/86400) + 25569 + (-6/24)</f>
        <v>42152.443159722221</v>
      </c>
      <c r="U3737" s="6">
        <f>YEAR(Kickstarter[[#This Row],[Date Created Conversion]])</f>
        <v>2015</v>
      </c>
      <c r="V3737" s="6" t="str">
        <f>TEXT(Kickstarter[[#This Row],[Date Created Conversion]], "mmm")</f>
        <v>Apr</v>
      </c>
      <c r="W3737" s="6">
        <f>DATEDIF(Kickstarter[[#This Row],[Date Created Conversion]],Kickstarter[[#This Row],[Date Ended Conversion]],"m")</f>
        <v>1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Kickstarter[[#This Row],[pledged]]/Kickstarter[[#This Row],[goal]]</f>
        <v>6.6666666666666671E-3</v>
      </c>
      <c r="P3738" s="13">
        <f>IF(Kickstarter[[#This Row],[backers_count]], Kickstarter[[#This Row],[pledged]]/Kickstarter[[#This Row],[backers_count]], 0)</f>
        <v>10</v>
      </c>
      <c r="Q3738" t="str">
        <f>LEFT(Kickstarter[[#This Row],[Category and Sub-Category]], SEARCH("/", Kickstarter[[#This Row],[Category and Sub-Category]])-1)</f>
        <v>theater</v>
      </c>
      <c r="R3738" t="str">
        <f>RIGHT(Kickstarter[[#This Row],[Category and Sub-Category]], LEN(Kickstarter[[#This Row],[Category and Sub-Category]])-SEARCH("/",Kickstarter[[#This Row],[Category and Sub-Category]]))</f>
        <v>plays</v>
      </c>
      <c r="S3738" s="10">
        <f>(Kickstarter[[#This Row],[launched_at]]/86400) + 25569 + (-6/24)</f>
        <v>42048.461724537032</v>
      </c>
      <c r="T3738" s="10">
        <f>(Kickstarter[[#This Row],[deadline]]/86400) + 25569 + (-6/24)</f>
        <v>42086.5</v>
      </c>
      <c r="U3738" s="6">
        <f>YEAR(Kickstarter[[#This Row],[Date Created Conversion]])</f>
        <v>2015</v>
      </c>
      <c r="V3738" s="6" t="str">
        <f>TEXT(Kickstarter[[#This Row],[Date Created Conversion]], "mmm")</f>
        <v>Feb</v>
      </c>
      <c r="W3738" s="6">
        <f>DATEDIF(Kickstarter[[#This Row],[Date Created Conversion]],Kickstarter[[#This Row],[Date Ended Conversion]],"m")</f>
        <v>1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Kickstarter[[#This Row],[pledged]]/Kickstarter[[#This Row],[goal]]</f>
        <v>0.21428571428571427</v>
      </c>
      <c r="P3739" s="13">
        <f>IF(Kickstarter[[#This Row],[backers_count]], Kickstarter[[#This Row],[pledged]]/Kickstarter[[#This Row],[backers_count]], 0)</f>
        <v>37.5</v>
      </c>
      <c r="Q3739" t="str">
        <f>LEFT(Kickstarter[[#This Row],[Category and Sub-Category]], SEARCH("/", Kickstarter[[#This Row],[Category and Sub-Category]])-1)</f>
        <v>theater</v>
      </c>
      <c r="R3739" t="str">
        <f>RIGHT(Kickstarter[[#This Row],[Category and Sub-Category]], LEN(Kickstarter[[#This Row],[Category and Sub-Category]])-SEARCH("/",Kickstarter[[#This Row],[Category and Sub-Category]]))</f>
        <v>plays</v>
      </c>
      <c r="S3739" s="10">
        <f>(Kickstarter[[#This Row],[launched_at]]/86400) + 25569 + (-6/24)</f>
        <v>42297.441006944442</v>
      </c>
      <c r="T3739" s="10">
        <f>(Kickstarter[[#This Row],[deadline]]/86400) + 25569 + (-6/24)</f>
        <v>42320.040972222225</v>
      </c>
      <c r="U3739" s="6">
        <f>YEAR(Kickstarter[[#This Row],[Date Created Conversion]])</f>
        <v>2015</v>
      </c>
      <c r="V3739" s="6" t="str">
        <f>TEXT(Kickstarter[[#This Row],[Date Created Conversion]], "mmm")</f>
        <v>Oct</v>
      </c>
      <c r="W3739" s="6">
        <f>DATEDIF(Kickstarter[[#This Row],[Date Created Conversion]],Kickstarter[[#This Row],[Date Ended Conversion]],"m")</f>
        <v>0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Kickstarter[[#This Row],[pledged]]/Kickstarter[[#This Row],[goal]]</f>
        <v>0.18</v>
      </c>
      <c r="P3740" s="13">
        <f>IF(Kickstarter[[#This Row],[backers_count]], Kickstarter[[#This Row],[pledged]]/Kickstarter[[#This Row],[backers_count]], 0)</f>
        <v>45</v>
      </c>
      <c r="Q3740" t="str">
        <f>LEFT(Kickstarter[[#This Row],[Category and Sub-Category]], SEARCH("/", Kickstarter[[#This Row],[Category and Sub-Category]])-1)</f>
        <v>theater</v>
      </c>
      <c r="R3740" t="str">
        <f>RIGHT(Kickstarter[[#This Row],[Category and Sub-Category]], LEN(Kickstarter[[#This Row],[Category and Sub-Category]])-SEARCH("/",Kickstarter[[#This Row],[Category and Sub-Category]]))</f>
        <v>plays</v>
      </c>
      <c r="S3740" s="10">
        <f>(Kickstarter[[#This Row],[launched_at]]/86400) + 25569 + (-6/24)</f>
        <v>41813.688715277778</v>
      </c>
      <c r="T3740" s="10">
        <f>(Kickstarter[[#This Row],[deadline]]/86400) + 25569 + (-6/24)</f>
        <v>41835.666666666664</v>
      </c>
      <c r="U3740" s="6">
        <f>YEAR(Kickstarter[[#This Row],[Date Created Conversion]])</f>
        <v>2014</v>
      </c>
      <c r="V3740" s="6" t="str">
        <f>TEXT(Kickstarter[[#This Row],[Date Created Conversion]], "mmm")</f>
        <v>Jun</v>
      </c>
      <c r="W3740" s="6">
        <f>DATEDIF(Kickstarter[[#This Row],[Date Created Conversion]],Kickstarter[[#This Row],[Date Ended Conversion]],"m")</f>
        <v>0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Kickstarter[[#This Row],[pledged]]/Kickstarter[[#This Row],[goal]]</f>
        <v>0.20125000000000001</v>
      </c>
      <c r="P3741" s="13">
        <f>IF(Kickstarter[[#This Row],[backers_count]], Kickstarter[[#This Row],[pledged]]/Kickstarter[[#This Row],[backers_count]], 0)</f>
        <v>100.625</v>
      </c>
      <c r="Q3741" t="str">
        <f>LEFT(Kickstarter[[#This Row],[Category and Sub-Category]], SEARCH("/", Kickstarter[[#This Row],[Category and Sub-Category]])-1)</f>
        <v>theater</v>
      </c>
      <c r="R3741" t="str">
        <f>RIGHT(Kickstarter[[#This Row],[Category and Sub-Category]], LEN(Kickstarter[[#This Row],[Category and Sub-Category]])-SEARCH("/",Kickstarter[[#This Row],[Category and Sub-Category]]))</f>
        <v>plays</v>
      </c>
      <c r="S3741" s="10">
        <f>(Kickstarter[[#This Row],[launched_at]]/86400) + 25569 + (-6/24)</f>
        <v>42548.199861111112</v>
      </c>
      <c r="T3741" s="10">
        <f>(Kickstarter[[#This Row],[deadline]]/86400) + 25569 + (-6/24)</f>
        <v>42568.199861111112</v>
      </c>
      <c r="U3741" s="6">
        <f>YEAR(Kickstarter[[#This Row],[Date Created Conversion]])</f>
        <v>2016</v>
      </c>
      <c r="V3741" s="6" t="str">
        <f>TEXT(Kickstarter[[#This Row],[Date Created Conversion]], "mmm")</f>
        <v>Jun</v>
      </c>
      <c r="W3741" s="6">
        <f>DATEDIF(Kickstarter[[#This Row],[Date Created Conversion]],Kickstarter[[#This Row],[Date Ended Conversion]],"m")</f>
        <v>0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Kickstarter[[#This Row],[pledged]]/Kickstarter[[#This Row],[goal]]</f>
        <v>0.17899999999999999</v>
      </c>
      <c r="P3742" s="13">
        <f>IF(Kickstarter[[#This Row],[backers_count]], Kickstarter[[#This Row],[pledged]]/Kickstarter[[#This Row],[backers_count]], 0)</f>
        <v>25.571428571428573</v>
      </c>
      <c r="Q3742" t="str">
        <f>LEFT(Kickstarter[[#This Row],[Category and Sub-Category]], SEARCH("/", Kickstarter[[#This Row],[Category and Sub-Category]])-1)</f>
        <v>theater</v>
      </c>
      <c r="R3742" t="str">
        <f>RIGHT(Kickstarter[[#This Row],[Category and Sub-Category]], LEN(Kickstarter[[#This Row],[Category and Sub-Category]])-SEARCH("/",Kickstarter[[#This Row],[Category and Sub-Category]]))</f>
        <v>plays</v>
      </c>
      <c r="S3742" s="10">
        <f>(Kickstarter[[#This Row],[launched_at]]/86400) + 25569 + (-6/24)</f>
        <v>41832.839756944442</v>
      </c>
      <c r="T3742" s="10">
        <f>(Kickstarter[[#This Row],[deadline]]/86400) + 25569 + (-6/24)</f>
        <v>41862.829143518517</v>
      </c>
      <c r="U3742" s="6">
        <f>YEAR(Kickstarter[[#This Row],[Date Created Conversion]])</f>
        <v>2014</v>
      </c>
      <c r="V3742" s="6" t="str">
        <f>TEXT(Kickstarter[[#This Row],[Date Created Conversion]], "mmm")</f>
        <v>Jul</v>
      </c>
      <c r="W3742" s="6">
        <f>DATEDIF(Kickstarter[[#This Row],[Date Created Conversion]],Kickstarter[[#This Row],[Date Ended Conversion]],"m")</f>
        <v>0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Kickstarter[[#This Row],[pledged]]/Kickstarter[[#This Row],[goal]]</f>
        <v>0</v>
      </c>
      <c r="P3743" s="13">
        <f>IF(Kickstarter[[#This Row],[backers_count]], Kickstarter[[#This Row],[pledged]]/Kickstarter[[#This Row],[backers_count]], 0)</f>
        <v>0</v>
      </c>
      <c r="Q3743" t="str">
        <f>LEFT(Kickstarter[[#This Row],[Category and Sub-Category]], SEARCH("/", Kickstarter[[#This Row],[Category and Sub-Category]])-1)</f>
        <v>theater</v>
      </c>
      <c r="R3743" t="str">
        <f>RIGHT(Kickstarter[[#This Row],[Category and Sub-Category]], LEN(Kickstarter[[#This Row],[Category and Sub-Category]])-SEARCH("/",Kickstarter[[#This Row],[Category and Sub-Category]]))</f>
        <v>plays</v>
      </c>
      <c r="S3743" s="10">
        <f>(Kickstarter[[#This Row],[launched_at]]/86400) + 25569 + (-6/24)</f>
        <v>42325.670717592591</v>
      </c>
      <c r="T3743" s="10">
        <f>(Kickstarter[[#This Row],[deadline]]/86400) + 25569 + (-6/24)</f>
        <v>42355.670717592591</v>
      </c>
      <c r="U3743" s="6">
        <f>YEAR(Kickstarter[[#This Row],[Date Created Conversion]])</f>
        <v>2015</v>
      </c>
      <c r="V3743" s="6" t="str">
        <f>TEXT(Kickstarter[[#This Row],[Date Created Conversion]], "mmm")</f>
        <v>Nov</v>
      </c>
      <c r="W3743" s="6">
        <f>DATEDIF(Kickstarter[[#This Row],[Date Created Conversion]],Kickstarter[[#This Row],[Date Ended Conversion]],"m")</f>
        <v>1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Kickstarter[[#This Row],[pledged]]/Kickstarter[[#This Row],[goal]]</f>
        <v>0.02</v>
      </c>
      <c r="P3744" s="13">
        <f>IF(Kickstarter[[#This Row],[backers_count]], Kickstarter[[#This Row],[pledged]]/Kickstarter[[#This Row],[backers_count]], 0)</f>
        <v>25</v>
      </c>
      <c r="Q3744" t="str">
        <f>LEFT(Kickstarter[[#This Row],[Category and Sub-Category]], SEARCH("/", Kickstarter[[#This Row],[Category and Sub-Category]])-1)</f>
        <v>theater</v>
      </c>
      <c r="R3744" t="str">
        <f>RIGHT(Kickstarter[[#This Row],[Category and Sub-Category]], LEN(Kickstarter[[#This Row],[Category and Sub-Category]])-SEARCH("/",Kickstarter[[#This Row],[Category and Sub-Category]]))</f>
        <v>plays</v>
      </c>
      <c r="S3744" s="10">
        <f>(Kickstarter[[#This Row],[launched_at]]/86400) + 25569 + (-6/24)</f>
        <v>41857.964629629627</v>
      </c>
      <c r="T3744" s="10">
        <f>(Kickstarter[[#This Row],[deadline]]/86400) + 25569 + (-6/24)</f>
        <v>41887.964629629627</v>
      </c>
      <c r="U3744" s="6">
        <f>YEAR(Kickstarter[[#This Row],[Date Created Conversion]])</f>
        <v>2014</v>
      </c>
      <c r="V3744" s="6" t="str">
        <f>TEXT(Kickstarter[[#This Row],[Date Created Conversion]], "mmm")</f>
        <v>Aug</v>
      </c>
      <c r="W3744" s="6">
        <f>DATEDIF(Kickstarter[[#This Row],[Date Created Conversion]],Kickstarter[[#This Row],[Date Ended Conversion]],"m")</f>
        <v>0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Kickstarter[[#This Row],[pledged]]/Kickstarter[[#This Row],[goal]]</f>
        <v>0</v>
      </c>
      <c r="P3745" s="13">
        <f>IF(Kickstarter[[#This Row],[backers_count]], Kickstarter[[#This Row],[pledged]]/Kickstarter[[#This Row],[backers_count]], 0)</f>
        <v>0</v>
      </c>
      <c r="Q3745" t="str">
        <f>LEFT(Kickstarter[[#This Row],[Category and Sub-Category]], SEARCH("/", Kickstarter[[#This Row],[Category and Sub-Category]])-1)</f>
        <v>theater</v>
      </c>
      <c r="R3745" t="str">
        <f>RIGHT(Kickstarter[[#This Row],[Category and Sub-Category]], LEN(Kickstarter[[#This Row],[Category and Sub-Category]])-SEARCH("/",Kickstarter[[#This Row],[Category and Sub-Category]]))</f>
        <v>plays</v>
      </c>
      <c r="S3745" s="10">
        <f>(Kickstarter[[#This Row],[launched_at]]/86400) + 25569 + (-6/24)</f>
        <v>41793.460231481484</v>
      </c>
      <c r="T3745" s="10">
        <f>(Kickstarter[[#This Row],[deadline]]/86400) + 25569 + (-6/24)</f>
        <v>41823.460231481484</v>
      </c>
      <c r="U3745" s="6">
        <f>YEAR(Kickstarter[[#This Row],[Date Created Conversion]])</f>
        <v>2014</v>
      </c>
      <c r="V3745" s="6" t="str">
        <f>TEXT(Kickstarter[[#This Row],[Date Created Conversion]], "mmm")</f>
        <v>Jun</v>
      </c>
      <c r="W3745" s="6">
        <f>DATEDIF(Kickstarter[[#This Row],[Date Created Conversion]],Kickstarter[[#This Row],[Date Ended Conversion]],"m")</f>
        <v>1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Kickstarter[[#This Row],[pledged]]/Kickstarter[[#This Row],[goal]]</f>
        <v>0</v>
      </c>
      <c r="P3746" s="13">
        <f>IF(Kickstarter[[#This Row],[backers_count]], Kickstarter[[#This Row],[pledged]]/Kickstarter[[#This Row],[backers_count]], 0)</f>
        <v>0</v>
      </c>
      <c r="Q3746" t="str">
        <f>LEFT(Kickstarter[[#This Row],[Category and Sub-Category]], SEARCH("/", Kickstarter[[#This Row],[Category and Sub-Category]])-1)</f>
        <v>theater</v>
      </c>
      <c r="R3746" t="str">
        <f>RIGHT(Kickstarter[[#This Row],[Category and Sub-Category]], LEN(Kickstarter[[#This Row],[Category and Sub-Category]])-SEARCH("/",Kickstarter[[#This Row],[Category and Sub-Category]]))</f>
        <v>plays</v>
      </c>
      <c r="S3746" s="10">
        <f>(Kickstarter[[#This Row],[launched_at]]/86400) + 25569 + (-6/24)</f>
        <v>41793.564259259263</v>
      </c>
      <c r="T3746" s="10">
        <f>(Kickstarter[[#This Row],[deadline]]/86400) + 25569 + (-6/24)</f>
        <v>41824.915972222225</v>
      </c>
      <c r="U3746" s="6">
        <f>YEAR(Kickstarter[[#This Row],[Date Created Conversion]])</f>
        <v>2014</v>
      </c>
      <c r="V3746" s="6" t="str">
        <f>TEXT(Kickstarter[[#This Row],[Date Created Conversion]], "mmm")</f>
        <v>Jun</v>
      </c>
      <c r="W3746" s="6">
        <f>DATEDIF(Kickstarter[[#This Row],[Date Created Conversion]],Kickstarter[[#This Row],[Date Ended Conversion]],"m")</f>
        <v>1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Kickstarter[[#This Row],[pledged]]/Kickstarter[[#This Row],[goal]]</f>
        <v>0.1</v>
      </c>
      <c r="P3747" s="13">
        <f>IF(Kickstarter[[#This Row],[backers_count]], Kickstarter[[#This Row],[pledged]]/Kickstarter[[#This Row],[backers_count]], 0)</f>
        <v>10</v>
      </c>
      <c r="Q3747" t="str">
        <f>LEFT(Kickstarter[[#This Row],[Category and Sub-Category]], SEARCH("/", Kickstarter[[#This Row],[Category and Sub-Category]])-1)</f>
        <v>theater</v>
      </c>
      <c r="R3747" t="str">
        <f>RIGHT(Kickstarter[[#This Row],[Category and Sub-Category]], LEN(Kickstarter[[#This Row],[Category and Sub-Category]])-SEARCH("/",Kickstarter[[#This Row],[Category and Sub-Category]]))</f>
        <v>plays</v>
      </c>
      <c r="S3747" s="10">
        <f>(Kickstarter[[#This Row],[launched_at]]/86400) + 25569 + (-6/24)</f>
        <v>41831.447939814811</v>
      </c>
      <c r="T3747" s="10">
        <f>(Kickstarter[[#This Row],[deadline]]/86400) + 25569 + (-6/24)</f>
        <v>41861.447939814811</v>
      </c>
      <c r="U3747" s="6">
        <f>YEAR(Kickstarter[[#This Row],[Date Created Conversion]])</f>
        <v>2014</v>
      </c>
      <c r="V3747" s="6" t="str">
        <f>TEXT(Kickstarter[[#This Row],[Date Created Conversion]], "mmm")</f>
        <v>Jul</v>
      </c>
      <c r="W3747" s="6">
        <f>DATEDIF(Kickstarter[[#This Row],[Date Created Conversion]],Kickstarter[[#This Row],[Date Ended Conversion]],"m")</f>
        <v>0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Kickstarter[[#This Row],[pledged]]/Kickstarter[[#This Row],[goal]]</f>
        <v>2.3764705882352941E-2</v>
      </c>
      <c r="P3748" s="13">
        <f>IF(Kickstarter[[#This Row],[backers_count]], Kickstarter[[#This Row],[pledged]]/Kickstarter[[#This Row],[backers_count]], 0)</f>
        <v>202</v>
      </c>
      <c r="Q3748" t="str">
        <f>LEFT(Kickstarter[[#This Row],[Category and Sub-Category]], SEARCH("/", Kickstarter[[#This Row],[Category and Sub-Category]])-1)</f>
        <v>theater</v>
      </c>
      <c r="R3748" t="str">
        <f>RIGHT(Kickstarter[[#This Row],[Category and Sub-Category]], LEN(Kickstarter[[#This Row],[Category and Sub-Category]])-SEARCH("/",Kickstarter[[#This Row],[Category and Sub-Category]]))</f>
        <v>plays</v>
      </c>
      <c r="S3748" s="10">
        <f>(Kickstarter[[#This Row],[launched_at]]/86400) + 25569 + (-6/24)</f>
        <v>42621.139340277776</v>
      </c>
      <c r="T3748" s="10">
        <f>(Kickstarter[[#This Row],[deadline]]/86400) + 25569 + (-6/24)</f>
        <v>42651.139340277776</v>
      </c>
      <c r="U3748" s="6">
        <f>YEAR(Kickstarter[[#This Row],[Date Created Conversion]])</f>
        <v>2016</v>
      </c>
      <c r="V3748" s="6" t="str">
        <f>TEXT(Kickstarter[[#This Row],[Date Created Conversion]], "mmm")</f>
        <v>Sep</v>
      </c>
      <c r="W3748" s="6">
        <f>DATEDIF(Kickstarter[[#This Row],[Date Created Conversion]],Kickstarter[[#This Row],[Date Ended Conversion]],"m")</f>
        <v>1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Kickstarter[[#This Row],[pledged]]/Kickstarter[[#This Row],[goal]]</f>
        <v>0.01</v>
      </c>
      <c r="P3749" s="13">
        <f>IF(Kickstarter[[#This Row],[backers_count]], Kickstarter[[#This Row],[pledged]]/Kickstarter[[#This Row],[backers_count]], 0)</f>
        <v>25</v>
      </c>
      <c r="Q3749" t="str">
        <f>LEFT(Kickstarter[[#This Row],[Category and Sub-Category]], SEARCH("/", Kickstarter[[#This Row],[Category and Sub-Category]])-1)</f>
        <v>theater</v>
      </c>
      <c r="R3749" t="str">
        <f>RIGHT(Kickstarter[[#This Row],[Category and Sub-Category]], LEN(Kickstarter[[#This Row],[Category and Sub-Category]])-SEARCH("/",Kickstarter[[#This Row],[Category and Sub-Category]]))</f>
        <v>plays</v>
      </c>
      <c r="S3749" s="10">
        <f>(Kickstarter[[#This Row],[launched_at]]/86400) + 25569 + (-6/24)</f>
        <v>42164.049722222218</v>
      </c>
      <c r="T3749" s="10">
        <f>(Kickstarter[[#This Row],[deadline]]/86400) + 25569 + (-6/24)</f>
        <v>42190.707638888889</v>
      </c>
      <c r="U3749" s="6">
        <f>YEAR(Kickstarter[[#This Row],[Date Created Conversion]])</f>
        <v>2015</v>
      </c>
      <c r="V3749" s="6" t="str">
        <f>TEXT(Kickstarter[[#This Row],[Date Created Conversion]], "mmm")</f>
        <v>Jun</v>
      </c>
      <c r="W3749" s="6">
        <f>DATEDIF(Kickstarter[[#This Row],[Date Created Conversion]],Kickstarter[[#This Row],[Date Ended Conversion]],"m")</f>
        <v>0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Kickstarter[[#This Row],[pledged]]/Kickstarter[[#This Row],[goal]]</f>
        <v>1.0351999999999999</v>
      </c>
      <c r="P3750" s="13">
        <f>IF(Kickstarter[[#This Row],[backers_count]], Kickstarter[[#This Row],[pledged]]/Kickstarter[[#This Row],[backers_count]], 0)</f>
        <v>99.538461538461533</v>
      </c>
      <c r="Q3750" t="str">
        <f>LEFT(Kickstarter[[#This Row],[Category and Sub-Category]], SEARCH("/", Kickstarter[[#This Row],[Category and Sub-Category]])-1)</f>
        <v>theater</v>
      </c>
      <c r="R3750" t="str">
        <f>RIGHT(Kickstarter[[#This Row],[Category and Sub-Category]], LEN(Kickstarter[[#This Row],[Category and Sub-Category]])-SEARCH("/",Kickstarter[[#This Row],[Category and Sub-Category]]))</f>
        <v>musical</v>
      </c>
      <c r="S3750" s="10">
        <f>(Kickstarter[[#This Row],[launched_at]]/86400) + 25569 + (-6/24)</f>
        <v>42395.456435185188</v>
      </c>
      <c r="T3750" s="10">
        <f>(Kickstarter[[#This Row],[deadline]]/86400) + 25569 + (-6/24)</f>
        <v>42415.999305555553</v>
      </c>
      <c r="U3750" s="6">
        <f>YEAR(Kickstarter[[#This Row],[Date Created Conversion]])</f>
        <v>2016</v>
      </c>
      <c r="V3750" s="6" t="str">
        <f>TEXT(Kickstarter[[#This Row],[Date Created Conversion]], "mmm")</f>
        <v>Jan</v>
      </c>
      <c r="W3750" s="6">
        <f>DATEDIF(Kickstarter[[#This Row],[Date Created Conversion]],Kickstarter[[#This Row],[Date Ended Conversion]],"m")</f>
        <v>0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Kickstarter[[#This Row],[pledged]]/Kickstarter[[#This Row],[goal]]</f>
        <v>1.05</v>
      </c>
      <c r="P3751" s="13">
        <f>IF(Kickstarter[[#This Row],[backers_count]], Kickstarter[[#This Row],[pledged]]/Kickstarter[[#This Row],[backers_count]], 0)</f>
        <v>75</v>
      </c>
      <c r="Q3751" t="str">
        <f>LEFT(Kickstarter[[#This Row],[Category and Sub-Category]], SEARCH("/", Kickstarter[[#This Row],[Category and Sub-Category]])-1)</f>
        <v>theater</v>
      </c>
      <c r="R3751" t="str">
        <f>RIGHT(Kickstarter[[#This Row],[Category and Sub-Category]], LEN(Kickstarter[[#This Row],[Category and Sub-Category]])-SEARCH("/",Kickstarter[[#This Row],[Category and Sub-Category]]))</f>
        <v>musical</v>
      </c>
      <c r="S3751" s="10">
        <f>(Kickstarter[[#This Row],[launched_at]]/86400) + 25569 + (-6/24)</f>
        <v>42457.877175925925</v>
      </c>
      <c r="T3751" s="10">
        <f>(Kickstarter[[#This Row],[deadline]]/86400) + 25569 + (-6/24)</f>
        <v>42488.915972222225</v>
      </c>
      <c r="U3751" s="6">
        <f>YEAR(Kickstarter[[#This Row],[Date Created Conversion]])</f>
        <v>2016</v>
      </c>
      <c r="V3751" s="6" t="str">
        <f>TEXT(Kickstarter[[#This Row],[Date Created Conversion]], "mmm")</f>
        <v>Mar</v>
      </c>
      <c r="W3751" s="6">
        <f>DATEDIF(Kickstarter[[#This Row],[Date Created Conversion]],Kickstarter[[#This Row],[Date Ended Conversion]],"m")</f>
        <v>1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Kickstarter[[#This Row],[pledged]]/Kickstarter[[#This Row],[goal]]</f>
        <v>1.0044999999999999</v>
      </c>
      <c r="P3752" s="13">
        <f>IF(Kickstarter[[#This Row],[backers_count]], Kickstarter[[#This Row],[pledged]]/Kickstarter[[#This Row],[backers_count]], 0)</f>
        <v>215.25</v>
      </c>
      <c r="Q3752" t="str">
        <f>LEFT(Kickstarter[[#This Row],[Category and Sub-Category]], SEARCH("/", Kickstarter[[#This Row],[Category and Sub-Category]])-1)</f>
        <v>theater</v>
      </c>
      <c r="R3752" t="str">
        <f>RIGHT(Kickstarter[[#This Row],[Category and Sub-Category]], LEN(Kickstarter[[#This Row],[Category and Sub-Category]])-SEARCH("/",Kickstarter[[#This Row],[Category and Sub-Category]]))</f>
        <v>musical</v>
      </c>
      <c r="S3752" s="10">
        <f>(Kickstarter[[#This Row],[launched_at]]/86400) + 25569 + (-6/24)</f>
        <v>42016.731574074074</v>
      </c>
      <c r="T3752" s="10">
        <f>(Kickstarter[[#This Row],[deadline]]/86400) + 25569 + (-6/24)</f>
        <v>42045.082638888889</v>
      </c>
      <c r="U3752" s="6">
        <f>YEAR(Kickstarter[[#This Row],[Date Created Conversion]])</f>
        <v>2015</v>
      </c>
      <c r="V3752" s="6" t="str">
        <f>TEXT(Kickstarter[[#This Row],[Date Created Conversion]], "mmm")</f>
        <v>Jan</v>
      </c>
      <c r="W3752" s="6">
        <f>DATEDIF(Kickstarter[[#This Row],[Date Created Conversion]],Kickstarter[[#This Row],[Date Ended Conversion]],"m")</f>
        <v>0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Kickstarter[[#This Row],[pledged]]/Kickstarter[[#This Row],[goal]]</f>
        <v>1.3260000000000001</v>
      </c>
      <c r="P3753" s="13">
        <f>IF(Kickstarter[[#This Row],[backers_count]], Kickstarter[[#This Row],[pledged]]/Kickstarter[[#This Row],[backers_count]], 0)</f>
        <v>120.54545454545455</v>
      </c>
      <c r="Q3753" t="str">
        <f>LEFT(Kickstarter[[#This Row],[Category and Sub-Category]], SEARCH("/", Kickstarter[[#This Row],[Category and Sub-Category]])-1)</f>
        <v>theater</v>
      </c>
      <c r="R3753" t="str">
        <f>RIGHT(Kickstarter[[#This Row],[Category and Sub-Category]], LEN(Kickstarter[[#This Row],[Category and Sub-Category]])-SEARCH("/",Kickstarter[[#This Row],[Category and Sub-Category]]))</f>
        <v>musical</v>
      </c>
      <c r="S3753" s="10">
        <f>(Kickstarter[[#This Row],[launched_at]]/86400) + 25569 + (-6/24)</f>
        <v>42402.785567129627</v>
      </c>
      <c r="T3753" s="10">
        <f>(Kickstarter[[#This Row],[deadline]]/86400) + 25569 + (-6/24)</f>
        <v>42462.743900462963</v>
      </c>
      <c r="U3753" s="6">
        <f>YEAR(Kickstarter[[#This Row],[Date Created Conversion]])</f>
        <v>2016</v>
      </c>
      <c r="V3753" s="6" t="str">
        <f>TEXT(Kickstarter[[#This Row],[Date Created Conversion]], "mmm")</f>
        <v>Feb</v>
      </c>
      <c r="W3753" s="6">
        <f>DATEDIF(Kickstarter[[#This Row],[Date Created Conversion]],Kickstarter[[#This Row],[Date Ended Conversion]],"m")</f>
        <v>2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Kickstarter[[#This Row],[pledged]]/Kickstarter[[#This Row],[goal]]</f>
        <v>1.1299999999999999</v>
      </c>
      <c r="P3754" s="13">
        <f>IF(Kickstarter[[#This Row],[backers_count]], Kickstarter[[#This Row],[pledged]]/Kickstarter[[#This Row],[backers_count]], 0)</f>
        <v>37.666666666666664</v>
      </c>
      <c r="Q3754" t="str">
        <f>LEFT(Kickstarter[[#This Row],[Category and Sub-Category]], SEARCH("/", Kickstarter[[#This Row],[Category and Sub-Category]])-1)</f>
        <v>theater</v>
      </c>
      <c r="R3754" t="str">
        <f>RIGHT(Kickstarter[[#This Row],[Category and Sub-Category]], LEN(Kickstarter[[#This Row],[Category and Sub-Category]])-SEARCH("/",Kickstarter[[#This Row],[Category and Sub-Category]]))</f>
        <v>musical</v>
      </c>
      <c r="S3754" s="10">
        <f>(Kickstarter[[#This Row],[launched_at]]/86400) + 25569 + (-6/24)</f>
        <v>42619.552488425921</v>
      </c>
      <c r="T3754" s="10">
        <f>(Kickstarter[[#This Row],[deadline]]/86400) + 25569 + (-6/24)</f>
        <v>42659.625</v>
      </c>
      <c r="U3754" s="6">
        <f>YEAR(Kickstarter[[#This Row],[Date Created Conversion]])</f>
        <v>2016</v>
      </c>
      <c r="V3754" s="6" t="str">
        <f>TEXT(Kickstarter[[#This Row],[Date Created Conversion]], "mmm")</f>
        <v>Sep</v>
      </c>
      <c r="W3754" s="6">
        <f>DATEDIF(Kickstarter[[#This Row],[Date Created Conversion]],Kickstarter[[#This Row],[Date Ended Conversion]],"m")</f>
        <v>1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Kickstarter[[#This Row],[pledged]]/Kickstarter[[#This Row],[goal]]</f>
        <v>1.0334000000000001</v>
      </c>
      <c r="P3755" s="13">
        <f>IF(Kickstarter[[#This Row],[backers_count]], Kickstarter[[#This Row],[pledged]]/Kickstarter[[#This Row],[backers_count]], 0)</f>
        <v>172.23333333333332</v>
      </c>
      <c r="Q3755" t="str">
        <f>LEFT(Kickstarter[[#This Row],[Category and Sub-Category]], SEARCH("/", Kickstarter[[#This Row],[Category and Sub-Category]])-1)</f>
        <v>theater</v>
      </c>
      <c r="R3755" t="str">
        <f>RIGHT(Kickstarter[[#This Row],[Category and Sub-Category]], LEN(Kickstarter[[#This Row],[Category and Sub-Category]])-SEARCH("/",Kickstarter[[#This Row],[Category and Sub-Category]]))</f>
        <v>musical</v>
      </c>
      <c r="S3755" s="10">
        <f>(Kickstarter[[#This Row],[launched_at]]/86400) + 25569 + (-6/24)</f>
        <v>42128.574074074073</v>
      </c>
      <c r="T3755" s="10">
        <f>(Kickstarter[[#This Row],[deadline]]/86400) + 25569 + (-6/24)</f>
        <v>42157.75</v>
      </c>
      <c r="U3755" s="6">
        <f>YEAR(Kickstarter[[#This Row],[Date Created Conversion]])</f>
        <v>2015</v>
      </c>
      <c r="V3755" s="6" t="str">
        <f>TEXT(Kickstarter[[#This Row],[Date Created Conversion]], "mmm")</f>
        <v>May</v>
      </c>
      <c r="W3755" s="6">
        <f>DATEDIF(Kickstarter[[#This Row],[Date Created Conversion]],Kickstarter[[#This Row],[Date Ended Conversion]],"m")</f>
        <v>0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Kickstarter[[#This Row],[pledged]]/Kickstarter[[#This Row],[goal]]</f>
        <v>1.2</v>
      </c>
      <c r="P3756" s="13">
        <f>IF(Kickstarter[[#This Row],[backers_count]], Kickstarter[[#This Row],[pledged]]/Kickstarter[[#This Row],[backers_count]], 0)</f>
        <v>111.11111111111111</v>
      </c>
      <c r="Q3756" t="str">
        <f>LEFT(Kickstarter[[#This Row],[Category and Sub-Category]], SEARCH("/", Kickstarter[[#This Row],[Category and Sub-Category]])-1)</f>
        <v>theater</v>
      </c>
      <c r="R3756" t="str">
        <f>RIGHT(Kickstarter[[#This Row],[Category and Sub-Category]], LEN(Kickstarter[[#This Row],[Category and Sub-Category]])-SEARCH("/",Kickstarter[[#This Row],[Category and Sub-Category]]))</f>
        <v>musical</v>
      </c>
      <c r="S3756" s="10">
        <f>(Kickstarter[[#This Row],[launched_at]]/86400) + 25569 + (-6/24)</f>
        <v>41808.631215277775</v>
      </c>
      <c r="T3756" s="10">
        <f>(Kickstarter[[#This Row],[deadline]]/86400) + 25569 + (-6/24)</f>
        <v>41845.957638888889</v>
      </c>
      <c r="U3756" s="6">
        <f>YEAR(Kickstarter[[#This Row],[Date Created Conversion]])</f>
        <v>2014</v>
      </c>
      <c r="V3756" s="6" t="str">
        <f>TEXT(Kickstarter[[#This Row],[Date Created Conversion]], "mmm")</f>
        <v>Jun</v>
      </c>
      <c r="W3756" s="6">
        <f>DATEDIF(Kickstarter[[#This Row],[Date Created Conversion]],Kickstarter[[#This Row],[Date Ended Conversion]],"m")</f>
        <v>1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Kickstarter[[#This Row],[pledged]]/Kickstarter[[#This Row],[goal]]</f>
        <v>1.2963636363636364</v>
      </c>
      <c r="P3757" s="13">
        <f>IF(Kickstarter[[#This Row],[backers_count]], Kickstarter[[#This Row],[pledged]]/Kickstarter[[#This Row],[backers_count]], 0)</f>
        <v>25.464285714285715</v>
      </c>
      <c r="Q3757" t="str">
        <f>LEFT(Kickstarter[[#This Row],[Category and Sub-Category]], SEARCH("/", Kickstarter[[#This Row],[Category and Sub-Category]])-1)</f>
        <v>theater</v>
      </c>
      <c r="R3757" t="str">
        <f>RIGHT(Kickstarter[[#This Row],[Category and Sub-Category]], LEN(Kickstarter[[#This Row],[Category and Sub-Category]])-SEARCH("/",Kickstarter[[#This Row],[Category and Sub-Category]]))</f>
        <v>musical</v>
      </c>
      <c r="S3757" s="10">
        <f>(Kickstarter[[#This Row],[launched_at]]/86400) + 25569 + (-6/24)</f>
        <v>42445.616979166662</v>
      </c>
      <c r="T3757" s="10">
        <f>(Kickstarter[[#This Row],[deadline]]/86400) + 25569 + (-6/24)</f>
        <v>42475.616979166662</v>
      </c>
      <c r="U3757" s="6">
        <f>YEAR(Kickstarter[[#This Row],[Date Created Conversion]])</f>
        <v>2016</v>
      </c>
      <c r="V3757" s="6" t="str">
        <f>TEXT(Kickstarter[[#This Row],[Date Created Conversion]], "mmm")</f>
        <v>Mar</v>
      </c>
      <c r="W3757" s="6">
        <f>DATEDIF(Kickstarter[[#This Row],[Date Created Conversion]],Kickstarter[[#This Row],[Date Ended Conversion]],"m")</f>
        <v>0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Kickstarter[[#This Row],[pledged]]/Kickstarter[[#This Row],[goal]]</f>
        <v>1.0111111111111111</v>
      </c>
      <c r="P3758" s="13">
        <f>IF(Kickstarter[[#This Row],[backers_count]], Kickstarter[[#This Row],[pledged]]/Kickstarter[[#This Row],[backers_count]], 0)</f>
        <v>267.64705882352939</v>
      </c>
      <c r="Q3758" t="str">
        <f>LEFT(Kickstarter[[#This Row],[Category and Sub-Category]], SEARCH("/", Kickstarter[[#This Row],[Category and Sub-Category]])-1)</f>
        <v>theater</v>
      </c>
      <c r="R3758" t="str">
        <f>RIGHT(Kickstarter[[#This Row],[Category and Sub-Category]], LEN(Kickstarter[[#This Row],[Category and Sub-Category]])-SEARCH("/",Kickstarter[[#This Row],[Category and Sub-Category]]))</f>
        <v>musical</v>
      </c>
      <c r="S3758" s="10">
        <f>(Kickstarter[[#This Row],[launched_at]]/86400) + 25569 + (-6/24)</f>
        <v>41771.564791666664</v>
      </c>
      <c r="T3758" s="10">
        <f>(Kickstarter[[#This Row],[deadline]]/86400) + 25569 + (-6/24)</f>
        <v>41801.564791666664</v>
      </c>
      <c r="U3758" s="6">
        <f>YEAR(Kickstarter[[#This Row],[Date Created Conversion]])</f>
        <v>2014</v>
      </c>
      <c r="V3758" s="6" t="str">
        <f>TEXT(Kickstarter[[#This Row],[Date Created Conversion]], "mmm")</f>
        <v>May</v>
      </c>
      <c r="W3758" s="6">
        <f>DATEDIF(Kickstarter[[#This Row],[Date Created Conversion]],Kickstarter[[#This Row],[Date Ended Conversion]],"m")</f>
        <v>0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Kickstarter[[#This Row],[pledged]]/Kickstarter[[#This Row],[goal]]</f>
        <v>1.0851428571428572</v>
      </c>
      <c r="P3759" s="13">
        <f>IF(Kickstarter[[#This Row],[backers_count]], Kickstarter[[#This Row],[pledged]]/Kickstarter[[#This Row],[backers_count]], 0)</f>
        <v>75.959999999999994</v>
      </c>
      <c r="Q3759" t="str">
        <f>LEFT(Kickstarter[[#This Row],[Category and Sub-Category]], SEARCH("/", Kickstarter[[#This Row],[Category and Sub-Category]])-1)</f>
        <v>theater</v>
      </c>
      <c r="R3759" t="str">
        <f>RIGHT(Kickstarter[[#This Row],[Category and Sub-Category]], LEN(Kickstarter[[#This Row],[Category and Sub-Category]])-SEARCH("/",Kickstarter[[#This Row],[Category and Sub-Category]]))</f>
        <v>musical</v>
      </c>
      <c r="S3759" s="10">
        <f>(Kickstarter[[#This Row],[launched_at]]/86400) + 25569 + (-6/24)</f>
        <v>41954.600868055553</v>
      </c>
      <c r="T3759" s="10">
        <f>(Kickstarter[[#This Row],[deadline]]/86400) + 25569 + (-6/24)</f>
        <v>41974.600868055553</v>
      </c>
      <c r="U3759" s="6">
        <f>YEAR(Kickstarter[[#This Row],[Date Created Conversion]])</f>
        <v>2014</v>
      </c>
      <c r="V3759" s="6" t="str">
        <f>TEXT(Kickstarter[[#This Row],[Date Created Conversion]], "mmm")</f>
        <v>Nov</v>
      </c>
      <c r="W3759" s="6">
        <f>DATEDIF(Kickstarter[[#This Row],[Date Created Conversion]],Kickstarter[[#This Row],[Date Ended Conversion]],"m")</f>
        <v>0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Kickstarter[[#This Row],[pledged]]/Kickstarter[[#This Row],[goal]]</f>
        <v>1.0233333333333334</v>
      </c>
      <c r="P3760" s="13">
        <f>IF(Kickstarter[[#This Row],[backers_count]], Kickstarter[[#This Row],[pledged]]/Kickstarter[[#This Row],[backers_count]], 0)</f>
        <v>59.03846153846154</v>
      </c>
      <c r="Q3760" t="str">
        <f>LEFT(Kickstarter[[#This Row],[Category and Sub-Category]], SEARCH("/", Kickstarter[[#This Row],[Category and Sub-Category]])-1)</f>
        <v>theater</v>
      </c>
      <c r="R3760" t="str">
        <f>RIGHT(Kickstarter[[#This Row],[Category and Sub-Category]], LEN(Kickstarter[[#This Row],[Category and Sub-Category]])-SEARCH("/",Kickstarter[[#This Row],[Category and Sub-Category]]))</f>
        <v>musical</v>
      </c>
      <c r="S3760" s="10">
        <f>(Kickstarter[[#This Row],[launched_at]]/86400) + 25569 + (-6/24)</f>
        <v>41747.221504629633</v>
      </c>
      <c r="T3760" s="10">
        <f>(Kickstarter[[#This Row],[deadline]]/86400) + 25569 + (-6/24)</f>
        <v>41777.958333333336</v>
      </c>
      <c r="U3760" s="6">
        <f>YEAR(Kickstarter[[#This Row],[Date Created Conversion]])</f>
        <v>2014</v>
      </c>
      <c r="V3760" s="6" t="str">
        <f>TEXT(Kickstarter[[#This Row],[Date Created Conversion]], "mmm")</f>
        <v>Apr</v>
      </c>
      <c r="W3760" s="6">
        <f>DATEDIF(Kickstarter[[#This Row],[Date Created Conversion]],Kickstarter[[#This Row],[Date Ended Conversion]],"m")</f>
        <v>1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Kickstarter[[#This Row],[pledged]]/Kickstarter[[#This Row],[goal]]</f>
        <v>1.1024425000000002</v>
      </c>
      <c r="P3761" s="13">
        <f>IF(Kickstarter[[#This Row],[backers_count]], Kickstarter[[#This Row],[pledged]]/Kickstarter[[#This Row],[backers_count]], 0)</f>
        <v>50.111022727272733</v>
      </c>
      <c r="Q3761" t="str">
        <f>LEFT(Kickstarter[[#This Row],[Category and Sub-Category]], SEARCH("/", Kickstarter[[#This Row],[Category and Sub-Category]])-1)</f>
        <v>theater</v>
      </c>
      <c r="R3761" t="str">
        <f>RIGHT(Kickstarter[[#This Row],[Category and Sub-Category]], LEN(Kickstarter[[#This Row],[Category and Sub-Category]])-SEARCH("/",Kickstarter[[#This Row],[Category and Sub-Category]]))</f>
        <v>musical</v>
      </c>
      <c r="S3761" s="10">
        <f>(Kickstarter[[#This Row],[launched_at]]/86400) + 25569 + (-6/24)</f>
        <v>42181.858252314814</v>
      </c>
      <c r="T3761" s="10">
        <f>(Kickstarter[[#This Row],[deadline]]/86400) + 25569 + (-6/24)</f>
        <v>42241.858252314814</v>
      </c>
      <c r="U3761" s="6">
        <f>YEAR(Kickstarter[[#This Row],[Date Created Conversion]])</f>
        <v>2015</v>
      </c>
      <c r="V3761" s="6" t="str">
        <f>TEXT(Kickstarter[[#This Row],[Date Created Conversion]], "mmm")</f>
        <v>Jun</v>
      </c>
      <c r="W3761" s="6">
        <f>DATEDIF(Kickstarter[[#This Row],[Date Created Conversion]],Kickstarter[[#This Row],[Date Ended Conversion]],"m")</f>
        <v>1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Kickstarter[[#This Row],[pledged]]/Kickstarter[[#This Row],[goal]]</f>
        <v>1.010154</v>
      </c>
      <c r="P3762" s="13">
        <f>IF(Kickstarter[[#This Row],[backers_count]], Kickstarter[[#This Row],[pledged]]/Kickstarter[[#This Row],[backers_count]], 0)</f>
        <v>55.502967032967035</v>
      </c>
      <c r="Q3762" t="str">
        <f>LEFT(Kickstarter[[#This Row],[Category and Sub-Category]], SEARCH("/", Kickstarter[[#This Row],[Category and Sub-Category]])-1)</f>
        <v>theater</v>
      </c>
      <c r="R3762" t="str">
        <f>RIGHT(Kickstarter[[#This Row],[Category and Sub-Category]], LEN(Kickstarter[[#This Row],[Category and Sub-Category]])-SEARCH("/",Kickstarter[[#This Row],[Category and Sub-Category]]))</f>
        <v>musical</v>
      </c>
      <c r="S3762" s="10">
        <f>(Kickstarter[[#This Row],[launched_at]]/86400) + 25569 + (-6/24)</f>
        <v>41739.275300925925</v>
      </c>
      <c r="T3762" s="10">
        <f>(Kickstarter[[#This Row],[deadline]]/86400) + 25569 + (-6/24)</f>
        <v>41764.275300925925</v>
      </c>
      <c r="U3762" s="6">
        <f>YEAR(Kickstarter[[#This Row],[Date Created Conversion]])</f>
        <v>2014</v>
      </c>
      <c r="V3762" s="6" t="str">
        <f>TEXT(Kickstarter[[#This Row],[Date Created Conversion]], "mmm")</f>
        <v>Apr</v>
      </c>
      <c r="W3762" s="6">
        <f>DATEDIF(Kickstarter[[#This Row],[Date Created Conversion]],Kickstarter[[#This Row],[Date Ended Conversion]],"m")</f>
        <v>0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Kickstarter[[#This Row],[pledged]]/Kickstarter[[#This Row],[goal]]</f>
        <v>1</v>
      </c>
      <c r="P3763" s="13">
        <f>IF(Kickstarter[[#This Row],[backers_count]], Kickstarter[[#This Row],[pledged]]/Kickstarter[[#This Row],[backers_count]], 0)</f>
        <v>166.66666666666666</v>
      </c>
      <c r="Q3763" t="str">
        <f>LEFT(Kickstarter[[#This Row],[Category and Sub-Category]], SEARCH("/", Kickstarter[[#This Row],[Category and Sub-Category]])-1)</f>
        <v>theater</v>
      </c>
      <c r="R3763" t="str">
        <f>RIGHT(Kickstarter[[#This Row],[Category and Sub-Category]], LEN(Kickstarter[[#This Row],[Category and Sub-Category]])-SEARCH("/",Kickstarter[[#This Row],[Category and Sub-Category]]))</f>
        <v>musical</v>
      </c>
      <c r="S3763" s="10">
        <f>(Kickstarter[[#This Row],[launched_at]]/86400) + 25569 + (-6/24)</f>
        <v>42173.216863425929</v>
      </c>
      <c r="T3763" s="10">
        <f>(Kickstarter[[#This Row],[deadline]]/86400) + 25569 + (-6/24)</f>
        <v>42226.708333333328</v>
      </c>
      <c r="U3763" s="6">
        <f>YEAR(Kickstarter[[#This Row],[Date Created Conversion]])</f>
        <v>2015</v>
      </c>
      <c r="V3763" s="6" t="str">
        <f>TEXT(Kickstarter[[#This Row],[Date Created Conversion]], "mmm")</f>
        <v>Jun</v>
      </c>
      <c r="W3763" s="6">
        <f>DATEDIF(Kickstarter[[#This Row],[Date Created Conversion]],Kickstarter[[#This Row],[Date Ended Conversion]],"m")</f>
        <v>1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Kickstarter[[#This Row],[pledged]]/Kickstarter[[#This Row],[goal]]</f>
        <v>1.0624</v>
      </c>
      <c r="P3764" s="13">
        <f>IF(Kickstarter[[#This Row],[backers_count]], Kickstarter[[#This Row],[pledged]]/Kickstarter[[#This Row],[backers_count]], 0)</f>
        <v>47.428571428571431</v>
      </c>
      <c r="Q3764" t="str">
        <f>LEFT(Kickstarter[[#This Row],[Category and Sub-Category]], SEARCH("/", Kickstarter[[#This Row],[Category and Sub-Category]])-1)</f>
        <v>theater</v>
      </c>
      <c r="R3764" t="str">
        <f>RIGHT(Kickstarter[[#This Row],[Category and Sub-Category]], LEN(Kickstarter[[#This Row],[Category and Sub-Category]])-SEARCH("/",Kickstarter[[#This Row],[Category and Sub-Category]]))</f>
        <v>musical</v>
      </c>
      <c r="S3764" s="10">
        <f>(Kickstarter[[#This Row],[launched_at]]/86400) + 25569 + (-6/24)</f>
        <v>42193.563530092593</v>
      </c>
      <c r="T3764" s="10">
        <f>(Kickstarter[[#This Row],[deadline]]/86400) + 25569 + (-6/24)</f>
        <v>42218.563530092593</v>
      </c>
      <c r="U3764" s="6">
        <f>YEAR(Kickstarter[[#This Row],[Date Created Conversion]])</f>
        <v>2015</v>
      </c>
      <c r="V3764" s="6" t="str">
        <f>TEXT(Kickstarter[[#This Row],[Date Created Conversion]], "mmm")</f>
        <v>Jul</v>
      </c>
      <c r="W3764" s="6">
        <f>DATEDIF(Kickstarter[[#This Row],[Date Created Conversion]],Kickstarter[[#This Row],[Date Ended Conversion]],"m")</f>
        <v>0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Kickstarter[[#This Row],[pledged]]/Kickstarter[[#This Row],[goal]]</f>
        <v>1</v>
      </c>
      <c r="P3765" s="13">
        <f>IF(Kickstarter[[#This Row],[backers_count]], Kickstarter[[#This Row],[pledged]]/Kickstarter[[#This Row],[backers_count]], 0)</f>
        <v>64.935064935064929</v>
      </c>
      <c r="Q3765" t="str">
        <f>LEFT(Kickstarter[[#This Row],[Category and Sub-Category]], SEARCH("/", Kickstarter[[#This Row],[Category and Sub-Category]])-1)</f>
        <v>theater</v>
      </c>
      <c r="R3765" t="str">
        <f>RIGHT(Kickstarter[[#This Row],[Category and Sub-Category]], LEN(Kickstarter[[#This Row],[Category and Sub-Category]])-SEARCH("/",Kickstarter[[#This Row],[Category and Sub-Category]]))</f>
        <v>musical</v>
      </c>
      <c r="S3765" s="10">
        <f>(Kickstarter[[#This Row],[launched_at]]/86400) + 25569 + (-6/24)</f>
        <v>42065.500300925924</v>
      </c>
      <c r="T3765" s="10">
        <f>(Kickstarter[[#This Row],[deadline]]/86400) + 25569 + (-6/24)</f>
        <v>42095.458634259259</v>
      </c>
      <c r="U3765" s="6">
        <f>YEAR(Kickstarter[[#This Row],[Date Created Conversion]])</f>
        <v>2015</v>
      </c>
      <c r="V3765" s="6" t="str">
        <f>TEXT(Kickstarter[[#This Row],[Date Created Conversion]], "mmm")</f>
        <v>Mar</v>
      </c>
      <c r="W3765" s="6">
        <f>DATEDIF(Kickstarter[[#This Row],[Date Created Conversion]],Kickstarter[[#This Row],[Date Ended Conversion]],"m")</f>
        <v>0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Kickstarter[[#This Row],[pledged]]/Kickstarter[[#This Row],[goal]]</f>
        <v>1</v>
      </c>
      <c r="P3766" s="13">
        <f>IF(Kickstarter[[#This Row],[backers_count]], Kickstarter[[#This Row],[pledged]]/Kickstarter[[#This Row],[backers_count]], 0)</f>
        <v>55.555555555555557</v>
      </c>
      <c r="Q3766" t="str">
        <f>LEFT(Kickstarter[[#This Row],[Category and Sub-Category]], SEARCH("/", Kickstarter[[#This Row],[Category and Sub-Category]])-1)</f>
        <v>theater</v>
      </c>
      <c r="R3766" t="str">
        <f>RIGHT(Kickstarter[[#This Row],[Category and Sub-Category]], LEN(Kickstarter[[#This Row],[Category and Sub-Category]])-SEARCH("/",Kickstarter[[#This Row],[Category and Sub-Category]]))</f>
        <v>musical</v>
      </c>
      <c r="S3766" s="10">
        <f>(Kickstarter[[#This Row],[launched_at]]/86400) + 25569 + (-6/24)</f>
        <v>42499.592962962968</v>
      </c>
      <c r="T3766" s="10">
        <f>(Kickstarter[[#This Row],[deadline]]/86400) + 25569 + (-6/24)</f>
        <v>42518.775000000001</v>
      </c>
      <c r="U3766" s="6">
        <f>YEAR(Kickstarter[[#This Row],[Date Created Conversion]])</f>
        <v>2016</v>
      </c>
      <c r="V3766" s="6" t="str">
        <f>TEXT(Kickstarter[[#This Row],[Date Created Conversion]], "mmm")</f>
        <v>May</v>
      </c>
      <c r="W3766" s="6">
        <f>DATEDIF(Kickstarter[[#This Row],[Date Created Conversion]],Kickstarter[[#This Row],[Date Ended Conversion]],"m")</f>
        <v>0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Kickstarter[[#This Row],[pledged]]/Kickstarter[[#This Row],[goal]]</f>
        <v>1.1345714285714286</v>
      </c>
      <c r="P3767" s="13">
        <f>IF(Kickstarter[[#This Row],[backers_count]], Kickstarter[[#This Row],[pledged]]/Kickstarter[[#This Row],[backers_count]], 0)</f>
        <v>74.224299065420567</v>
      </c>
      <c r="Q3767" t="str">
        <f>LEFT(Kickstarter[[#This Row],[Category and Sub-Category]], SEARCH("/", Kickstarter[[#This Row],[Category and Sub-Category]])-1)</f>
        <v>theater</v>
      </c>
      <c r="R3767" t="str">
        <f>RIGHT(Kickstarter[[#This Row],[Category and Sub-Category]], LEN(Kickstarter[[#This Row],[Category and Sub-Category]])-SEARCH("/",Kickstarter[[#This Row],[Category and Sub-Category]]))</f>
        <v>musical</v>
      </c>
      <c r="S3767" s="10">
        <f>(Kickstarter[[#This Row],[launched_at]]/86400) + 25569 + (-6/24)</f>
        <v>41820.526412037041</v>
      </c>
      <c r="T3767" s="10">
        <f>(Kickstarter[[#This Row],[deadline]]/86400) + 25569 + (-6/24)</f>
        <v>41850.526412037041</v>
      </c>
      <c r="U3767" s="6">
        <f>YEAR(Kickstarter[[#This Row],[Date Created Conversion]])</f>
        <v>2014</v>
      </c>
      <c r="V3767" s="6" t="str">
        <f>TEXT(Kickstarter[[#This Row],[Date Created Conversion]], "mmm")</f>
        <v>Jun</v>
      </c>
      <c r="W3767" s="6">
        <f>DATEDIF(Kickstarter[[#This Row],[Date Created Conversion]],Kickstarter[[#This Row],[Date Ended Conversion]],"m")</f>
        <v>1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Kickstarter[[#This Row],[pledged]]/Kickstarter[[#This Row],[goal]]</f>
        <v>1.0265010000000001</v>
      </c>
      <c r="P3768" s="13">
        <f>IF(Kickstarter[[#This Row],[backers_count]], Kickstarter[[#This Row],[pledged]]/Kickstarter[[#This Row],[backers_count]], 0)</f>
        <v>106.9271875</v>
      </c>
      <c r="Q3768" t="str">
        <f>LEFT(Kickstarter[[#This Row],[Category and Sub-Category]], SEARCH("/", Kickstarter[[#This Row],[Category and Sub-Category]])-1)</f>
        <v>theater</v>
      </c>
      <c r="R3768" t="str">
        <f>RIGHT(Kickstarter[[#This Row],[Category and Sub-Category]], LEN(Kickstarter[[#This Row],[Category and Sub-Category]])-SEARCH("/",Kickstarter[[#This Row],[Category and Sub-Category]]))</f>
        <v>musical</v>
      </c>
      <c r="S3768" s="10">
        <f>(Kickstarter[[#This Row],[launched_at]]/86400) + 25569 + (-6/24)</f>
        <v>41787.917187500003</v>
      </c>
      <c r="T3768" s="10">
        <f>(Kickstarter[[#This Row],[deadline]]/86400) + 25569 + (-6/24)</f>
        <v>41822.917187500003</v>
      </c>
      <c r="U3768" s="6">
        <f>YEAR(Kickstarter[[#This Row],[Date Created Conversion]])</f>
        <v>2014</v>
      </c>
      <c r="V3768" s="6" t="str">
        <f>TEXT(Kickstarter[[#This Row],[Date Created Conversion]], "mmm")</f>
        <v>May</v>
      </c>
      <c r="W3768" s="6">
        <f>DATEDIF(Kickstarter[[#This Row],[Date Created Conversion]],Kickstarter[[#This Row],[Date Ended Conversion]],"m")</f>
        <v>1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Kickstarter[[#This Row],[pledged]]/Kickstarter[[#This Row],[goal]]</f>
        <v>1.1675</v>
      </c>
      <c r="P3769" s="13">
        <f>IF(Kickstarter[[#This Row],[backers_count]], Kickstarter[[#This Row],[pledged]]/Kickstarter[[#This Row],[backers_count]], 0)</f>
        <v>41.696428571428569</v>
      </c>
      <c r="Q3769" t="str">
        <f>LEFT(Kickstarter[[#This Row],[Category and Sub-Category]], SEARCH("/", Kickstarter[[#This Row],[Category and Sub-Category]])-1)</f>
        <v>theater</v>
      </c>
      <c r="R3769" t="str">
        <f>RIGHT(Kickstarter[[#This Row],[Category and Sub-Category]], LEN(Kickstarter[[#This Row],[Category and Sub-Category]])-SEARCH("/",Kickstarter[[#This Row],[Category and Sub-Category]]))</f>
        <v>musical</v>
      </c>
      <c r="S3769" s="10">
        <f>(Kickstarter[[#This Row],[launched_at]]/86400) + 25569 + (-6/24)</f>
        <v>42049.769641203704</v>
      </c>
      <c r="T3769" s="10">
        <f>(Kickstarter[[#This Row],[deadline]]/86400) + 25569 + (-6/24)</f>
        <v>42063.957638888889</v>
      </c>
      <c r="U3769" s="6">
        <f>YEAR(Kickstarter[[#This Row],[Date Created Conversion]])</f>
        <v>2015</v>
      </c>
      <c r="V3769" s="6" t="str">
        <f>TEXT(Kickstarter[[#This Row],[Date Created Conversion]], "mmm")</f>
        <v>Feb</v>
      </c>
      <c r="W3769" s="6">
        <f>DATEDIF(Kickstarter[[#This Row],[Date Created Conversion]],Kickstarter[[#This Row],[Date Ended Conversion]],"m")</f>
        <v>0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Kickstarter[[#This Row],[pledged]]/Kickstarter[[#This Row],[goal]]</f>
        <v>1.0765274999999999</v>
      </c>
      <c r="P3770" s="13">
        <f>IF(Kickstarter[[#This Row],[backers_count]], Kickstarter[[#This Row],[pledged]]/Kickstarter[[#This Row],[backers_count]], 0)</f>
        <v>74.243275862068955</v>
      </c>
      <c r="Q3770" t="str">
        <f>LEFT(Kickstarter[[#This Row],[Category and Sub-Category]], SEARCH("/", Kickstarter[[#This Row],[Category and Sub-Category]])-1)</f>
        <v>theater</v>
      </c>
      <c r="R3770" t="str">
        <f>RIGHT(Kickstarter[[#This Row],[Category and Sub-Category]], LEN(Kickstarter[[#This Row],[Category and Sub-Category]])-SEARCH("/",Kickstarter[[#This Row],[Category and Sub-Category]]))</f>
        <v>musical</v>
      </c>
      <c r="S3770" s="10">
        <f>(Kickstarter[[#This Row],[launched_at]]/86400) + 25569 + (-6/24)</f>
        <v>41772.477893518517</v>
      </c>
      <c r="T3770" s="10">
        <f>(Kickstarter[[#This Row],[deadline]]/86400) + 25569 + (-6/24)</f>
        <v>41802.477893518517</v>
      </c>
      <c r="U3770" s="6">
        <f>YEAR(Kickstarter[[#This Row],[Date Created Conversion]])</f>
        <v>2014</v>
      </c>
      <c r="V3770" s="6" t="str">
        <f>TEXT(Kickstarter[[#This Row],[Date Created Conversion]], "mmm")</f>
        <v>May</v>
      </c>
      <c r="W3770" s="6">
        <f>DATEDIF(Kickstarter[[#This Row],[Date Created Conversion]],Kickstarter[[#This Row],[Date Ended Conversion]],"m")</f>
        <v>0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Kickstarter[[#This Row],[pledged]]/Kickstarter[[#This Row],[goal]]</f>
        <v>1</v>
      </c>
      <c r="P3771" s="13">
        <f>IF(Kickstarter[[#This Row],[backers_count]], Kickstarter[[#This Row],[pledged]]/Kickstarter[[#This Row],[backers_count]], 0)</f>
        <v>73.333333333333329</v>
      </c>
      <c r="Q3771" t="str">
        <f>LEFT(Kickstarter[[#This Row],[Category and Sub-Category]], SEARCH("/", Kickstarter[[#This Row],[Category and Sub-Category]])-1)</f>
        <v>theater</v>
      </c>
      <c r="R3771" t="str">
        <f>RIGHT(Kickstarter[[#This Row],[Category and Sub-Category]], LEN(Kickstarter[[#This Row],[Category and Sub-Category]])-SEARCH("/",Kickstarter[[#This Row],[Category and Sub-Category]]))</f>
        <v>musical</v>
      </c>
      <c r="S3771" s="10">
        <f>(Kickstarter[[#This Row],[launched_at]]/86400) + 25569 + (-6/24)</f>
        <v>42445.348136574074</v>
      </c>
      <c r="T3771" s="10">
        <f>(Kickstarter[[#This Row],[deadline]]/86400) + 25569 + (-6/24)</f>
        <v>42475.348136574074</v>
      </c>
      <c r="U3771" s="6">
        <f>YEAR(Kickstarter[[#This Row],[Date Created Conversion]])</f>
        <v>2016</v>
      </c>
      <c r="V3771" s="6" t="str">
        <f>TEXT(Kickstarter[[#This Row],[Date Created Conversion]], "mmm")</f>
        <v>Mar</v>
      </c>
      <c r="W3771" s="6">
        <f>DATEDIF(Kickstarter[[#This Row],[Date Created Conversion]],Kickstarter[[#This Row],[Date Ended Conversion]],"m")</f>
        <v>0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Kickstarter[[#This Row],[pledged]]/Kickstarter[[#This Row],[goal]]</f>
        <v>1</v>
      </c>
      <c r="P3772" s="13">
        <f>IF(Kickstarter[[#This Row],[backers_count]], Kickstarter[[#This Row],[pledged]]/Kickstarter[[#This Row],[backers_count]], 0)</f>
        <v>100</v>
      </c>
      <c r="Q3772" t="str">
        <f>LEFT(Kickstarter[[#This Row],[Category and Sub-Category]], SEARCH("/", Kickstarter[[#This Row],[Category and Sub-Category]])-1)</f>
        <v>theater</v>
      </c>
      <c r="R3772" t="str">
        <f>RIGHT(Kickstarter[[#This Row],[Category and Sub-Category]], LEN(Kickstarter[[#This Row],[Category and Sub-Category]])-SEARCH("/",Kickstarter[[#This Row],[Category and Sub-Category]]))</f>
        <v>musical</v>
      </c>
      <c r="S3772" s="10">
        <f>(Kickstarter[[#This Row],[launched_at]]/86400) + 25569 + (-6/24)</f>
        <v>42138.680671296301</v>
      </c>
      <c r="T3772" s="10">
        <f>(Kickstarter[[#This Row],[deadline]]/86400) + 25569 + (-6/24)</f>
        <v>42168.680671296301</v>
      </c>
      <c r="U3772" s="6">
        <f>YEAR(Kickstarter[[#This Row],[Date Created Conversion]])</f>
        <v>2015</v>
      </c>
      <c r="V3772" s="6" t="str">
        <f>TEXT(Kickstarter[[#This Row],[Date Created Conversion]], "mmm")</f>
        <v>May</v>
      </c>
      <c r="W3772" s="6">
        <f>DATEDIF(Kickstarter[[#This Row],[Date Created Conversion]],Kickstarter[[#This Row],[Date Ended Conversion]],"m")</f>
        <v>0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Kickstarter[[#This Row],[pledged]]/Kickstarter[[#This Row],[goal]]</f>
        <v>1.46</v>
      </c>
      <c r="P3773" s="13">
        <f>IF(Kickstarter[[#This Row],[backers_count]], Kickstarter[[#This Row],[pledged]]/Kickstarter[[#This Row],[backers_count]], 0)</f>
        <v>38.421052631578945</v>
      </c>
      <c r="Q3773" t="str">
        <f>LEFT(Kickstarter[[#This Row],[Category and Sub-Category]], SEARCH("/", Kickstarter[[#This Row],[Category and Sub-Category]])-1)</f>
        <v>theater</v>
      </c>
      <c r="R3773" t="str">
        <f>RIGHT(Kickstarter[[#This Row],[Category and Sub-Category]], LEN(Kickstarter[[#This Row],[Category and Sub-Category]])-SEARCH("/",Kickstarter[[#This Row],[Category and Sub-Category]]))</f>
        <v>musical</v>
      </c>
      <c r="S3773" s="10">
        <f>(Kickstarter[[#This Row],[launched_at]]/86400) + 25569 + (-6/24)</f>
        <v>42493.607083333336</v>
      </c>
      <c r="T3773" s="10">
        <f>(Kickstarter[[#This Row],[deadline]]/86400) + 25569 + (-6/24)</f>
        <v>42507.75</v>
      </c>
      <c r="U3773" s="6">
        <f>YEAR(Kickstarter[[#This Row],[Date Created Conversion]])</f>
        <v>2016</v>
      </c>
      <c r="V3773" s="6" t="str">
        <f>TEXT(Kickstarter[[#This Row],[Date Created Conversion]], "mmm")</f>
        <v>May</v>
      </c>
      <c r="W3773" s="6">
        <f>DATEDIF(Kickstarter[[#This Row],[Date Created Conversion]],Kickstarter[[#This Row],[Date Ended Conversion]],"m")</f>
        <v>0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Kickstarter[[#This Row],[pledged]]/Kickstarter[[#This Row],[goal]]</f>
        <v>1.1020000000000001</v>
      </c>
      <c r="P3774" s="13">
        <f>IF(Kickstarter[[#This Row],[backers_count]], Kickstarter[[#This Row],[pledged]]/Kickstarter[[#This Row],[backers_count]], 0)</f>
        <v>166.96969696969697</v>
      </c>
      <c r="Q3774" t="str">
        <f>LEFT(Kickstarter[[#This Row],[Category and Sub-Category]], SEARCH("/", Kickstarter[[#This Row],[Category and Sub-Category]])-1)</f>
        <v>theater</v>
      </c>
      <c r="R3774" t="str">
        <f>RIGHT(Kickstarter[[#This Row],[Category and Sub-Category]], LEN(Kickstarter[[#This Row],[Category and Sub-Category]])-SEARCH("/",Kickstarter[[#This Row],[Category and Sub-Category]]))</f>
        <v>musical</v>
      </c>
      <c r="S3774" s="10">
        <f>(Kickstarter[[#This Row],[launched_at]]/86400) + 25569 + (-6/24)</f>
        <v>42682.366967592592</v>
      </c>
      <c r="T3774" s="10">
        <f>(Kickstarter[[#This Row],[deadline]]/86400) + 25569 + (-6/24)</f>
        <v>42703</v>
      </c>
      <c r="U3774" s="6">
        <f>YEAR(Kickstarter[[#This Row],[Date Created Conversion]])</f>
        <v>2016</v>
      </c>
      <c r="V3774" s="6" t="str">
        <f>TEXT(Kickstarter[[#This Row],[Date Created Conversion]], "mmm")</f>
        <v>Nov</v>
      </c>
      <c r="W3774" s="6">
        <f>DATEDIF(Kickstarter[[#This Row],[Date Created Conversion]],Kickstarter[[#This Row],[Date Ended Conversion]],"m")</f>
        <v>0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Kickstarter[[#This Row],[pledged]]/Kickstarter[[#This Row],[goal]]</f>
        <v>1.0820000000000001</v>
      </c>
      <c r="P3775" s="13">
        <f>IF(Kickstarter[[#This Row],[backers_count]], Kickstarter[[#This Row],[pledged]]/Kickstarter[[#This Row],[backers_count]], 0)</f>
        <v>94.912280701754383</v>
      </c>
      <c r="Q3775" t="str">
        <f>LEFT(Kickstarter[[#This Row],[Category and Sub-Category]], SEARCH("/", Kickstarter[[#This Row],[Category and Sub-Category]])-1)</f>
        <v>theater</v>
      </c>
      <c r="R3775" t="str">
        <f>RIGHT(Kickstarter[[#This Row],[Category and Sub-Category]], LEN(Kickstarter[[#This Row],[Category and Sub-Category]])-SEARCH("/",Kickstarter[[#This Row],[Category and Sub-Category]]))</f>
        <v>musical</v>
      </c>
      <c r="S3775" s="10">
        <f>(Kickstarter[[#This Row],[launched_at]]/86400) + 25569 + (-6/24)</f>
        <v>42655.755173611113</v>
      </c>
      <c r="T3775" s="10">
        <f>(Kickstarter[[#This Row],[deadline]]/86400) + 25569 + (-6/24)</f>
        <v>42688.838888888888</v>
      </c>
      <c r="U3775" s="6">
        <f>YEAR(Kickstarter[[#This Row],[Date Created Conversion]])</f>
        <v>2016</v>
      </c>
      <c r="V3775" s="6" t="str">
        <f>TEXT(Kickstarter[[#This Row],[Date Created Conversion]], "mmm")</f>
        <v>Oct</v>
      </c>
      <c r="W3775" s="6">
        <f>DATEDIF(Kickstarter[[#This Row],[Date Created Conversion]],Kickstarter[[#This Row],[Date Ended Conversion]],"m")</f>
        <v>1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Kickstarter[[#This Row],[pledged]]/Kickstarter[[#This Row],[goal]]</f>
        <v>1</v>
      </c>
      <c r="P3776" s="13">
        <f>IF(Kickstarter[[#This Row],[backers_count]], Kickstarter[[#This Row],[pledged]]/Kickstarter[[#This Row],[backers_count]], 0)</f>
        <v>100</v>
      </c>
      <c r="Q3776" t="str">
        <f>LEFT(Kickstarter[[#This Row],[Category and Sub-Category]], SEARCH("/", Kickstarter[[#This Row],[Category and Sub-Category]])-1)</f>
        <v>theater</v>
      </c>
      <c r="R3776" t="str">
        <f>RIGHT(Kickstarter[[#This Row],[Category and Sub-Category]], LEN(Kickstarter[[#This Row],[Category and Sub-Category]])-SEARCH("/",Kickstarter[[#This Row],[Category and Sub-Category]]))</f>
        <v>musical</v>
      </c>
      <c r="S3776" s="10">
        <f>(Kickstarter[[#This Row],[launched_at]]/86400) + 25569 + (-6/24)</f>
        <v>42087.542303240742</v>
      </c>
      <c r="T3776" s="10">
        <f>(Kickstarter[[#This Row],[deadline]]/86400) + 25569 + (-6/24)</f>
        <v>42103.542303240742</v>
      </c>
      <c r="U3776" s="6">
        <f>YEAR(Kickstarter[[#This Row],[Date Created Conversion]])</f>
        <v>2015</v>
      </c>
      <c r="V3776" s="6" t="str">
        <f>TEXT(Kickstarter[[#This Row],[Date Created Conversion]], "mmm")</f>
        <v>Mar</v>
      </c>
      <c r="W3776" s="6">
        <f>DATEDIF(Kickstarter[[#This Row],[Date Created Conversion]],Kickstarter[[#This Row],[Date Ended Conversion]],"m")</f>
        <v>0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Kickstarter[[#This Row],[pledged]]/Kickstarter[[#This Row],[goal]]</f>
        <v>1.0024999999999999</v>
      </c>
      <c r="P3777" s="13">
        <f>IF(Kickstarter[[#This Row],[backers_count]], Kickstarter[[#This Row],[pledged]]/Kickstarter[[#This Row],[backers_count]], 0)</f>
        <v>143.21428571428572</v>
      </c>
      <c r="Q3777" t="str">
        <f>LEFT(Kickstarter[[#This Row],[Category and Sub-Category]], SEARCH("/", Kickstarter[[#This Row],[Category and Sub-Category]])-1)</f>
        <v>theater</v>
      </c>
      <c r="R3777" t="str">
        <f>RIGHT(Kickstarter[[#This Row],[Category and Sub-Category]], LEN(Kickstarter[[#This Row],[Category and Sub-Category]])-SEARCH("/",Kickstarter[[#This Row],[Category and Sub-Category]]))</f>
        <v>musical</v>
      </c>
      <c r="S3777" s="10">
        <f>(Kickstarter[[#This Row],[launched_at]]/86400) + 25569 + (-6/24)</f>
        <v>42075.692627314813</v>
      </c>
      <c r="T3777" s="10">
        <f>(Kickstarter[[#This Row],[deadline]]/86400) + 25569 + (-6/24)</f>
        <v>42102.916666666672</v>
      </c>
      <c r="U3777" s="6">
        <f>YEAR(Kickstarter[[#This Row],[Date Created Conversion]])</f>
        <v>2015</v>
      </c>
      <c r="V3777" s="6" t="str">
        <f>TEXT(Kickstarter[[#This Row],[Date Created Conversion]], "mmm")</f>
        <v>Mar</v>
      </c>
      <c r="W3777" s="6">
        <f>DATEDIF(Kickstarter[[#This Row],[Date Created Conversion]],Kickstarter[[#This Row],[Date Ended Conversion]],"m")</f>
        <v>0</v>
      </c>
    </row>
    <row r="3778" spans="1:23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Kickstarter[[#This Row],[pledged]]/Kickstarter[[#This Row],[goal]]</f>
        <v>1.0671250000000001</v>
      </c>
      <c r="P3778" s="13">
        <f>IF(Kickstarter[[#This Row],[backers_count]], Kickstarter[[#This Row],[pledged]]/Kickstarter[[#This Row],[backers_count]], 0)</f>
        <v>90.819148936170208</v>
      </c>
      <c r="Q3778" t="str">
        <f>LEFT(Kickstarter[[#This Row],[Category and Sub-Category]], SEARCH("/", Kickstarter[[#This Row],[Category and Sub-Category]])-1)</f>
        <v>theater</v>
      </c>
      <c r="R3778" t="str">
        <f>RIGHT(Kickstarter[[#This Row],[Category and Sub-Category]], LEN(Kickstarter[[#This Row],[Category and Sub-Category]])-SEARCH("/",Kickstarter[[#This Row],[Category and Sub-Category]]))</f>
        <v>musical</v>
      </c>
      <c r="S3778" s="10">
        <f>(Kickstarter[[#This Row],[launched_at]]/86400) + 25569 + (-6/24)</f>
        <v>41814.117800925924</v>
      </c>
      <c r="T3778" s="10">
        <f>(Kickstarter[[#This Row],[deadline]]/86400) + 25569 + (-6/24)</f>
        <v>41851.791666666664</v>
      </c>
      <c r="U3778" s="6">
        <f>YEAR(Kickstarter[[#This Row],[Date Created Conversion]])</f>
        <v>2014</v>
      </c>
      <c r="V3778" s="6" t="str">
        <f>TEXT(Kickstarter[[#This Row],[Date Created Conversion]], "mmm")</f>
        <v>Jun</v>
      </c>
      <c r="W3778" s="6">
        <f>DATEDIF(Kickstarter[[#This Row],[Date Created Conversion]],Kickstarter[[#This Row],[Date Ended Conversion]],"m")</f>
        <v>1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Kickstarter[[#This Row],[pledged]]/Kickstarter[[#This Row],[goal]]</f>
        <v>1.4319999999999999</v>
      </c>
      <c r="P3779" s="13">
        <f>IF(Kickstarter[[#This Row],[backers_count]], Kickstarter[[#This Row],[pledged]]/Kickstarter[[#This Row],[backers_count]], 0)</f>
        <v>48.542372881355931</v>
      </c>
      <c r="Q3779" t="str">
        <f>LEFT(Kickstarter[[#This Row],[Category and Sub-Category]], SEARCH("/", Kickstarter[[#This Row],[Category and Sub-Category]])-1)</f>
        <v>theater</v>
      </c>
      <c r="R3779" t="str">
        <f>RIGHT(Kickstarter[[#This Row],[Category and Sub-Category]], LEN(Kickstarter[[#This Row],[Category and Sub-Category]])-SEARCH("/",Kickstarter[[#This Row],[Category and Sub-Category]]))</f>
        <v>musical</v>
      </c>
      <c r="S3779" s="10">
        <f>(Kickstarter[[#This Row],[launched_at]]/86400) + 25569 + (-6/24)</f>
        <v>41886.861354166671</v>
      </c>
      <c r="T3779" s="10">
        <f>(Kickstarter[[#This Row],[deadline]]/86400) + 25569 + (-6/24)</f>
        <v>41908.916666666664</v>
      </c>
      <c r="U3779" s="6">
        <f>YEAR(Kickstarter[[#This Row],[Date Created Conversion]])</f>
        <v>2014</v>
      </c>
      <c r="V3779" s="6" t="str">
        <f>TEXT(Kickstarter[[#This Row],[Date Created Conversion]], "mmm")</f>
        <v>Sep</v>
      </c>
      <c r="W3779" s="6">
        <f>DATEDIF(Kickstarter[[#This Row],[Date Created Conversion]],Kickstarter[[#This Row],[Date Ended Conversion]],"m")</f>
        <v>0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Kickstarter[[#This Row],[pledged]]/Kickstarter[[#This Row],[goal]]</f>
        <v>1.0504166666666668</v>
      </c>
      <c r="P3780" s="13">
        <f>IF(Kickstarter[[#This Row],[backers_count]], Kickstarter[[#This Row],[pledged]]/Kickstarter[[#This Row],[backers_count]], 0)</f>
        <v>70.027777777777771</v>
      </c>
      <c r="Q3780" t="str">
        <f>LEFT(Kickstarter[[#This Row],[Category and Sub-Category]], SEARCH("/", Kickstarter[[#This Row],[Category and Sub-Category]])-1)</f>
        <v>theater</v>
      </c>
      <c r="R3780" t="str">
        <f>RIGHT(Kickstarter[[#This Row],[Category and Sub-Category]], LEN(Kickstarter[[#This Row],[Category and Sub-Category]])-SEARCH("/",Kickstarter[[#This Row],[Category and Sub-Category]]))</f>
        <v>musical</v>
      </c>
      <c r="S3780" s="10">
        <f>(Kickstarter[[#This Row],[launched_at]]/86400) + 25569 + (-6/24)</f>
        <v>41989.569212962961</v>
      </c>
      <c r="T3780" s="10">
        <f>(Kickstarter[[#This Row],[deadline]]/86400) + 25569 + (-6/24)</f>
        <v>42049.569212962961</v>
      </c>
      <c r="U3780" s="6">
        <f>YEAR(Kickstarter[[#This Row],[Date Created Conversion]])</f>
        <v>2014</v>
      </c>
      <c r="V3780" s="6" t="str">
        <f>TEXT(Kickstarter[[#This Row],[Date Created Conversion]], "mmm")</f>
        <v>Dec</v>
      </c>
      <c r="W3780" s="6">
        <f>DATEDIF(Kickstarter[[#This Row],[Date Created Conversion]],Kickstarter[[#This Row],[Date Ended Conversion]],"m")</f>
        <v>1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Kickstarter[[#This Row],[pledged]]/Kickstarter[[#This Row],[goal]]</f>
        <v>1.0398000000000001</v>
      </c>
      <c r="P3781" s="13">
        <f>IF(Kickstarter[[#This Row],[backers_count]], Kickstarter[[#This Row],[pledged]]/Kickstarter[[#This Row],[backers_count]], 0)</f>
        <v>135.62608695652173</v>
      </c>
      <c r="Q3781" t="str">
        <f>LEFT(Kickstarter[[#This Row],[Category and Sub-Category]], SEARCH("/", Kickstarter[[#This Row],[Category and Sub-Category]])-1)</f>
        <v>theater</v>
      </c>
      <c r="R3781" t="str">
        <f>RIGHT(Kickstarter[[#This Row],[Category and Sub-Category]], LEN(Kickstarter[[#This Row],[Category and Sub-Category]])-SEARCH("/",Kickstarter[[#This Row],[Category and Sub-Category]]))</f>
        <v>musical</v>
      </c>
      <c r="S3781" s="10">
        <f>(Kickstarter[[#This Row],[launched_at]]/86400) + 25569 + (-6/24)</f>
        <v>42425.485416666663</v>
      </c>
      <c r="T3781" s="10">
        <f>(Kickstarter[[#This Row],[deadline]]/86400) + 25569 + (-6/24)</f>
        <v>42455.443749999999</v>
      </c>
      <c r="U3781" s="6">
        <f>YEAR(Kickstarter[[#This Row],[Date Created Conversion]])</f>
        <v>2016</v>
      </c>
      <c r="V3781" s="6" t="str">
        <f>TEXT(Kickstarter[[#This Row],[Date Created Conversion]], "mmm")</f>
        <v>Feb</v>
      </c>
      <c r="W3781" s="6">
        <f>DATEDIF(Kickstarter[[#This Row],[Date Created Conversion]],Kickstarter[[#This Row],[Date Ended Conversion]],"m")</f>
        <v>1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Kickstarter[[#This Row],[pledged]]/Kickstarter[[#This Row],[goal]]</f>
        <v>1.2</v>
      </c>
      <c r="P3782" s="13">
        <f>IF(Kickstarter[[#This Row],[backers_count]], Kickstarter[[#This Row],[pledged]]/Kickstarter[[#This Row],[backers_count]], 0)</f>
        <v>100</v>
      </c>
      <c r="Q3782" t="str">
        <f>LEFT(Kickstarter[[#This Row],[Category and Sub-Category]], SEARCH("/", Kickstarter[[#This Row],[Category and Sub-Category]])-1)</f>
        <v>theater</v>
      </c>
      <c r="R3782" t="str">
        <f>RIGHT(Kickstarter[[#This Row],[Category and Sub-Category]], LEN(Kickstarter[[#This Row],[Category and Sub-Category]])-SEARCH("/",Kickstarter[[#This Row],[Category and Sub-Category]]))</f>
        <v>musical</v>
      </c>
      <c r="S3782" s="10">
        <f>(Kickstarter[[#This Row],[launched_at]]/86400) + 25569 + (-6/24)</f>
        <v>42165.969733796301</v>
      </c>
      <c r="T3782" s="10">
        <f>(Kickstarter[[#This Row],[deadline]]/86400) + 25569 + (-6/24)</f>
        <v>42198.587500000001</v>
      </c>
      <c r="U3782" s="6">
        <f>YEAR(Kickstarter[[#This Row],[Date Created Conversion]])</f>
        <v>2015</v>
      </c>
      <c r="V3782" s="6" t="str">
        <f>TEXT(Kickstarter[[#This Row],[Date Created Conversion]], "mmm")</f>
        <v>Jun</v>
      </c>
      <c r="W3782" s="6">
        <f>DATEDIF(Kickstarter[[#This Row],[Date Created Conversion]],Kickstarter[[#This Row],[Date Ended Conversion]],"m")</f>
        <v>1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Kickstarter[[#This Row],[pledged]]/Kickstarter[[#This Row],[goal]]</f>
        <v>1.0966666666666667</v>
      </c>
      <c r="P3783" s="13">
        <f>IF(Kickstarter[[#This Row],[backers_count]], Kickstarter[[#This Row],[pledged]]/Kickstarter[[#This Row],[backers_count]], 0)</f>
        <v>94.90384615384616</v>
      </c>
      <c r="Q3783" t="str">
        <f>LEFT(Kickstarter[[#This Row],[Category and Sub-Category]], SEARCH("/", Kickstarter[[#This Row],[Category and Sub-Category]])-1)</f>
        <v>theater</v>
      </c>
      <c r="R3783" t="str">
        <f>RIGHT(Kickstarter[[#This Row],[Category and Sub-Category]], LEN(Kickstarter[[#This Row],[Category and Sub-Category]])-SEARCH("/",Kickstarter[[#This Row],[Category and Sub-Category]]))</f>
        <v>musical</v>
      </c>
      <c r="S3783" s="10">
        <f>(Kickstarter[[#This Row],[launched_at]]/86400) + 25569 + (-6/24)</f>
        <v>41865.632928240739</v>
      </c>
      <c r="T3783" s="10">
        <f>(Kickstarter[[#This Row],[deadline]]/86400) + 25569 + (-6/24)</f>
        <v>41890.632928240739</v>
      </c>
      <c r="U3783" s="6">
        <f>YEAR(Kickstarter[[#This Row],[Date Created Conversion]])</f>
        <v>2014</v>
      </c>
      <c r="V3783" s="6" t="str">
        <f>TEXT(Kickstarter[[#This Row],[Date Created Conversion]], "mmm")</f>
        <v>Aug</v>
      </c>
      <c r="W3783" s="6">
        <f>DATEDIF(Kickstarter[[#This Row],[Date Created Conversion]],Kickstarter[[#This Row],[Date Ended Conversion]],"m")</f>
        <v>0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Kickstarter[[#This Row],[pledged]]/Kickstarter[[#This Row],[goal]]</f>
        <v>1.0175000000000001</v>
      </c>
      <c r="P3784" s="13">
        <f>IF(Kickstarter[[#This Row],[backers_count]], Kickstarter[[#This Row],[pledged]]/Kickstarter[[#This Row],[backers_count]], 0)</f>
        <v>75.370370370370367</v>
      </c>
      <c r="Q3784" t="str">
        <f>LEFT(Kickstarter[[#This Row],[Category and Sub-Category]], SEARCH("/", Kickstarter[[#This Row],[Category and Sub-Category]])-1)</f>
        <v>theater</v>
      </c>
      <c r="R3784" t="str">
        <f>RIGHT(Kickstarter[[#This Row],[Category and Sub-Category]], LEN(Kickstarter[[#This Row],[Category and Sub-Category]])-SEARCH("/",Kickstarter[[#This Row],[Category and Sub-Category]]))</f>
        <v>musical</v>
      </c>
      <c r="S3784" s="10">
        <f>(Kickstarter[[#This Row],[launched_at]]/86400) + 25569 + (-6/24)</f>
        <v>42546.612233796295</v>
      </c>
      <c r="T3784" s="10">
        <f>(Kickstarter[[#This Row],[deadline]]/86400) + 25569 + (-6/24)</f>
        <v>42575.708333333328</v>
      </c>
      <c r="U3784" s="6">
        <f>YEAR(Kickstarter[[#This Row],[Date Created Conversion]])</f>
        <v>2016</v>
      </c>
      <c r="V3784" s="6" t="str">
        <f>TEXT(Kickstarter[[#This Row],[Date Created Conversion]], "mmm")</f>
        <v>Jun</v>
      </c>
      <c r="W3784" s="6">
        <f>DATEDIF(Kickstarter[[#This Row],[Date Created Conversion]],Kickstarter[[#This Row],[Date Ended Conversion]],"m")</f>
        <v>0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Kickstarter[[#This Row],[pledged]]/Kickstarter[[#This Row],[goal]]</f>
        <v>1.2891666666666666</v>
      </c>
      <c r="P3785" s="13">
        <f>IF(Kickstarter[[#This Row],[backers_count]], Kickstarter[[#This Row],[pledged]]/Kickstarter[[#This Row],[backers_count]], 0)</f>
        <v>64.458333333333329</v>
      </c>
      <c r="Q3785" t="str">
        <f>LEFT(Kickstarter[[#This Row],[Category and Sub-Category]], SEARCH("/", Kickstarter[[#This Row],[Category and Sub-Category]])-1)</f>
        <v>theater</v>
      </c>
      <c r="R3785" t="str">
        <f>RIGHT(Kickstarter[[#This Row],[Category and Sub-Category]], LEN(Kickstarter[[#This Row],[Category and Sub-Category]])-SEARCH("/",Kickstarter[[#This Row],[Category and Sub-Category]]))</f>
        <v>musical</v>
      </c>
      <c r="S3785" s="10">
        <f>(Kickstarter[[#This Row],[launched_at]]/86400) + 25569 + (-6/24)</f>
        <v>42419.890277777777</v>
      </c>
      <c r="T3785" s="10">
        <f>(Kickstarter[[#This Row],[deadline]]/86400) + 25569 + (-6/24)</f>
        <v>42444.416666666672</v>
      </c>
      <c r="U3785" s="6">
        <f>YEAR(Kickstarter[[#This Row],[Date Created Conversion]])</f>
        <v>2016</v>
      </c>
      <c r="V3785" s="6" t="str">
        <f>TEXT(Kickstarter[[#This Row],[Date Created Conversion]], "mmm")</f>
        <v>Feb</v>
      </c>
      <c r="W3785" s="6">
        <f>DATEDIF(Kickstarter[[#This Row],[Date Created Conversion]],Kickstarter[[#This Row],[Date Ended Conversion]],"m")</f>
        <v>0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Kickstarter[[#This Row],[pledged]]/Kickstarter[[#This Row],[goal]]</f>
        <v>1.1499999999999999</v>
      </c>
      <c r="P3786" s="13">
        <f>IF(Kickstarter[[#This Row],[backers_count]], Kickstarter[[#This Row],[pledged]]/Kickstarter[[#This Row],[backers_count]], 0)</f>
        <v>115</v>
      </c>
      <c r="Q3786" t="str">
        <f>LEFT(Kickstarter[[#This Row],[Category and Sub-Category]], SEARCH("/", Kickstarter[[#This Row],[Category and Sub-Category]])-1)</f>
        <v>theater</v>
      </c>
      <c r="R3786" t="str">
        <f>RIGHT(Kickstarter[[#This Row],[Category and Sub-Category]], LEN(Kickstarter[[#This Row],[Category and Sub-Category]])-SEARCH("/",Kickstarter[[#This Row],[Category and Sub-Category]]))</f>
        <v>musical</v>
      </c>
      <c r="S3786" s="10">
        <f>(Kickstarter[[#This Row],[launched_at]]/86400) + 25569 + (-6/24)</f>
        <v>42531.730694444443</v>
      </c>
      <c r="T3786" s="10">
        <f>(Kickstarter[[#This Row],[deadline]]/86400) + 25569 + (-6/24)</f>
        <v>42561.730694444443</v>
      </c>
      <c r="U3786" s="6">
        <f>YEAR(Kickstarter[[#This Row],[Date Created Conversion]])</f>
        <v>2016</v>
      </c>
      <c r="V3786" s="6" t="str">
        <f>TEXT(Kickstarter[[#This Row],[Date Created Conversion]], "mmm")</f>
        <v>Jun</v>
      </c>
      <c r="W3786" s="6">
        <f>DATEDIF(Kickstarter[[#This Row],[Date Created Conversion]],Kickstarter[[#This Row],[Date Ended Conversion]],"m")</f>
        <v>1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Kickstarter[[#This Row],[pledged]]/Kickstarter[[#This Row],[goal]]</f>
        <v>1.5075000000000001</v>
      </c>
      <c r="P3787" s="13">
        <f>IF(Kickstarter[[#This Row],[backers_count]], Kickstarter[[#This Row],[pledged]]/Kickstarter[[#This Row],[backers_count]], 0)</f>
        <v>100.5</v>
      </c>
      <c r="Q3787" t="str">
        <f>LEFT(Kickstarter[[#This Row],[Category and Sub-Category]], SEARCH("/", Kickstarter[[#This Row],[Category and Sub-Category]])-1)</f>
        <v>theater</v>
      </c>
      <c r="R3787" t="str">
        <f>RIGHT(Kickstarter[[#This Row],[Category and Sub-Category]], LEN(Kickstarter[[#This Row],[Category and Sub-Category]])-SEARCH("/",Kickstarter[[#This Row],[Category and Sub-Category]]))</f>
        <v>musical</v>
      </c>
      <c r="S3787" s="10">
        <f>(Kickstarter[[#This Row],[launched_at]]/86400) + 25569 + (-6/24)</f>
        <v>42548.38853009259</v>
      </c>
      <c r="T3787" s="10">
        <f>(Kickstarter[[#This Row],[deadline]]/86400) + 25569 + (-6/24)</f>
        <v>42584.168749999997</v>
      </c>
      <c r="U3787" s="6">
        <f>YEAR(Kickstarter[[#This Row],[Date Created Conversion]])</f>
        <v>2016</v>
      </c>
      <c r="V3787" s="6" t="str">
        <f>TEXT(Kickstarter[[#This Row],[Date Created Conversion]], "mmm")</f>
        <v>Jun</v>
      </c>
      <c r="W3787" s="6">
        <f>DATEDIF(Kickstarter[[#This Row],[Date Created Conversion]],Kickstarter[[#This Row],[Date Ended Conversion]],"m")</f>
        <v>1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Kickstarter[[#This Row],[pledged]]/Kickstarter[[#This Row],[goal]]</f>
        <v>1.1096666666666666</v>
      </c>
      <c r="P3788" s="13">
        <f>IF(Kickstarter[[#This Row],[backers_count]], Kickstarter[[#This Row],[pledged]]/Kickstarter[[#This Row],[backers_count]], 0)</f>
        <v>93.774647887323937</v>
      </c>
      <c r="Q3788" t="str">
        <f>LEFT(Kickstarter[[#This Row],[Category and Sub-Category]], SEARCH("/", Kickstarter[[#This Row],[Category and Sub-Category]])-1)</f>
        <v>theater</v>
      </c>
      <c r="R3788" t="str">
        <f>RIGHT(Kickstarter[[#This Row],[Category and Sub-Category]], LEN(Kickstarter[[#This Row],[Category and Sub-Category]])-SEARCH("/",Kickstarter[[#This Row],[Category and Sub-Category]]))</f>
        <v>musical</v>
      </c>
      <c r="S3788" s="10">
        <f>(Kickstarter[[#This Row],[launched_at]]/86400) + 25569 + (-6/24)</f>
        <v>42486.787905092591</v>
      </c>
      <c r="T3788" s="10">
        <f>(Kickstarter[[#This Row],[deadline]]/86400) + 25569 + (-6/24)</f>
        <v>42516.787905092591</v>
      </c>
      <c r="U3788" s="6">
        <f>YEAR(Kickstarter[[#This Row],[Date Created Conversion]])</f>
        <v>2016</v>
      </c>
      <c r="V3788" s="6" t="str">
        <f>TEXT(Kickstarter[[#This Row],[Date Created Conversion]], "mmm")</f>
        <v>Apr</v>
      </c>
      <c r="W3788" s="6">
        <f>DATEDIF(Kickstarter[[#This Row],[Date Created Conversion]],Kickstarter[[#This Row],[Date Ended Conversion]],"m")</f>
        <v>1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Kickstarter[[#This Row],[pledged]]/Kickstarter[[#This Row],[goal]]</f>
        <v>1.0028571428571429</v>
      </c>
      <c r="P3789" s="13">
        <f>IF(Kickstarter[[#This Row],[backers_count]], Kickstarter[[#This Row],[pledged]]/Kickstarter[[#This Row],[backers_count]], 0)</f>
        <v>35.1</v>
      </c>
      <c r="Q3789" t="str">
        <f>LEFT(Kickstarter[[#This Row],[Category and Sub-Category]], SEARCH("/", Kickstarter[[#This Row],[Category and Sub-Category]])-1)</f>
        <v>theater</v>
      </c>
      <c r="R3789" t="str">
        <f>RIGHT(Kickstarter[[#This Row],[Category and Sub-Category]], LEN(Kickstarter[[#This Row],[Category and Sub-Category]])-SEARCH("/",Kickstarter[[#This Row],[Category and Sub-Category]]))</f>
        <v>musical</v>
      </c>
      <c r="S3789" s="10">
        <f>(Kickstarter[[#This Row],[launched_at]]/86400) + 25569 + (-6/24)</f>
        <v>42167.284791666665</v>
      </c>
      <c r="T3789" s="10">
        <f>(Kickstarter[[#This Row],[deadline]]/86400) + 25569 + (-6/24)</f>
        <v>42195.915972222225</v>
      </c>
      <c r="U3789" s="6">
        <f>YEAR(Kickstarter[[#This Row],[Date Created Conversion]])</f>
        <v>2015</v>
      </c>
      <c r="V3789" s="6" t="str">
        <f>TEXT(Kickstarter[[#This Row],[Date Created Conversion]], "mmm")</f>
        <v>Jun</v>
      </c>
      <c r="W3789" s="6">
        <f>DATEDIF(Kickstarter[[#This Row],[Date Created Conversion]],Kickstarter[[#This Row],[Date Ended Conversion]],"m")</f>
        <v>0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Kickstarter[[#This Row],[pledged]]/Kickstarter[[#This Row],[goal]]</f>
        <v>6.6666666666666671E-3</v>
      </c>
      <c r="P3790" s="13">
        <f>IF(Kickstarter[[#This Row],[backers_count]], Kickstarter[[#This Row],[pledged]]/Kickstarter[[#This Row],[backers_count]], 0)</f>
        <v>500</v>
      </c>
      <c r="Q3790" t="str">
        <f>LEFT(Kickstarter[[#This Row],[Category and Sub-Category]], SEARCH("/", Kickstarter[[#This Row],[Category and Sub-Category]])-1)</f>
        <v>theater</v>
      </c>
      <c r="R3790" t="str">
        <f>RIGHT(Kickstarter[[#This Row],[Category and Sub-Category]], LEN(Kickstarter[[#This Row],[Category and Sub-Category]])-SEARCH("/",Kickstarter[[#This Row],[Category and Sub-Category]]))</f>
        <v>musical</v>
      </c>
      <c r="S3790" s="10">
        <f>(Kickstarter[[#This Row],[launched_at]]/86400) + 25569 + (-6/24)</f>
        <v>42333.445821759262</v>
      </c>
      <c r="T3790" s="10">
        <f>(Kickstarter[[#This Row],[deadline]]/86400) + 25569 + (-6/24)</f>
        <v>42361.429166666669</v>
      </c>
      <c r="U3790" s="6">
        <f>YEAR(Kickstarter[[#This Row],[Date Created Conversion]])</f>
        <v>2015</v>
      </c>
      <c r="V3790" s="6" t="str">
        <f>TEXT(Kickstarter[[#This Row],[Date Created Conversion]], "mmm")</f>
        <v>Nov</v>
      </c>
      <c r="W3790" s="6">
        <f>DATEDIF(Kickstarter[[#This Row],[Date Created Conversion]],Kickstarter[[#This Row],[Date Ended Conversion]],"m")</f>
        <v>0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Kickstarter[[#This Row],[pledged]]/Kickstarter[[#This Row],[goal]]</f>
        <v>3.267605633802817E-2</v>
      </c>
      <c r="P3791" s="13">
        <f>IF(Kickstarter[[#This Row],[backers_count]], Kickstarter[[#This Row],[pledged]]/Kickstarter[[#This Row],[backers_count]], 0)</f>
        <v>29</v>
      </c>
      <c r="Q3791" t="str">
        <f>LEFT(Kickstarter[[#This Row],[Category and Sub-Category]], SEARCH("/", Kickstarter[[#This Row],[Category and Sub-Category]])-1)</f>
        <v>theater</v>
      </c>
      <c r="R3791" t="str">
        <f>RIGHT(Kickstarter[[#This Row],[Category and Sub-Category]], LEN(Kickstarter[[#This Row],[Category and Sub-Category]])-SEARCH("/",Kickstarter[[#This Row],[Category and Sub-Category]]))</f>
        <v>musical</v>
      </c>
      <c r="S3791" s="10">
        <f>(Kickstarter[[#This Row],[launched_at]]/86400) + 25569 + (-6/24)</f>
        <v>42138.548819444448</v>
      </c>
      <c r="T3791" s="10">
        <f>(Kickstarter[[#This Row],[deadline]]/86400) + 25569 + (-6/24)</f>
        <v>42170.548819444448</v>
      </c>
      <c r="U3791" s="6">
        <f>YEAR(Kickstarter[[#This Row],[Date Created Conversion]])</f>
        <v>2015</v>
      </c>
      <c r="V3791" s="6" t="str">
        <f>TEXT(Kickstarter[[#This Row],[Date Created Conversion]], "mmm")</f>
        <v>May</v>
      </c>
      <c r="W3791" s="6">
        <f>DATEDIF(Kickstarter[[#This Row],[Date Created Conversion]],Kickstarter[[#This Row],[Date Ended Conversion]],"m")</f>
        <v>1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Kickstarter[[#This Row],[pledged]]/Kickstarter[[#This Row],[goal]]</f>
        <v>0</v>
      </c>
      <c r="P3792" s="13">
        <f>IF(Kickstarter[[#This Row],[backers_count]], Kickstarter[[#This Row],[pledged]]/Kickstarter[[#This Row],[backers_count]], 0)</f>
        <v>0</v>
      </c>
      <c r="Q3792" t="str">
        <f>LEFT(Kickstarter[[#This Row],[Category and Sub-Category]], SEARCH("/", Kickstarter[[#This Row],[Category and Sub-Category]])-1)</f>
        <v>theater</v>
      </c>
      <c r="R3792" t="str">
        <f>RIGHT(Kickstarter[[#This Row],[Category and Sub-Category]], LEN(Kickstarter[[#This Row],[Category and Sub-Category]])-SEARCH("/",Kickstarter[[#This Row],[Category and Sub-Category]]))</f>
        <v>musical</v>
      </c>
      <c r="S3792" s="10">
        <f>(Kickstarter[[#This Row],[launched_at]]/86400) + 25569 + (-6/24)</f>
        <v>42666.416932870372</v>
      </c>
      <c r="T3792" s="10">
        <f>(Kickstarter[[#This Row],[deadline]]/86400) + 25569 + (-6/24)</f>
        <v>42696.458599537036</v>
      </c>
      <c r="U3792" s="6">
        <f>YEAR(Kickstarter[[#This Row],[Date Created Conversion]])</f>
        <v>2016</v>
      </c>
      <c r="V3792" s="6" t="str">
        <f>TEXT(Kickstarter[[#This Row],[Date Created Conversion]], "mmm")</f>
        <v>Oct</v>
      </c>
      <c r="W3792" s="6">
        <f>DATEDIF(Kickstarter[[#This Row],[Date Created Conversion]],Kickstarter[[#This Row],[Date Ended Conversion]],"m")</f>
        <v>0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Kickstarter[[#This Row],[pledged]]/Kickstarter[[#This Row],[goal]]</f>
        <v>0</v>
      </c>
      <c r="P3793" s="13">
        <f>IF(Kickstarter[[#This Row],[backers_count]], Kickstarter[[#This Row],[pledged]]/Kickstarter[[#This Row],[backers_count]], 0)</f>
        <v>0</v>
      </c>
      <c r="Q3793" t="str">
        <f>LEFT(Kickstarter[[#This Row],[Category and Sub-Category]], SEARCH("/", Kickstarter[[#This Row],[Category and Sub-Category]])-1)</f>
        <v>theater</v>
      </c>
      <c r="R3793" t="str">
        <f>RIGHT(Kickstarter[[#This Row],[Category and Sub-Category]], LEN(Kickstarter[[#This Row],[Category and Sub-Category]])-SEARCH("/",Kickstarter[[#This Row],[Category and Sub-Category]]))</f>
        <v>musical</v>
      </c>
      <c r="S3793" s="10">
        <f>(Kickstarter[[#This Row],[launched_at]]/86400) + 25569 + (-6/24)</f>
        <v>41766.442037037035</v>
      </c>
      <c r="T3793" s="10">
        <f>(Kickstarter[[#This Row],[deadline]]/86400) + 25569 + (-6/24)</f>
        <v>41826.442037037035</v>
      </c>
      <c r="U3793" s="6">
        <f>YEAR(Kickstarter[[#This Row],[Date Created Conversion]])</f>
        <v>2014</v>
      </c>
      <c r="V3793" s="6" t="str">
        <f>TEXT(Kickstarter[[#This Row],[Date Created Conversion]], "mmm")</f>
        <v>May</v>
      </c>
      <c r="W3793" s="6">
        <f>DATEDIF(Kickstarter[[#This Row],[Date Created Conversion]],Kickstarter[[#This Row],[Date Ended Conversion]],"m")</f>
        <v>1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Kickstarter[[#This Row],[pledged]]/Kickstarter[[#This Row],[goal]]</f>
        <v>2.8E-3</v>
      </c>
      <c r="P3794" s="13">
        <f>IF(Kickstarter[[#This Row],[backers_count]], Kickstarter[[#This Row],[pledged]]/Kickstarter[[#This Row],[backers_count]], 0)</f>
        <v>17.5</v>
      </c>
      <c r="Q3794" t="str">
        <f>LEFT(Kickstarter[[#This Row],[Category and Sub-Category]], SEARCH("/", Kickstarter[[#This Row],[Category and Sub-Category]])-1)</f>
        <v>theater</v>
      </c>
      <c r="R3794" t="str">
        <f>RIGHT(Kickstarter[[#This Row],[Category and Sub-Category]], LEN(Kickstarter[[#This Row],[Category and Sub-Category]])-SEARCH("/",Kickstarter[[#This Row],[Category and Sub-Category]]))</f>
        <v>musical</v>
      </c>
      <c r="S3794" s="10">
        <f>(Kickstarter[[#This Row],[launched_at]]/86400) + 25569 + (-6/24)</f>
        <v>42170.197013888886</v>
      </c>
      <c r="T3794" s="10">
        <f>(Kickstarter[[#This Row],[deadline]]/86400) + 25569 + (-6/24)</f>
        <v>42200.197013888886</v>
      </c>
      <c r="U3794" s="6">
        <f>YEAR(Kickstarter[[#This Row],[Date Created Conversion]])</f>
        <v>2015</v>
      </c>
      <c r="V3794" s="6" t="str">
        <f>TEXT(Kickstarter[[#This Row],[Date Created Conversion]], "mmm")</f>
        <v>Jun</v>
      </c>
      <c r="W3794" s="6">
        <f>DATEDIF(Kickstarter[[#This Row],[Date Created Conversion]],Kickstarter[[#This Row],[Date Ended Conversion]],"m")</f>
        <v>1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Kickstarter[[#This Row],[pledged]]/Kickstarter[[#This Row],[goal]]</f>
        <v>0.59657142857142853</v>
      </c>
      <c r="P3795" s="13">
        <f>IF(Kickstarter[[#This Row],[backers_count]], Kickstarter[[#This Row],[pledged]]/Kickstarter[[#This Row],[backers_count]], 0)</f>
        <v>174</v>
      </c>
      <c r="Q3795" t="str">
        <f>LEFT(Kickstarter[[#This Row],[Category and Sub-Category]], SEARCH("/", Kickstarter[[#This Row],[Category and Sub-Category]])-1)</f>
        <v>theater</v>
      </c>
      <c r="R3795" t="str">
        <f>RIGHT(Kickstarter[[#This Row],[Category and Sub-Category]], LEN(Kickstarter[[#This Row],[Category and Sub-Category]])-SEARCH("/",Kickstarter[[#This Row],[Category and Sub-Category]]))</f>
        <v>musical</v>
      </c>
      <c r="S3795" s="10">
        <f>(Kickstarter[[#This Row],[launched_at]]/86400) + 25569 + (-6/24)</f>
        <v>41968.688993055555</v>
      </c>
      <c r="T3795" s="10">
        <f>(Kickstarter[[#This Row],[deadline]]/86400) + 25569 + (-6/24)</f>
        <v>41989.688993055555</v>
      </c>
      <c r="U3795" s="6">
        <f>YEAR(Kickstarter[[#This Row],[Date Created Conversion]])</f>
        <v>2014</v>
      </c>
      <c r="V3795" s="6" t="str">
        <f>TEXT(Kickstarter[[#This Row],[Date Created Conversion]], "mmm")</f>
        <v>Nov</v>
      </c>
      <c r="W3795" s="6">
        <f>DATEDIF(Kickstarter[[#This Row],[Date Created Conversion]],Kickstarter[[#This Row],[Date Ended Conversion]],"m")</f>
        <v>0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Kickstarter[[#This Row],[pledged]]/Kickstarter[[#This Row],[goal]]</f>
        <v>0.01</v>
      </c>
      <c r="P3796" s="13">
        <f>IF(Kickstarter[[#This Row],[backers_count]], Kickstarter[[#This Row],[pledged]]/Kickstarter[[#This Row],[backers_count]], 0)</f>
        <v>50</v>
      </c>
      <c r="Q3796" t="str">
        <f>LEFT(Kickstarter[[#This Row],[Category and Sub-Category]], SEARCH("/", Kickstarter[[#This Row],[Category and Sub-Category]])-1)</f>
        <v>theater</v>
      </c>
      <c r="R3796" t="str">
        <f>RIGHT(Kickstarter[[#This Row],[Category and Sub-Category]], LEN(Kickstarter[[#This Row],[Category and Sub-Category]])-SEARCH("/",Kickstarter[[#This Row],[Category and Sub-Category]]))</f>
        <v>musical</v>
      </c>
      <c r="S3796" s="10">
        <f>(Kickstarter[[#This Row],[launched_at]]/86400) + 25569 + (-6/24)</f>
        <v>42132.33048611111</v>
      </c>
      <c r="T3796" s="10">
        <f>(Kickstarter[[#This Row],[deadline]]/86400) + 25569 + (-6/24)</f>
        <v>42162.33048611111</v>
      </c>
      <c r="U3796" s="6">
        <f>YEAR(Kickstarter[[#This Row],[Date Created Conversion]])</f>
        <v>2015</v>
      </c>
      <c r="V3796" s="6" t="str">
        <f>TEXT(Kickstarter[[#This Row],[Date Created Conversion]], "mmm")</f>
        <v>May</v>
      </c>
      <c r="W3796" s="6">
        <f>DATEDIF(Kickstarter[[#This Row],[Date Created Conversion]],Kickstarter[[#This Row],[Date Ended Conversion]],"m")</f>
        <v>0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Kickstarter[[#This Row],[pledged]]/Kickstarter[[#This Row],[goal]]</f>
        <v>1.6666666666666666E-2</v>
      </c>
      <c r="P3797" s="13">
        <f>IF(Kickstarter[[#This Row],[backers_count]], Kickstarter[[#This Row],[pledged]]/Kickstarter[[#This Row],[backers_count]], 0)</f>
        <v>5</v>
      </c>
      <c r="Q3797" t="str">
        <f>LEFT(Kickstarter[[#This Row],[Category and Sub-Category]], SEARCH("/", Kickstarter[[#This Row],[Category and Sub-Category]])-1)</f>
        <v>theater</v>
      </c>
      <c r="R3797" t="str">
        <f>RIGHT(Kickstarter[[#This Row],[Category and Sub-Category]], LEN(Kickstarter[[#This Row],[Category and Sub-Category]])-SEARCH("/",Kickstarter[[#This Row],[Category and Sub-Category]]))</f>
        <v>musical</v>
      </c>
      <c r="S3797" s="10">
        <f>(Kickstarter[[#This Row],[launched_at]]/86400) + 25569 + (-6/24)</f>
        <v>42201.186226851853</v>
      </c>
      <c r="T3797" s="10">
        <f>(Kickstarter[[#This Row],[deadline]]/86400) + 25569 + (-6/24)</f>
        <v>42244.6875</v>
      </c>
      <c r="U3797" s="6">
        <f>YEAR(Kickstarter[[#This Row],[Date Created Conversion]])</f>
        <v>2015</v>
      </c>
      <c r="V3797" s="6" t="str">
        <f>TEXT(Kickstarter[[#This Row],[Date Created Conversion]], "mmm")</f>
        <v>Jul</v>
      </c>
      <c r="W3797" s="6">
        <f>DATEDIF(Kickstarter[[#This Row],[Date Created Conversion]],Kickstarter[[#This Row],[Date Ended Conversion]],"m")</f>
        <v>1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Kickstarter[[#This Row],[pledged]]/Kickstarter[[#This Row],[goal]]</f>
        <v>4.4444444444444447E-5</v>
      </c>
      <c r="P3798" s="13">
        <f>IF(Kickstarter[[#This Row],[backers_count]], Kickstarter[[#This Row],[pledged]]/Kickstarter[[#This Row],[backers_count]], 0)</f>
        <v>1</v>
      </c>
      <c r="Q3798" t="str">
        <f>LEFT(Kickstarter[[#This Row],[Category and Sub-Category]], SEARCH("/", Kickstarter[[#This Row],[Category and Sub-Category]])-1)</f>
        <v>theater</v>
      </c>
      <c r="R3798" t="str">
        <f>RIGHT(Kickstarter[[#This Row],[Category and Sub-Category]], LEN(Kickstarter[[#This Row],[Category and Sub-Category]])-SEARCH("/",Kickstarter[[#This Row],[Category and Sub-Category]]))</f>
        <v>musical</v>
      </c>
      <c r="S3798" s="10">
        <f>(Kickstarter[[#This Row],[launched_at]]/86400) + 25569 + (-6/24)</f>
        <v>42688.779583333337</v>
      </c>
      <c r="T3798" s="10">
        <f>(Kickstarter[[#This Row],[deadline]]/86400) + 25569 + (-6/24)</f>
        <v>42748.779583333337</v>
      </c>
      <c r="U3798" s="6">
        <f>YEAR(Kickstarter[[#This Row],[Date Created Conversion]])</f>
        <v>2016</v>
      </c>
      <c r="V3798" s="6" t="str">
        <f>TEXT(Kickstarter[[#This Row],[Date Created Conversion]], "mmm")</f>
        <v>Nov</v>
      </c>
      <c r="W3798" s="6">
        <f>DATEDIF(Kickstarter[[#This Row],[Date Created Conversion]],Kickstarter[[#This Row],[Date Ended Conversion]],"m")</f>
        <v>1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Kickstarter[[#This Row],[pledged]]/Kickstarter[[#This Row],[goal]]</f>
        <v>0.89666666666666661</v>
      </c>
      <c r="P3799" s="13">
        <f>IF(Kickstarter[[#This Row],[backers_count]], Kickstarter[[#This Row],[pledged]]/Kickstarter[[#This Row],[backers_count]], 0)</f>
        <v>145.40540540540542</v>
      </c>
      <c r="Q3799" t="str">
        <f>LEFT(Kickstarter[[#This Row],[Category and Sub-Category]], SEARCH("/", Kickstarter[[#This Row],[Category and Sub-Category]])-1)</f>
        <v>theater</v>
      </c>
      <c r="R3799" t="str">
        <f>RIGHT(Kickstarter[[#This Row],[Category and Sub-Category]], LEN(Kickstarter[[#This Row],[Category and Sub-Category]])-SEARCH("/",Kickstarter[[#This Row],[Category and Sub-Category]]))</f>
        <v>musical</v>
      </c>
      <c r="S3799" s="10">
        <f>(Kickstarter[[#This Row],[launched_at]]/86400) + 25569 + (-6/24)</f>
        <v>42084.631539351853</v>
      </c>
      <c r="T3799" s="10">
        <f>(Kickstarter[[#This Row],[deadline]]/86400) + 25569 + (-6/24)</f>
        <v>42114.631539351853</v>
      </c>
      <c r="U3799" s="6">
        <f>YEAR(Kickstarter[[#This Row],[Date Created Conversion]])</f>
        <v>2015</v>
      </c>
      <c r="V3799" s="6" t="str">
        <f>TEXT(Kickstarter[[#This Row],[Date Created Conversion]], "mmm")</f>
        <v>Mar</v>
      </c>
      <c r="W3799" s="6">
        <f>DATEDIF(Kickstarter[[#This Row],[Date Created Conversion]],Kickstarter[[#This Row],[Date Ended Conversion]],"m")</f>
        <v>0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Kickstarter[[#This Row],[pledged]]/Kickstarter[[#This Row],[goal]]</f>
        <v>1.4642857142857143E-2</v>
      </c>
      <c r="P3800" s="13">
        <f>IF(Kickstarter[[#This Row],[backers_count]], Kickstarter[[#This Row],[pledged]]/Kickstarter[[#This Row],[backers_count]], 0)</f>
        <v>205</v>
      </c>
      <c r="Q3800" t="str">
        <f>LEFT(Kickstarter[[#This Row],[Category and Sub-Category]], SEARCH("/", Kickstarter[[#This Row],[Category and Sub-Category]])-1)</f>
        <v>theater</v>
      </c>
      <c r="R3800" t="str">
        <f>RIGHT(Kickstarter[[#This Row],[Category and Sub-Category]], LEN(Kickstarter[[#This Row],[Category and Sub-Category]])-SEARCH("/",Kickstarter[[#This Row],[Category and Sub-Category]]))</f>
        <v>musical</v>
      </c>
      <c r="S3800" s="10">
        <f>(Kickstarter[[#This Row],[launched_at]]/86400) + 25569 + (-6/24)</f>
        <v>41831.472777777773</v>
      </c>
      <c r="T3800" s="10">
        <f>(Kickstarter[[#This Row],[deadline]]/86400) + 25569 + (-6/24)</f>
        <v>41861.472777777773</v>
      </c>
      <c r="U3800" s="6">
        <f>YEAR(Kickstarter[[#This Row],[Date Created Conversion]])</f>
        <v>2014</v>
      </c>
      <c r="V3800" s="6" t="str">
        <f>TEXT(Kickstarter[[#This Row],[Date Created Conversion]], "mmm")</f>
        <v>Jul</v>
      </c>
      <c r="W3800" s="6">
        <f>DATEDIF(Kickstarter[[#This Row],[Date Created Conversion]],Kickstarter[[#This Row],[Date Ended Conversion]],"m")</f>
        <v>0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Kickstarter[[#This Row],[pledged]]/Kickstarter[[#This Row],[goal]]</f>
        <v>4.02E-2</v>
      </c>
      <c r="P3801" s="13">
        <f>IF(Kickstarter[[#This Row],[backers_count]], Kickstarter[[#This Row],[pledged]]/Kickstarter[[#This Row],[backers_count]], 0)</f>
        <v>100.5</v>
      </c>
      <c r="Q3801" t="str">
        <f>LEFT(Kickstarter[[#This Row],[Category and Sub-Category]], SEARCH("/", Kickstarter[[#This Row],[Category and Sub-Category]])-1)</f>
        <v>theater</v>
      </c>
      <c r="R3801" t="str">
        <f>RIGHT(Kickstarter[[#This Row],[Category and Sub-Category]], LEN(Kickstarter[[#This Row],[Category and Sub-Category]])-SEARCH("/",Kickstarter[[#This Row],[Category and Sub-Category]]))</f>
        <v>musical</v>
      </c>
      <c r="S3801" s="10">
        <f>(Kickstarter[[#This Row],[launched_at]]/86400) + 25569 + (-6/24)</f>
        <v>42410.68105324074</v>
      </c>
      <c r="T3801" s="10">
        <f>(Kickstarter[[#This Row],[deadline]]/86400) + 25569 + (-6/24)</f>
        <v>42440.68105324074</v>
      </c>
      <c r="U3801" s="6">
        <f>YEAR(Kickstarter[[#This Row],[Date Created Conversion]])</f>
        <v>2016</v>
      </c>
      <c r="V3801" s="6" t="str">
        <f>TEXT(Kickstarter[[#This Row],[Date Created Conversion]], "mmm")</f>
        <v>Feb</v>
      </c>
      <c r="W3801" s="6">
        <f>DATEDIF(Kickstarter[[#This Row],[Date Created Conversion]],Kickstarter[[#This Row],[Date Ended Conversion]],"m")</f>
        <v>1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Kickstarter[[#This Row],[pledged]]/Kickstarter[[#This Row],[goal]]</f>
        <v>4.0045454545454544E-2</v>
      </c>
      <c r="P3802" s="13">
        <f>IF(Kickstarter[[#This Row],[backers_count]], Kickstarter[[#This Row],[pledged]]/Kickstarter[[#This Row],[backers_count]], 0)</f>
        <v>55.0625</v>
      </c>
      <c r="Q3802" t="str">
        <f>LEFT(Kickstarter[[#This Row],[Category and Sub-Category]], SEARCH("/", Kickstarter[[#This Row],[Category and Sub-Category]])-1)</f>
        <v>theater</v>
      </c>
      <c r="R3802" t="str">
        <f>RIGHT(Kickstarter[[#This Row],[Category and Sub-Category]], LEN(Kickstarter[[#This Row],[Category and Sub-Category]])-SEARCH("/",Kickstarter[[#This Row],[Category and Sub-Category]]))</f>
        <v>musical</v>
      </c>
      <c r="S3802" s="10">
        <f>(Kickstarter[[#This Row],[launched_at]]/86400) + 25569 + (-6/24)</f>
        <v>41982.487071759257</v>
      </c>
      <c r="T3802" s="10">
        <f>(Kickstarter[[#This Row],[deadline]]/86400) + 25569 + (-6/24)</f>
        <v>42014.957638888889</v>
      </c>
      <c r="U3802" s="6">
        <f>YEAR(Kickstarter[[#This Row],[Date Created Conversion]])</f>
        <v>2014</v>
      </c>
      <c r="V3802" s="6" t="str">
        <f>TEXT(Kickstarter[[#This Row],[Date Created Conversion]], "mmm")</f>
        <v>Dec</v>
      </c>
      <c r="W3802" s="6">
        <f>DATEDIF(Kickstarter[[#This Row],[Date Created Conversion]],Kickstarter[[#This Row],[Date Ended Conversion]],"m")</f>
        <v>1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Kickstarter[[#This Row],[pledged]]/Kickstarter[[#This Row],[goal]]</f>
        <v>8.5199999999999998E-2</v>
      </c>
      <c r="P3803" s="13">
        <f>IF(Kickstarter[[#This Row],[backers_count]], Kickstarter[[#This Row],[pledged]]/Kickstarter[[#This Row],[backers_count]], 0)</f>
        <v>47.333333333333336</v>
      </c>
      <c r="Q3803" t="str">
        <f>LEFT(Kickstarter[[#This Row],[Category and Sub-Category]], SEARCH("/", Kickstarter[[#This Row],[Category and Sub-Category]])-1)</f>
        <v>theater</v>
      </c>
      <c r="R3803" t="str">
        <f>RIGHT(Kickstarter[[#This Row],[Category and Sub-Category]], LEN(Kickstarter[[#This Row],[Category and Sub-Category]])-SEARCH("/",Kickstarter[[#This Row],[Category and Sub-Category]]))</f>
        <v>musical</v>
      </c>
      <c r="S3803" s="10">
        <f>(Kickstarter[[#This Row],[launched_at]]/86400) + 25569 + (-6/24)</f>
        <v>41975.426111111112</v>
      </c>
      <c r="T3803" s="10">
        <f>(Kickstarter[[#This Row],[deadline]]/86400) + 25569 + (-6/24)</f>
        <v>42006.426111111112</v>
      </c>
      <c r="U3803" s="6">
        <f>YEAR(Kickstarter[[#This Row],[Date Created Conversion]])</f>
        <v>2014</v>
      </c>
      <c r="V3803" s="6" t="str">
        <f>TEXT(Kickstarter[[#This Row],[Date Created Conversion]], "mmm")</f>
        <v>Dec</v>
      </c>
      <c r="W3803" s="6">
        <f>DATEDIF(Kickstarter[[#This Row],[Date Created Conversion]],Kickstarter[[#This Row],[Date Ended Conversion]],"m")</f>
        <v>1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Kickstarter[[#This Row],[pledged]]/Kickstarter[[#This Row],[goal]]</f>
        <v>0</v>
      </c>
      <c r="P3804" s="13">
        <f>IF(Kickstarter[[#This Row],[backers_count]], Kickstarter[[#This Row],[pledged]]/Kickstarter[[#This Row],[backers_count]], 0)</f>
        <v>0</v>
      </c>
      <c r="Q3804" t="str">
        <f>LEFT(Kickstarter[[#This Row],[Category and Sub-Category]], SEARCH("/", Kickstarter[[#This Row],[Category and Sub-Category]])-1)</f>
        <v>theater</v>
      </c>
      <c r="R3804" t="str">
        <f>RIGHT(Kickstarter[[#This Row],[Category and Sub-Category]], LEN(Kickstarter[[#This Row],[Category and Sub-Category]])-SEARCH("/",Kickstarter[[#This Row],[Category and Sub-Category]]))</f>
        <v>musical</v>
      </c>
      <c r="S3804" s="10">
        <f>(Kickstarter[[#This Row],[launched_at]]/86400) + 25569 + (-6/24)</f>
        <v>42268.876226851848</v>
      </c>
      <c r="T3804" s="10">
        <f>(Kickstarter[[#This Row],[deadline]]/86400) + 25569 + (-6/24)</f>
        <v>42298.876226851848</v>
      </c>
      <c r="U3804" s="6">
        <f>YEAR(Kickstarter[[#This Row],[Date Created Conversion]])</f>
        <v>2015</v>
      </c>
      <c r="V3804" s="6" t="str">
        <f>TEXT(Kickstarter[[#This Row],[Date Created Conversion]], "mmm")</f>
        <v>Sep</v>
      </c>
      <c r="W3804" s="6">
        <f>DATEDIF(Kickstarter[[#This Row],[Date Created Conversion]],Kickstarter[[#This Row],[Date Ended Conversion]],"m")</f>
        <v>1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Kickstarter[[#This Row],[pledged]]/Kickstarter[[#This Row],[goal]]</f>
        <v>0.19650000000000001</v>
      </c>
      <c r="P3805" s="13">
        <f>IF(Kickstarter[[#This Row],[backers_count]], Kickstarter[[#This Row],[pledged]]/Kickstarter[[#This Row],[backers_count]], 0)</f>
        <v>58.95</v>
      </c>
      <c r="Q3805" t="str">
        <f>LEFT(Kickstarter[[#This Row],[Category and Sub-Category]], SEARCH("/", Kickstarter[[#This Row],[Category and Sub-Category]])-1)</f>
        <v>theater</v>
      </c>
      <c r="R3805" t="str">
        <f>RIGHT(Kickstarter[[#This Row],[Category and Sub-Category]], LEN(Kickstarter[[#This Row],[Category and Sub-Category]])-SEARCH("/",Kickstarter[[#This Row],[Category and Sub-Category]]))</f>
        <v>musical</v>
      </c>
      <c r="S3805" s="10">
        <f>(Kickstarter[[#This Row],[launched_at]]/86400) + 25569 + (-6/24)</f>
        <v>42403.721851851849</v>
      </c>
      <c r="T3805" s="10">
        <f>(Kickstarter[[#This Row],[deadline]]/86400) + 25569 + (-6/24)</f>
        <v>42433.721851851849</v>
      </c>
      <c r="U3805" s="6">
        <f>YEAR(Kickstarter[[#This Row],[Date Created Conversion]])</f>
        <v>2016</v>
      </c>
      <c r="V3805" s="6" t="str">
        <f>TEXT(Kickstarter[[#This Row],[Date Created Conversion]], "mmm")</f>
        <v>Feb</v>
      </c>
      <c r="W3805" s="6">
        <f>DATEDIF(Kickstarter[[#This Row],[Date Created Conversion]],Kickstarter[[#This Row],[Date Ended Conversion]],"m")</f>
        <v>1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Kickstarter[[#This Row],[pledged]]/Kickstarter[[#This Row],[goal]]</f>
        <v>0</v>
      </c>
      <c r="P3806" s="13">
        <f>IF(Kickstarter[[#This Row],[backers_count]], Kickstarter[[#This Row],[pledged]]/Kickstarter[[#This Row],[backers_count]], 0)</f>
        <v>0</v>
      </c>
      <c r="Q3806" t="str">
        <f>LEFT(Kickstarter[[#This Row],[Category and Sub-Category]], SEARCH("/", Kickstarter[[#This Row],[Category and Sub-Category]])-1)</f>
        <v>theater</v>
      </c>
      <c r="R3806" t="str">
        <f>RIGHT(Kickstarter[[#This Row],[Category and Sub-Category]], LEN(Kickstarter[[#This Row],[Category and Sub-Category]])-SEARCH("/",Kickstarter[[#This Row],[Category and Sub-Category]]))</f>
        <v>musical</v>
      </c>
      <c r="S3806" s="10">
        <f>(Kickstarter[[#This Row],[launched_at]]/86400) + 25569 + (-6/24)</f>
        <v>42526.75953703704</v>
      </c>
      <c r="T3806" s="10">
        <f>(Kickstarter[[#This Row],[deadline]]/86400) + 25569 + (-6/24)</f>
        <v>42582.041666666672</v>
      </c>
      <c r="U3806" s="6">
        <f>YEAR(Kickstarter[[#This Row],[Date Created Conversion]])</f>
        <v>2016</v>
      </c>
      <c r="V3806" s="6" t="str">
        <f>TEXT(Kickstarter[[#This Row],[Date Created Conversion]], "mmm")</f>
        <v>Jun</v>
      </c>
      <c r="W3806" s="6">
        <f>DATEDIF(Kickstarter[[#This Row],[Date Created Conversion]],Kickstarter[[#This Row],[Date Ended Conversion]],"m")</f>
        <v>1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Kickstarter[[#This Row],[pledged]]/Kickstarter[[#This Row],[goal]]</f>
        <v>2.0000000000000002E-5</v>
      </c>
      <c r="P3807" s="13">
        <f>IF(Kickstarter[[#This Row],[backers_count]], Kickstarter[[#This Row],[pledged]]/Kickstarter[[#This Row],[backers_count]], 0)</f>
        <v>1.5</v>
      </c>
      <c r="Q3807" t="str">
        <f>LEFT(Kickstarter[[#This Row],[Category and Sub-Category]], SEARCH("/", Kickstarter[[#This Row],[Category and Sub-Category]])-1)</f>
        <v>theater</v>
      </c>
      <c r="R3807" t="str">
        <f>RIGHT(Kickstarter[[#This Row],[Category and Sub-Category]], LEN(Kickstarter[[#This Row],[Category and Sub-Category]])-SEARCH("/",Kickstarter[[#This Row],[Category and Sub-Category]]))</f>
        <v>musical</v>
      </c>
      <c r="S3807" s="10">
        <f>(Kickstarter[[#This Row],[launched_at]]/86400) + 25569 + (-6/24)</f>
        <v>41849.637037037035</v>
      </c>
      <c r="T3807" s="10">
        <f>(Kickstarter[[#This Row],[deadline]]/86400) + 25569 + (-6/24)</f>
        <v>41909.637037037035</v>
      </c>
      <c r="U3807" s="6">
        <f>YEAR(Kickstarter[[#This Row],[Date Created Conversion]])</f>
        <v>2014</v>
      </c>
      <c r="V3807" s="6" t="str">
        <f>TEXT(Kickstarter[[#This Row],[Date Created Conversion]], "mmm")</f>
        <v>Jul</v>
      </c>
      <c r="W3807" s="6">
        <f>DATEDIF(Kickstarter[[#This Row],[Date Created Conversion]],Kickstarter[[#This Row],[Date Ended Conversion]],"m")</f>
        <v>1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Kickstarter[[#This Row],[pledged]]/Kickstarter[[#This Row],[goal]]</f>
        <v>6.6666666666666664E-4</v>
      </c>
      <c r="P3808" s="13">
        <f>IF(Kickstarter[[#This Row],[backers_count]], Kickstarter[[#This Row],[pledged]]/Kickstarter[[#This Row],[backers_count]], 0)</f>
        <v>5</v>
      </c>
      <c r="Q3808" t="str">
        <f>LEFT(Kickstarter[[#This Row],[Category and Sub-Category]], SEARCH("/", Kickstarter[[#This Row],[Category and Sub-Category]])-1)</f>
        <v>theater</v>
      </c>
      <c r="R3808" t="str">
        <f>RIGHT(Kickstarter[[#This Row],[Category and Sub-Category]], LEN(Kickstarter[[#This Row],[Category and Sub-Category]])-SEARCH("/",Kickstarter[[#This Row],[Category and Sub-Category]]))</f>
        <v>musical</v>
      </c>
      <c r="S3808" s="10">
        <f>(Kickstarter[[#This Row],[launched_at]]/86400) + 25569 + (-6/24)</f>
        <v>41799.009039351848</v>
      </c>
      <c r="T3808" s="10">
        <f>(Kickstarter[[#This Row],[deadline]]/86400) + 25569 + (-6/24)</f>
        <v>41819.009039351848</v>
      </c>
      <c r="U3808" s="6">
        <f>YEAR(Kickstarter[[#This Row],[Date Created Conversion]])</f>
        <v>2014</v>
      </c>
      <c r="V3808" s="6" t="str">
        <f>TEXT(Kickstarter[[#This Row],[Date Created Conversion]], "mmm")</f>
        <v>Jun</v>
      </c>
      <c r="W3808" s="6">
        <f>DATEDIF(Kickstarter[[#This Row],[Date Created Conversion]],Kickstarter[[#This Row],[Date Ended Conversion]],"m")</f>
        <v>0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Kickstarter[[#This Row],[pledged]]/Kickstarter[[#This Row],[goal]]</f>
        <v>0.30333333333333334</v>
      </c>
      <c r="P3809" s="13">
        <f>IF(Kickstarter[[#This Row],[backers_count]], Kickstarter[[#This Row],[pledged]]/Kickstarter[[#This Row],[backers_count]], 0)</f>
        <v>50.555555555555557</v>
      </c>
      <c r="Q3809" t="str">
        <f>LEFT(Kickstarter[[#This Row],[Category and Sub-Category]], SEARCH("/", Kickstarter[[#This Row],[Category and Sub-Category]])-1)</f>
        <v>theater</v>
      </c>
      <c r="R3809" t="str">
        <f>RIGHT(Kickstarter[[#This Row],[Category and Sub-Category]], LEN(Kickstarter[[#This Row],[Category and Sub-Category]])-SEARCH("/",Kickstarter[[#This Row],[Category and Sub-Category]]))</f>
        <v>musical</v>
      </c>
      <c r="S3809" s="10">
        <f>(Kickstarter[[#This Row],[launched_at]]/86400) + 25569 + (-6/24)</f>
        <v>42090.659016203703</v>
      </c>
      <c r="T3809" s="10">
        <f>(Kickstarter[[#This Row],[deadline]]/86400) + 25569 + (-6/24)</f>
        <v>42097.659016203703</v>
      </c>
      <c r="U3809" s="6">
        <f>YEAR(Kickstarter[[#This Row],[Date Created Conversion]])</f>
        <v>2015</v>
      </c>
      <c r="V3809" s="6" t="str">
        <f>TEXT(Kickstarter[[#This Row],[Date Created Conversion]], "mmm")</f>
        <v>Mar</v>
      </c>
      <c r="W3809" s="6">
        <f>DATEDIF(Kickstarter[[#This Row],[Date Created Conversion]],Kickstarter[[#This Row],[Date Ended Conversion]],"m")</f>
        <v>0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Kickstarter[[#This Row],[pledged]]/Kickstarter[[#This Row],[goal]]</f>
        <v>1</v>
      </c>
      <c r="P3810" s="13">
        <f>IF(Kickstarter[[#This Row],[backers_count]], Kickstarter[[#This Row],[pledged]]/Kickstarter[[#This Row],[backers_count]], 0)</f>
        <v>41.666666666666664</v>
      </c>
      <c r="Q3810" t="str">
        <f>LEFT(Kickstarter[[#This Row],[Category and Sub-Category]], SEARCH("/", Kickstarter[[#This Row],[Category and Sub-Category]])-1)</f>
        <v>theater</v>
      </c>
      <c r="R3810" t="str">
        <f>RIGHT(Kickstarter[[#This Row],[Category and Sub-Category]], LEN(Kickstarter[[#This Row],[Category and Sub-Category]])-SEARCH("/",Kickstarter[[#This Row],[Category and Sub-Category]]))</f>
        <v>plays</v>
      </c>
      <c r="S3810" s="10">
        <f>(Kickstarter[[#This Row],[launched_at]]/86400) + 25569 + (-6/24)</f>
        <v>42059.203923611116</v>
      </c>
      <c r="T3810" s="10">
        <f>(Kickstarter[[#This Row],[deadline]]/86400) + 25569 + (-6/24)</f>
        <v>42119.162256944444</v>
      </c>
      <c r="U3810" s="6">
        <f>YEAR(Kickstarter[[#This Row],[Date Created Conversion]])</f>
        <v>2015</v>
      </c>
      <c r="V3810" s="6" t="str">
        <f>TEXT(Kickstarter[[#This Row],[Date Created Conversion]], "mmm")</f>
        <v>Feb</v>
      </c>
      <c r="W3810" s="6">
        <f>DATEDIF(Kickstarter[[#This Row],[Date Created Conversion]],Kickstarter[[#This Row],[Date Ended Conversion]],"m")</f>
        <v>2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Kickstarter[[#This Row],[pledged]]/Kickstarter[[#This Row],[goal]]</f>
        <v>1.0125</v>
      </c>
      <c r="P3811" s="13">
        <f>IF(Kickstarter[[#This Row],[backers_count]], Kickstarter[[#This Row],[pledged]]/Kickstarter[[#This Row],[backers_count]], 0)</f>
        <v>53.289473684210527</v>
      </c>
      <c r="Q3811" t="str">
        <f>LEFT(Kickstarter[[#This Row],[Category and Sub-Category]], SEARCH("/", Kickstarter[[#This Row],[Category and Sub-Category]])-1)</f>
        <v>theater</v>
      </c>
      <c r="R3811" t="str">
        <f>RIGHT(Kickstarter[[#This Row],[Category and Sub-Category]], LEN(Kickstarter[[#This Row],[Category and Sub-Category]])-SEARCH("/",Kickstarter[[#This Row],[Category and Sub-Category]]))</f>
        <v>plays</v>
      </c>
      <c r="S3811" s="10">
        <f>(Kickstarter[[#This Row],[launched_at]]/86400) + 25569 + (-6/24)</f>
        <v>41800.276701388888</v>
      </c>
      <c r="T3811" s="10">
        <f>(Kickstarter[[#This Row],[deadline]]/86400) + 25569 + (-6/24)</f>
        <v>41850.708333333336</v>
      </c>
      <c r="U3811" s="6">
        <f>YEAR(Kickstarter[[#This Row],[Date Created Conversion]])</f>
        <v>2014</v>
      </c>
      <c r="V3811" s="6" t="str">
        <f>TEXT(Kickstarter[[#This Row],[Date Created Conversion]], "mmm")</f>
        <v>Jun</v>
      </c>
      <c r="W3811" s="6">
        <f>DATEDIF(Kickstarter[[#This Row],[Date Created Conversion]],Kickstarter[[#This Row],[Date Ended Conversion]],"m")</f>
        <v>1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Kickstarter[[#This Row],[pledged]]/Kickstarter[[#This Row],[goal]]</f>
        <v>1.2173333333333334</v>
      </c>
      <c r="P3812" s="13">
        <f>IF(Kickstarter[[#This Row],[backers_count]], Kickstarter[[#This Row],[pledged]]/Kickstarter[[#This Row],[backers_count]], 0)</f>
        <v>70.230769230769226</v>
      </c>
      <c r="Q3812" t="str">
        <f>LEFT(Kickstarter[[#This Row],[Category and Sub-Category]], SEARCH("/", Kickstarter[[#This Row],[Category and Sub-Category]])-1)</f>
        <v>theater</v>
      </c>
      <c r="R3812" t="str">
        <f>RIGHT(Kickstarter[[#This Row],[Category and Sub-Category]], LEN(Kickstarter[[#This Row],[Category and Sub-Category]])-SEARCH("/",Kickstarter[[#This Row],[Category and Sub-Category]]))</f>
        <v>plays</v>
      </c>
      <c r="S3812" s="10">
        <f>(Kickstarter[[#This Row],[launched_at]]/86400) + 25569 + (-6/24)</f>
        <v>42054.599050925928</v>
      </c>
      <c r="T3812" s="10">
        <f>(Kickstarter[[#This Row],[deadline]]/86400) + 25569 + (-6/24)</f>
        <v>42084.557384259257</v>
      </c>
      <c r="U3812" s="6">
        <f>YEAR(Kickstarter[[#This Row],[Date Created Conversion]])</f>
        <v>2015</v>
      </c>
      <c r="V3812" s="6" t="str">
        <f>TEXT(Kickstarter[[#This Row],[Date Created Conversion]], "mmm")</f>
        <v>Feb</v>
      </c>
      <c r="W3812" s="6">
        <f>DATEDIF(Kickstarter[[#This Row],[Date Created Conversion]],Kickstarter[[#This Row],[Date Ended Conversion]],"m")</f>
        <v>1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Kickstarter[[#This Row],[pledged]]/Kickstarter[[#This Row],[goal]]</f>
        <v>3.3</v>
      </c>
      <c r="P3813" s="13">
        <f>IF(Kickstarter[[#This Row],[backers_count]], Kickstarter[[#This Row],[pledged]]/Kickstarter[[#This Row],[backers_count]], 0)</f>
        <v>43.421052631578945</v>
      </c>
      <c r="Q3813" t="str">
        <f>LEFT(Kickstarter[[#This Row],[Category and Sub-Category]], SEARCH("/", Kickstarter[[#This Row],[Category and Sub-Category]])-1)</f>
        <v>theater</v>
      </c>
      <c r="R3813" t="str">
        <f>RIGHT(Kickstarter[[#This Row],[Category and Sub-Category]], LEN(Kickstarter[[#This Row],[Category and Sub-Category]])-SEARCH("/",Kickstarter[[#This Row],[Category and Sub-Category]]))</f>
        <v>plays</v>
      </c>
      <c r="S3813" s="10">
        <f>(Kickstarter[[#This Row],[launched_at]]/86400) + 25569 + (-6/24)</f>
        <v>42487.37700231481</v>
      </c>
      <c r="T3813" s="10">
        <f>(Kickstarter[[#This Row],[deadline]]/86400) + 25569 + (-6/24)</f>
        <v>42521.208333333328</v>
      </c>
      <c r="U3813" s="6">
        <f>YEAR(Kickstarter[[#This Row],[Date Created Conversion]])</f>
        <v>2016</v>
      </c>
      <c r="V3813" s="6" t="str">
        <f>TEXT(Kickstarter[[#This Row],[Date Created Conversion]], "mmm")</f>
        <v>Apr</v>
      </c>
      <c r="W3813" s="6">
        <f>DATEDIF(Kickstarter[[#This Row],[Date Created Conversion]],Kickstarter[[#This Row],[Date Ended Conversion]],"m")</f>
        <v>1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Kickstarter[[#This Row],[pledged]]/Kickstarter[[#This Row],[goal]]</f>
        <v>1.0954999999999999</v>
      </c>
      <c r="P3814" s="13">
        <f>IF(Kickstarter[[#This Row],[backers_count]], Kickstarter[[#This Row],[pledged]]/Kickstarter[[#This Row],[backers_count]], 0)</f>
        <v>199.18181818181819</v>
      </c>
      <c r="Q3814" t="str">
        <f>LEFT(Kickstarter[[#This Row],[Category and Sub-Category]], SEARCH("/", Kickstarter[[#This Row],[Category and Sub-Category]])-1)</f>
        <v>theater</v>
      </c>
      <c r="R3814" t="str">
        <f>RIGHT(Kickstarter[[#This Row],[Category and Sub-Category]], LEN(Kickstarter[[#This Row],[Category and Sub-Category]])-SEARCH("/",Kickstarter[[#This Row],[Category and Sub-Category]]))</f>
        <v>plays</v>
      </c>
      <c r="S3814" s="10">
        <f>(Kickstarter[[#This Row],[launched_at]]/86400) + 25569 + (-6/24)</f>
        <v>42109.501250000001</v>
      </c>
      <c r="T3814" s="10">
        <f>(Kickstarter[[#This Row],[deadline]]/86400) + 25569 + (-6/24)</f>
        <v>42155.915972222225</v>
      </c>
      <c r="U3814" s="6">
        <f>YEAR(Kickstarter[[#This Row],[Date Created Conversion]])</f>
        <v>2015</v>
      </c>
      <c r="V3814" s="6" t="str">
        <f>TEXT(Kickstarter[[#This Row],[Date Created Conversion]], "mmm")</f>
        <v>Apr</v>
      </c>
      <c r="W3814" s="6">
        <f>DATEDIF(Kickstarter[[#This Row],[Date Created Conversion]],Kickstarter[[#This Row],[Date Ended Conversion]],"m")</f>
        <v>1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Kickstarter[[#This Row],[pledged]]/Kickstarter[[#This Row],[goal]]</f>
        <v>1.0095190476190474</v>
      </c>
      <c r="P3815" s="13">
        <f>IF(Kickstarter[[#This Row],[backers_count]], Kickstarter[[#This Row],[pledged]]/Kickstarter[[#This Row],[backers_count]], 0)</f>
        <v>78.518148148148143</v>
      </c>
      <c r="Q3815" t="str">
        <f>LEFT(Kickstarter[[#This Row],[Category and Sub-Category]], SEARCH("/", Kickstarter[[#This Row],[Category and Sub-Category]])-1)</f>
        <v>theater</v>
      </c>
      <c r="R3815" t="str">
        <f>RIGHT(Kickstarter[[#This Row],[Category and Sub-Category]], LEN(Kickstarter[[#This Row],[Category and Sub-Category]])-SEARCH("/",Kickstarter[[#This Row],[Category and Sub-Category]]))</f>
        <v>plays</v>
      </c>
      <c r="S3815" s="10">
        <f>(Kickstarter[[#This Row],[launched_at]]/86400) + 25569 + (-6/24)</f>
        <v>42497.025706018518</v>
      </c>
      <c r="T3815" s="10">
        <f>(Kickstarter[[#This Row],[deadline]]/86400) + 25569 + (-6/24)</f>
        <v>42535.654861111107</v>
      </c>
      <c r="U3815" s="6">
        <f>YEAR(Kickstarter[[#This Row],[Date Created Conversion]])</f>
        <v>2016</v>
      </c>
      <c r="V3815" s="6" t="str">
        <f>TEXT(Kickstarter[[#This Row],[Date Created Conversion]], "mmm")</f>
        <v>May</v>
      </c>
      <c r="W3815" s="6">
        <f>DATEDIF(Kickstarter[[#This Row],[Date Created Conversion]],Kickstarter[[#This Row],[Date Ended Conversion]],"m")</f>
        <v>1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Kickstarter[[#This Row],[pledged]]/Kickstarter[[#This Row],[goal]]</f>
        <v>1.4013333333333333</v>
      </c>
      <c r="P3816" s="13">
        <f>IF(Kickstarter[[#This Row],[backers_count]], Kickstarter[[#This Row],[pledged]]/Kickstarter[[#This Row],[backers_count]], 0)</f>
        <v>61.823529411764703</v>
      </c>
      <c r="Q3816" t="str">
        <f>LEFT(Kickstarter[[#This Row],[Category and Sub-Category]], SEARCH("/", Kickstarter[[#This Row],[Category and Sub-Category]])-1)</f>
        <v>theater</v>
      </c>
      <c r="R3816" t="str">
        <f>RIGHT(Kickstarter[[#This Row],[Category and Sub-Category]], LEN(Kickstarter[[#This Row],[Category and Sub-Category]])-SEARCH("/",Kickstarter[[#This Row],[Category and Sub-Category]]))</f>
        <v>plays</v>
      </c>
      <c r="S3816" s="10">
        <f>(Kickstarter[[#This Row],[launched_at]]/86400) + 25569 + (-6/24)</f>
        <v>42058.654074074075</v>
      </c>
      <c r="T3816" s="10">
        <f>(Kickstarter[[#This Row],[deadline]]/86400) + 25569 + (-6/24)</f>
        <v>42094.915972222225</v>
      </c>
      <c r="U3816" s="6">
        <f>YEAR(Kickstarter[[#This Row],[Date Created Conversion]])</f>
        <v>2015</v>
      </c>
      <c r="V3816" s="6" t="str">
        <f>TEXT(Kickstarter[[#This Row],[Date Created Conversion]], "mmm")</f>
        <v>Feb</v>
      </c>
      <c r="W3816" s="6">
        <f>DATEDIF(Kickstarter[[#This Row],[Date Created Conversion]],Kickstarter[[#This Row],[Date Ended Conversion]],"m")</f>
        <v>1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Kickstarter[[#This Row],[pledged]]/Kickstarter[[#This Row],[goal]]</f>
        <v>1.0000100000000001</v>
      </c>
      <c r="P3817" s="13">
        <f>IF(Kickstarter[[#This Row],[backers_count]], Kickstarter[[#This Row],[pledged]]/Kickstarter[[#This Row],[backers_count]], 0)</f>
        <v>50.000500000000002</v>
      </c>
      <c r="Q3817" t="str">
        <f>LEFT(Kickstarter[[#This Row],[Category and Sub-Category]], SEARCH("/", Kickstarter[[#This Row],[Category and Sub-Category]])-1)</f>
        <v>theater</v>
      </c>
      <c r="R3817" t="str">
        <f>RIGHT(Kickstarter[[#This Row],[Category and Sub-Category]], LEN(Kickstarter[[#This Row],[Category and Sub-Category]])-SEARCH("/",Kickstarter[[#This Row],[Category and Sub-Category]]))</f>
        <v>plays</v>
      </c>
      <c r="S3817" s="10">
        <f>(Kickstarter[[#This Row],[launched_at]]/86400) + 25569 + (-6/24)</f>
        <v>42207.009918981479</v>
      </c>
      <c r="T3817" s="10">
        <f>(Kickstarter[[#This Row],[deadline]]/86400) + 25569 + (-6/24)</f>
        <v>42236.708333333328</v>
      </c>
      <c r="U3817" s="6">
        <f>YEAR(Kickstarter[[#This Row],[Date Created Conversion]])</f>
        <v>2015</v>
      </c>
      <c r="V3817" s="6" t="str">
        <f>TEXT(Kickstarter[[#This Row],[Date Created Conversion]], "mmm")</f>
        <v>Jul</v>
      </c>
      <c r="W3817" s="6">
        <f>DATEDIF(Kickstarter[[#This Row],[Date Created Conversion]],Kickstarter[[#This Row],[Date Ended Conversion]],"m")</f>
        <v>0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Kickstarter[[#This Row],[pledged]]/Kickstarter[[#This Row],[goal]]</f>
        <v>1.19238</v>
      </c>
      <c r="P3818" s="13">
        <f>IF(Kickstarter[[#This Row],[backers_count]], Kickstarter[[#This Row],[pledged]]/Kickstarter[[#This Row],[backers_count]], 0)</f>
        <v>48.339729729729726</v>
      </c>
      <c r="Q3818" t="str">
        <f>LEFT(Kickstarter[[#This Row],[Category and Sub-Category]], SEARCH("/", Kickstarter[[#This Row],[Category and Sub-Category]])-1)</f>
        <v>theater</v>
      </c>
      <c r="R3818" t="str">
        <f>RIGHT(Kickstarter[[#This Row],[Category and Sub-Category]], LEN(Kickstarter[[#This Row],[Category and Sub-Category]])-SEARCH("/",Kickstarter[[#This Row],[Category and Sub-Category]]))</f>
        <v>plays</v>
      </c>
      <c r="S3818" s="10">
        <f>(Kickstarter[[#This Row],[launched_at]]/86400) + 25569 + (-6/24)</f>
        <v>41807.440081018518</v>
      </c>
      <c r="T3818" s="10">
        <f>(Kickstarter[[#This Row],[deadline]]/86400) + 25569 + (-6/24)</f>
        <v>41837.440081018518</v>
      </c>
      <c r="U3818" s="6">
        <f>YEAR(Kickstarter[[#This Row],[Date Created Conversion]])</f>
        <v>2014</v>
      </c>
      <c r="V3818" s="6" t="str">
        <f>TEXT(Kickstarter[[#This Row],[Date Created Conversion]], "mmm")</f>
        <v>Jun</v>
      </c>
      <c r="W3818" s="6">
        <f>DATEDIF(Kickstarter[[#This Row],[Date Created Conversion]],Kickstarter[[#This Row],[Date Ended Conversion]],"m")</f>
        <v>1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Kickstarter[[#This Row],[pledged]]/Kickstarter[[#This Row],[goal]]</f>
        <v>1.0725</v>
      </c>
      <c r="P3819" s="13">
        <f>IF(Kickstarter[[#This Row],[backers_count]], Kickstarter[[#This Row],[pledged]]/Kickstarter[[#This Row],[backers_count]], 0)</f>
        <v>107.25</v>
      </c>
      <c r="Q3819" t="str">
        <f>LEFT(Kickstarter[[#This Row],[Category and Sub-Category]], SEARCH("/", Kickstarter[[#This Row],[Category and Sub-Category]])-1)</f>
        <v>theater</v>
      </c>
      <c r="R3819" t="str">
        <f>RIGHT(Kickstarter[[#This Row],[Category and Sub-Category]], LEN(Kickstarter[[#This Row],[Category and Sub-Category]])-SEARCH("/",Kickstarter[[#This Row],[Category and Sub-Category]]))</f>
        <v>plays</v>
      </c>
      <c r="S3819" s="10">
        <f>(Kickstarter[[#This Row],[launched_at]]/86400) + 25569 + (-6/24)</f>
        <v>42284.44694444444</v>
      </c>
      <c r="T3819" s="10">
        <f>(Kickstarter[[#This Row],[deadline]]/86400) + 25569 + (-6/24)</f>
        <v>42300.915972222225</v>
      </c>
      <c r="U3819" s="6">
        <f>YEAR(Kickstarter[[#This Row],[Date Created Conversion]])</f>
        <v>2015</v>
      </c>
      <c r="V3819" s="6" t="str">
        <f>TEXT(Kickstarter[[#This Row],[Date Created Conversion]], "mmm")</f>
        <v>Oct</v>
      </c>
      <c r="W3819" s="6">
        <f>DATEDIF(Kickstarter[[#This Row],[Date Created Conversion]],Kickstarter[[#This Row],[Date Ended Conversion]],"m")</f>
        <v>0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Kickstarter[[#This Row],[pledged]]/Kickstarter[[#This Row],[goal]]</f>
        <v>2.2799999999999998</v>
      </c>
      <c r="P3820" s="13">
        <f>IF(Kickstarter[[#This Row],[backers_count]], Kickstarter[[#This Row],[pledged]]/Kickstarter[[#This Row],[backers_count]], 0)</f>
        <v>57</v>
      </c>
      <c r="Q3820" t="str">
        <f>LEFT(Kickstarter[[#This Row],[Category and Sub-Category]], SEARCH("/", Kickstarter[[#This Row],[Category and Sub-Category]])-1)</f>
        <v>theater</v>
      </c>
      <c r="R3820" t="str">
        <f>RIGHT(Kickstarter[[#This Row],[Category and Sub-Category]], LEN(Kickstarter[[#This Row],[Category and Sub-Category]])-SEARCH("/",Kickstarter[[#This Row],[Category and Sub-Category]]))</f>
        <v>plays</v>
      </c>
      <c r="S3820" s="10">
        <f>(Kickstarter[[#This Row],[launched_at]]/86400) + 25569 + (-6/24)</f>
        <v>42045.59238425926</v>
      </c>
      <c r="T3820" s="10">
        <f>(Kickstarter[[#This Row],[deadline]]/86400) + 25569 + (-6/24)</f>
        <v>42075.550717592589</v>
      </c>
      <c r="U3820" s="6">
        <f>YEAR(Kickstarter[[#This Row],[Date Created Conversion]])</f>
        <v>2015</v>
      </c>
      <c r="V3820" s="6" t="str">
        <f>TEXT(Kickstarter[[#This Row],[Date Created Conversion]], "mmm")</f>
        <v>Feb</v>
      </c>
      <c r="W3820" s="6">
        <f>DATEDIF(Kickstarter[[#This Row],[Date Created Conversion]],Kickstarter[[#This Row],[Date Ended Conversion]],"m")</f>
        <v>1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Kickstarter[[#This Row],[pledged]]/Kickstarter[[#This Row],[goal]]</f>
        <v>1.0640000000000001</v>
      </c>
      <c r="P3821" s="13">
        <f>IF(Kickstarter[[#This Row],[backers_count]], Kickstarter[[#This Row],[pledged]]/Kickstarter[[#This Row],[backers_count]], 0)</f>
        <v>40.92307692307692</v>
      </c>
      <c r="Q3821" t="str">
        <f>LEFT(Kickstarter[[#This Row],[Category and Sub-Category]], SEARCH("/", Kickstarter[[#This Row],[Category and Sub-Category]])-1)</f>
        <v>theater</v>
      </c>
      <c r="R3821" t="str">
        <f>RIGHT(Kickstarter[[#This Row],[Category and Sub-Category]], LEN(Kickstarter[[#This Row],[Category and Sub-Category]])-SEARCH("/",Kickstarter[[#This Row],[Category and Sub-Category]]))</f>
        <v>plays</v>
      </c>
      <c r="S3821" s="10">
        <f>(Kickstarter[[#This Row],[launched_at]]/86400) + 25569 + (-6/24)</f>
        <v>42183.959537037037</v>
      </c>
      <c r="T3821" s="10">
        <f>(Kickstarter[[#This Row],[deadline]]/86400) + 25569 + (-6/24)</f>
        <v>42202.626388888893</v>
      </c>
      <c r="U3821" s="6">
        <f>YEAR(Kickstarter[[#This Row],[Date Created Conversion]])</f>
        <v>2015</v>
      </c>
      <c r="V3821" s="6" t="str">
        <f>TEXT(Kickstarter[[#This Row],[Date Created Conversion]], "mmm")</f>
        <v>Jun</v>
      </c>
      <c r="W3821" s="6">
        <f>DATEDIF(Kickstarter[[#This Row],[Date Created Conversion]],Kickstarter[[#This Row],[Date Ended Conversion]],"m")</f>
        <v>0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Kickstarter[[#This Row],[pledged]]/Kickstarter[[#This Row],[goal]]</f>
        <v>1.4333333333333333</v>
      </c>
      <c r="P3822" s="13">
        <f>IF(Kickstarter[[#This Row],[backers_count]], Kickstarter[[#This Row],[pledged]]/Kickstarter[[#This Row],[backers_count]], 0)</f>
        <v>21.5</v>
      </c>
      <c r="Q3822" t="str">
        <f>LEFT(Kickstarter[[#This Row],[Category and Sub-Category]], SEARCH("/", Kickstarter[[#This Row],[Category and Sub-Category]])-1)</f>
        <v>theater</v>
      </c>
      <c r="R3822" t="str">
        <f>RIGHT(Kickstarter[[#This Row],[Category and Sub-Category]], LEN(Kickstarter[[#This Row],[Category and Sub-Category]])-SEARCH("/",Kickstarter[[#This Row],[Category and Sub-Category]]))</f>
        <v>plays</v>
      </c>
      <c r="S3822" s="10">
        <f>(Kickstarter[[#This Row],[launched_at]]/86400) + 25569 + (-6/24)</f>
        <v>42160.401817129634</v>
      </c>
      <c r="T3822" s="10">
        <f>(Kickstarter[[#This Row],[deadline]]/86400) + 25569 + (-6/24)</f>
        <v>42190.401817129634</v>
      </c>
      <c r="U3822" s="6">
        <f>YEAR(Kickstarter[[#This Row],[Date Created Conversion]])</f>
        <v>2015</v>
      </c>
      <c r="V3822" s="6" t="str">
        <f>TEXT(Kickstarter[[#This Row],[Date Created Conversion]], "mmm")</f>
        <v>Jun</v>
      </c>
      <c r="W3822" s="6">
        <f>DATEDIF(Kickstarter[[#This Row],[Date Created Conversion]],Kickstarter[[#This Row],[Date Ended Conversion]],"m")</f>
        <v>1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Kickstarter[[#This Row],[pledged]]/Kickstarter[[#This Row],[goal]]</f>
        <v>1.0454285714285714</v>
      </c>
      <c r="P3823" s="13">
        <f>IF(Kickstarter[[#This Row],[backers_count]], Kickstarter[[#This Row],[pledged]]/Kickstarter[[#This Row],[backers_count]], 0)</f>
        <v>79.543478260869563</v>
      </c>
      <c r="Q3823" t="str">
        <f>LEFT(Kickstarter[[#This Row],[Category and Sub-Category]], SEARCH("/", Kickstarter[[#This Row],[Category and Sub-Category]])-1)</f>
        <v>theater</v>
      </c>
      <c r="R3823" t="str">
        <f>RIGHT(Kickstarter[[#This Row],[Category and Sub-Category]], LEN(Kickstarter[[#This Row],[Category and Sub-Category]])-SEARCH("/",Kickstarter[[#This Row],[Category and Sub-Category]]))</f>
        <v>plays</v>
      </c>
      <c r="S3823" s="10">
        <f>(Kickstarter[[#This Row],[launched_at]]/86400) + 25569 + (-6/24)</f>
        <v>42340.930636574078</v>
      </c>
      <c r="T3823" s="10">
        <f>(Kickstarter[[#This Row],[deadline]]/86400) + 25569 + (-6/24)</f>
        <v>42372.930636574078</v>
      </c>
      <c r="U3823" s="6">
        <f>YEAR(Kickstarter[[#This Row],[Date Created Conversion]])</f>
        <v>2015</v>
      </c>
      <c r="V3823" s="6" t="str">
        <f>TEXT(Kickstarter[[#This Row],[Date Created Conversion]], "mmm")</f>
        <v>Dec</v>
      </c>
      <c r="W3823" s="6">
        <f>DATEDIF(Kickstarter[[#This Row],[Date Created Conversion]],Kickstarter[[#This Row],[Date Ended Conversion]],"m")</f>
        <v>1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Kickstarter[[#This Row],[pledged]]/Kickstarter[[#This Row],[goal]]</f>
        <v>1.1002000000000001</v>
      </c>
      <c r="P3824" s="13">
        <f>IF(Kickstarter[[#This Row],[backers_count]], Kickstarter[[#This Row],[pledged]]/Kickstarter[[#This Row],[backers_count]], 0)</f>
        <v>72.381578947368425</v>
      </c>
      <c r="Q3824" t="str">
        <f>LEFT(Kickstarter[[#This Row],[Category and Sub-Category]], SEARCH("/", Kickstarter[[#This Row],[Category and Sub-Category]])-1)</f>
        <v>theater</v>
      </c>
      <c r="R3824" t="str">
        <f>RIGHT(Kickstarter[[#This Row],[Category and Sub-Category]], LEN(Kickstarter[[#This Row],[Category and Sub-Category]])-SEARCH("/",Kickstarter[[#This Row],[Category and Sub-Category]]))</f>
        <v>plays</v>
      </c>
      <c r="S3824" s="10">
        <f>(Kickstarter[[#This Row],[launched_at]]/86400) + 25569 + (-6/24)</f>
        <v>42329.588159722218</v>
      </c>
      <c r="T3824" s="10">
        <f>(Kickstarter[[#This Row],[deadline]]/86400) + 25569 + (-6/24)</f>
        <v>42388.707638888889</v>
      </c>
      <c r="U3824" s="6">
        <f>YEAR(Kickstarter[[#This Row],[Date Created Conversion]])</f>
        <v>2015</v>
      </c>
      <c r="V3824" s="6" t="str">
        <f>TEXT(Kickstarter[[#This Row],[Date Created Conversion]], "mmm")</f>
        <v>Nov</v>
      </c>
      <c r="W3824" s="6">
        <f>DATEDIF(Kickstarter[[#This Row],[Date Created Conversion]],Kickstarter[[#This Row],[Date Ended Conversion]],"m")</f>
        <v>1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Kickstarter[[#This Row],[pledged]]/Kickstarter[[#This Row],[goal]]</f>
        <v>1.06</v>
      </c>
      <c r="P3825" s="13">
        <f>IF(Kickstarter[[#This Row],[backers_count]], Kickstarter[[#This Row],[pledged]]/Kickstarter[[#This Row],[backers_count]], 0)</f>
        <v>64.634146341463421</v>
      </c>
      <c r="Q3825" t="str">
        <f>LEFT(Kickstarter[[#This Row],[Category and Sub-Category]], SEARCH("/", Kickstarter[[#This Row],[Category and Sub-Category]])-1)</f>
        <v>theater</v>
      </c>
      <c r="R3825" t="str">
        <f>RIGHT(Kickstarter[[#This Row],[Category and Sub-Category]], LEN(Kickstarter[[#This Row],[Category and Sub-Category]])-SEARCH("/",Kickstarter[[#This Row],[Category and Sub-Category]]))</f>
        <v>plays</v>
      </c>
      <c r="S3825" s="10">
        <f>(Kickstarter[[#This Row],[launched_at]]/86400) + 25569 + (-6/24)</f>
        <v>42170.660231481481</v>
      </c>
      <c r="T3825" s="10">
        <f>(Kickstarter[[#This Row],[deadline]]/86400) + 25569 + (-6/24)</f>
        <v>42204.915972222225</v>
      </c>
      <c r="U3825" s="6">
        <f>YEAR(Kickstarter[[#This Row],[Date Created Conversion]])</f>
        <v>2015</v>
      </c>
      <c r="V3825" s="6" t="str">
        <f>TEXT(Kickstarter[[#This Row],[Date Created Conversion]], "mmm")</f>
        <v>Jun</v>
      </c>
      <c r="W3825" s="6">
        <f>DATEDIF(Kickstarter[[#This Row],[Date Created Conversion]],Kickstarter[[#This Row],[Date Ended Conversion]],"m")</f>
        <v>1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Kickstarter[[#This Row],[pledged]]/Kickstarter[[#This Row],[goal]]</f>
        <v>1.08</v>
      </c>
      <c r="P3826" s="13">
        <f>IF(Kickstarter[[#This Row],[backers_count]], Kickstarter[[#This Row],[pledged]]/Kickstarter[[#This Row],[backers_count]], 0)</f>
        <v>38.571428571428569</v>
      </c>
      <c r="Q3826" t="str">
        <f>LEFT(Kickstarter[[#This Row],[Category and Sub-Category]], SEARCH("/", Kickstarter[[#This Row],[Category and Sub-Category]])-1)</f>
        <v>theater</v>
      </c>
      <c r="R3826" t="str">
        <f>RIGHT(Kickstarter[[#This Row],[Category and Sub-Category]], LEN(Kickstarter[[#This Row],[Category and Sub-Category]])-SEARCH("/",Kickstarter[[#This Row],[Category and Sub-Category]]))</f>
        <v>plays</v>
      </c>
      <c r="S3826" s="10">
        <f>(Kickstarter[[#This Row],[launched_at]]/86400) + 25569 + (-6/24)</f>
        <v>42571.376192129625</v>
      </c>
      <c r="T3826" s="10">
        <f>(Kickstarter[[#This Row],[deadline]]/86400) + 25569 + (-6/24)</f>
        <v>42583.320138888885</v>
      </c>
      <c r="U3826" s="6">
        <f>YEAR(Kickstarter[[#This Row],[Date Created Conversion]])</f>
        <v>2016</v>
      </c>
      <c r="V3826" s="6" t="str">
        <f>TEXT(Kickstarter[[#This Row],[Date Created Conversion]], "mmm")</f>
        <v>Jul</v>
      </c>
      <c r="W3826" s="6">
        <f>DATEDIF(Kickstarter[[#This Row],[Date Created Conversion]],Kickstarter[[#This Row],[Date Ended Conversion]],"m")</f>
        <v>0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Kickstarter[[#This Row],[pledged]]/Kickstarter[[#This Row],[goal]]</f>
        <v>1.0542</v>
      </c>
      <c r="P3827" s="13">
        <f>IF(Kickstarter[[#This Row],[backers_count]], Kickstarter[[#This Row],[pledged]]/Kickstarter[[#This Row],[backers_count]], 0)</f>
        <v>107.57142857142857</v>
      </c>
      <c r="Q3827" t="str">
        <f>LEFT(Kickstarter[[#This Row],[Category and Sub-Category]], SEARCH("/", Kickstarter[[#This Row],[Category and Sub-Category]])-1)</f>
        <v>theater</v>
      </c>
      <c r="R3827" t="str">
        <f>RIGHT(Kickstarter[[#This Row],[Category and Sub-Category]], LEN(Kickstarter[[#This Row],[Category and Sub-Category]])-SEARCH("/",Kickstarter[[#This Row],[Category and Sub-Category]]))</f>
        <v>plays</v>
      </c>
      <c r="S3827" s="10">
        <f>(Kickstarter[[#This Row],[launched_at]]/86400) + 25569 + (-6/24)</f>
        <v>42150.819606481484</v>
      </c>
      <c r="T3827" s="10">
        <f>(Kickstarter[[#This Row],[deadline]]/86400) + 25569 + (-6/24)</f>
        <v>42171.819606481484</v>
      </c>
      <c r="U3827" s="6">
        <f>YEAR(Kickstarter[[#This Row],[Date Created Conversion]])</f>
        <v>2015</v>
      </c>
      <c r="V3827" s="6" t="str">
        <f>TEXT(Kickstarter[[#This Row],[Date Created Conversion]], "mmm")</f>
        <v>May</v>
      </c>
      <c r="W3827" s="6">
        <f>DATEDIF(Kickstarter[[#This Row],[Date Created Conversion]],Kickstarter[[#This Row],[Date Ended Conversion]],"m")</f>
        <v>0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Kickstarter[[#This Row],[pledged]]/Kickstarter[[#This Row],[goal]]</f>
        <v>1.1916666666666667</v>
      </c>
      <c r="P3828" s="13">
        <f>IF(Kickstarter[[#This Row],[backers_count]], Kickstarter[[#This Row],[pledged]]/Kickstarter[[#This Row],[backers_count]], 0)</f>
        <v>27.5</v>
      </c>
      <c r="Q3828" t="str">
        <f>LEFT(Kickstarter[[#This Row],[Category and Sub-Category]], SEARCH("/", Kickstarter[[#This Row],[Category and Sub-Category]])-1)</f>
        <v>theater</v>
      </c>
      <c r="R3828" t="str">
        <f>RIGHT(Kickstarter[[#This Row],[Category and Sub-Category]], LEN(Kickstarter[[#This Row],[Category and Sub-Category]])-SEARCH("/",Kickstarter[[#This Row],[Category and Sub-Category]]))</f>
        <v>plays</v>
      </c>
      <c r="S3828" s="10">
        <f>(Kickstarter[[#This Row],[launched_at]]/86400) + 25569 + (-6/24)</f>
        <v>42101.173541666663</v>
      </c>
      <c r="T3828" s="10">
        <f>(Kickstarter[[#This Row],[deadline]]/86400) + 25569 + (-6/24)</f>
        <v>42131.173541666663</v>
      </c>
      <c r="U3828" s="6">
        <f>YEAR(Kickstarter[[#This Row],[Date Created Conversion]])</f>
        <v>2015</v>
      </c>
      <c r="V3828" s="6" t="str">
        <f>TEXT(Kickstarter[[#This Row],[Date Created Conversion]], "mmm")</f>
        <v>Apr</v>
      </c>
      <c r="W3828" s="6">
        <f>DATEDIF(Kickstarter[[#This Row],[Date Created Conversion]],Kickstarter[[#This Row],[Date Ended Conversion]],"m")</f>
        <v>1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Kickstarter[[#This Row],[pledged]]/Kickstarter[[#This Row],[goal]]</f>
        <v>1.5266666666666666</v>
      </c>
      <c r="P3829" s="13">
        <f>IF(Kickstarter[[#This Row],[backers_count]], Kickstarter[[#This Row],[pledged]]/Kickstarter[[#This Row],[backers_count]], 0)</f>
        <v>70.461538461538467</v>
      </c>
      <c r="Q3829" t="str">
        <f>LEFT(Kickstarter[[#This Row],[Category and Sub-Category]], SEARCH("/", Kickstarter[[#This Row],[Category and Sub-Category]])-1)</f>
        <v>theater</v>
      </c>
      <c r="R3829" t="str">
        <f>RIGHT(Kickstarter[[#This Row],[Category and Sub-Category]], LEN(Kickstarter[[#This Row],[Category and Sub-Category]])-SEARCH("/",Kickstarter[[#This Row],[Category and Sub-Category]]))</f>
        <v>plays</v>
      </c>
      <c r="S3829" s="10">
        <f>(Kickstarter[[#This Row],[launched_at]]/86400) + 25569 + (-6/24)</f>
        <v>42034.678252314814</v>
      </c>
      <c r="T3829" s="10">
        <f>(Kickstarter[[#This Row],[deadline]]/86400) + 25569 + (-6/24)</f>
        <v>42089.75</v>
      </c>
      <c r="U3829" s="6">
        <f>YEAR(Kickstarter[[#This Row],[Date Created Conversion]])</f>
        <v>2015</v>
      </c>
      <c r="V3829" s="6" t="str">
        <f>TEXT(Kickstarter[[#This Row],[Date Created Conversion]], "mmm")</f>
        <v>Jan</v>
      </c>
      <c r="W3829" s="6">
        <f>DATEDIF(Kickstarter[[#This Row],[Date Created Conversion]],Kickstarter[[#This Row],[Date Ended Conversion]],"m")</f>
        <v>1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Kickstarter[[#This Row],[pledged]]/Kickstarter[[#This Row],[goal]]</f>
        <v>1</v>
      </c>
      <c r="P3830" s="13">
        <f>IF(Kickstarter[[#This Row],[backers_count]], Kickstarter[[#This Row],[pledged]]/Kickstarter[[#This Row],[backers_count]], 0)</f>
        <v>178.57142857142858</v>
      </c>
      <c r="Q3830" t="str">
        <f>LEFT(Kickstarter[[#This Row],[Category and Sub-Category]], SEARCH("/", Kickstarter[[#This Row],[Category and Sub-Category]])-1)</f>
        <v>theater</v>
      </c>
      <c r="R3830" t="str">
        <f>RIGHT(Kickstarter[[#This Row],[Category and Sub-Category]], LEN(Kickstarter[[#This Row],[Category and Sub-Category]])-SEARCH("/",Kickstarter[[#This Row],[Category and Sub-Category]]))</f>
        <v>plays</v>
      </c>
      <c r="S3830" s="10">
        <f>(Kickstarter[[#This Row],[launched_at]]/86400) + 25569 + (-6/24)</f>
        <v>41944.277627314819</v>
      </c>
      <c r="T3830" s="10">
        <f>(Kickstarter[[#This Row],[deadline]]/86400) + 25569 + (-6/24)</f>
        <v>42004.319293981476</v>
      </c>
      <c r="U3830" s="6">
        <f>YEAR(Kickstarter[[#This Row],[Date Created Conversion]])</f>
        <v>2014</v>
      </c>
      <c r="V3830" s="6" t="str">
        <f>TEXT(Kickstarter[[#This Row],[Date Created Conversion]], "mmm")</f>
        <v>Nov</v>
      </c>
      <c r="W3830" s="6">
        <f>DATEDIF(Kickstarter[[#This Row],[Date Created Conversion]],Kickstarter[[#This Row],[Date Ended Conversion]],"m")</f>
        <v>1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Kickstarter[[#This Row],[pledged]]/Kickstarter[[#This Row],[goal]]</f>
        <v>1.002</v>
      </c>
      <c r="P3831" s="13">
        <f>IF(Kickstarter[[#This Row],[backers_count]], Kickstarter[[#This Row],[pledged]]/Kickstarter[[#This Row],[backers_count]], 0)</f>
        <v>62.625</v>
      </c>
      <c r="Q3831" t="str">
        <f>LEFT(Kickstarter[[#This Row],[Category and Sub-Category]], SEARCH("/", Kickstarter[[#This Row],[Category and Sub-Category]])-1)</f>
        <v>theater</v>
      </c>
      <c r="R3831" t="str">
        <f>RIGHT(Kickstarter[[#This Row],[Category and Sub-Category]], LEN(Kickstarter[[#This Row],[Category and Sub-Category]])-SEARCH("/",Kickstarter[[#This Row],[Category and Sub-Category]]))</f>
        <v>plays</v>
      </c>
      <c r="S3831" s="10">
        <f>(Kickstarter[[#This Row],[launched_at]]/86400) + 25569 + (-6/24)</f>
        <v>42593.615405092598</v>
      </c>
      <c r="T3831" s="10">
        <f>(Kickstarter[[#This Row],[deadline]]/86400) + 25569 + (-6/24)</f>
        <v>42613.615405092598</v>
      </c>
      <c r="U3831" s="6">
        <f>YEAR(Kickstarter[[#This Row],[Date Created Conversion]])</f>
        <v>2016</v>
      </c>
      <c r="V3831" s="6" t="str">
        <f>TEXT(Kickstarter[[#This Row],[Date Created Conversion]], "mmm")</f>
        <v>Aug</v>
      </c>
      <c r="W3831" s="6">
        <f>DATEDIF(Kickstarter[[#This Row],[Date Created Conversion]],Kickstarter[[#This Row],[Date Ended Conversion]],"m")</f>
        <v>0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Kickstarter[[#This Row],[pledged]]/Kickstarter[[#This Row],[goal]]</f>
        <v>2.25</v>
      </c>
      <c r="P3832" s="13">
        <f>IF(Kickstarter[[#This Row],[backers_count]], Kickstarter[[#This Row],[pledged]]/Kickstarter[[#This Row],[backers_count]], 0)</f>
        <v>75</v>
      </c>
      <c r="Q3832" t="str">
        <f>LEFT(Kickstarter[[#This Row],[Category and Sub-Category]], SEARCH("/", Kickstarter[[#This Row],[Category and Sub-Category]])-1)</f>
        <v>theater</v>
      </c>
      <c r="R3832" t="str">
        <f>RIGHT(Kickstarter[[#This Row],[Category and Sub-Category]], LEN(Kickstarter[[#This Row],[Category and Sub-Category]])-SEARCH("/",Kickstarter[[#This Row],[Category and Sub-Category]]))</f>
        <v>plays</v>
      </c>
      <c r="S3832" s="10">
        <f>(Kickstarter[[#This Row],[launched_at]]/86400) + 25569 + (-6/24)</f>
        <v>42503.490868055553</v>
      </c>
      <c r="T3832" s="10">
        <f>(Kickstarter[[#This Row],[deadline]]/86400) + 25569 + (-6/24)</f>
        <v>42517.490868055553</v>
      </c>
      <c r="U3832" s="6">
        <f>YEAR(Kickstarter[[#This Row],[Date Created Conversion]])</f>
        <v>2016</v>
      </c>
      <c r="V3832" s="6" t="str">
        <f>TEXT(Kickstarter[[#This Row],[Date Created Conversion]], "mmm")</f>
        <v>May</v>
      </c>
      <c r="W3832" s="6">
        <f>DATEDIF(Kickstarter[[#This Row],[Date Created Conversion]],Kickstarter[[#This Row],[Date Ended Conversion]],"m")</f>
        <v>0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Kickstarter[[#This Row],[pledged]]/Kickstarter[[#This Row],[goal]]</f>
        <v>1.0602199999999999</v>
      </c>
      <c r="P3833" s="13">
        <f>IF(Kickstarter[[#This Row],[backers_count]], Kickstarter[[#This Row],[pledged]]/Kickstarter[[#This Row],[backers_count]], 0)</f>
        <v>58.901111111111113</v>
      </c>
      <c r="Q3833" t="str">
        <f>LEFT(Kickstarter[[#This Row],[Category and Sub-Category]], SEARCH("/", Kickstarter[[#This Row],[Category and Sub-Category]])-1)</f>
        <v>theater</v>
      </c>
      <c r="R3833" t="str">
        <f>RIGHT(Kickstarter[[#This Row],[Category and Sub-Category]], LEN(Kickstarter[[#This Row],[Category and Sub-Category]])-SEARCH("/",Kickstarter[[#This Row],[Category and Sub-Category]]))</f>
        <v>plays</v>
      </c>
      <c r="S3833" s="10">
        <f>(Kickstarter[[#This Row],[launched_at]]/86400) + 25569 + (-6/24)</f>
        <v>41927.598900462966</v>
      </c>
      <c r="T3833" s="10">
        <f>(Kickstarter[[#This Row],[deadline]]/86400) + 25569 + (-6/24)</f>
        <v>41948.640567129631</v>
      </c>
      <c r="U3833" s="6">
        <f>YEAR(Kickstarter[[#This Row],[Date Created Conversion]])</f>
        <v>2014</v>
      </c>
      <c r="V3833" s="6" t="str">
        <f>TEXT(Kickstarter[[#This Row],[Date Created Conversion]], "mmm")</f>
        <v>Oct</v>
      </c>
      <c r="W3833" s="6">
        <f>DATEDIF(Kickstarter[[#This Row],[Date Created Conversion]],Kickstarter[[#This Row],[Date Ended Conversion]],"m")</f>
        <v>0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Kickstarter[[#This Row],[pledged]]/Kickstarter[[#This Row],[goal]]</f>
        <v>1.0466666666666666</v>
      </c>
      <c r="P3834" s="13">
        <f>IF(Kickstarter[[#This Row],[backers_count]], Kickstarter[[#This Row],[pledged]]/Kickstarter[[#This Row],[backers_count]], 0)</f>
        <v>139.55555555555554</v>
      </c>
      <c r="Q3834" t="str">
        <f>LEFT(Kickstarter[[#This Row],[Category and Sub-Category]], SEARCH("/", Kickstarter[[#This Row],[Category and Sub-Category]])-1)</f>
        <v>theater</v>
      </c>
      <c r="R3834" t="str">
        <f>RIGHT(Kickstarter[[#This Row],[Category and Sub-Category]], LEN(Kickstarter[[#This Row],[Category and Sub-Category]])-SEARCH("/",Kickstarter[[#This Row],[Category and Sub-Category]]))</f>
        <v>plays</v>
      </c>
      <c r="S3834" s="10">
        <f>(Kickstarter[[#This Row],[launched_at]]/86400) + 25569 + (-6/24)</f>
        <v>42374.864988425921</v>
      </c>
      <c r="T3834" s="10">
        <f>(Kickstarter[[#This Row],[deadline]]/86400) + 25569 + (-6/24)</f>
        <v>42419.864988425921</v>
      </c>
      <c r="U3834" s="6">
        <f>YEAR(Kickstarter[[#This Row],[Date Created Conversion]])</f>
        <v>2016</v>
      </c>
      <c r="V3834" s="6" t="str">
        <f>TEXT(Kickstarter[[#This Row],[Date Created Conversion]], "mmm")</f>
        <v>Jan</v>
      </c>
      <c r="W3834" s="6">
        <f>DATEDIF(Kickstarter[[#This Row],[Date Created Conversion]],Kickstarter[[#This Row],[Date Ended Conversion]],"m")</f>
        <v>1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Kickstarter[[#This Row],[pledged]]/Kickstarter[[#This Row],[goal]]</f>
        <v>1.1666666666666667</v>
      </c>
      <c r="P3835" s="13">
        <f>IF(Kickstarter[[#This Row],[backers_count]], Kickstarter[[#This Row],[pledged]]/Kickstarter[[#This Row],[backers_count]], 0)</f>
        <v>70</v>
      </c>
      <c r="Q3835" t="str">
        <f>LEFT(Kickstarter[[#This Row],[Category and Sub-Category]], SEARCH("/", Kickstarter[[#This Row],[Category and Sub-Category]])-1)</f>
        <v>theater</v>
      </c>
      <c r="R3835" t="str">
        <f>RIGHT(Kickstarter[[#This Row],[Category and Sub-Category]], LEN(Kickstarter[[#This Row],[Category and Sub-Category]])-SEARCH("/",Kickstarter[[#This Row],[Category and Sub-Category]]))</f>
        <v>plays</v>
      </c>
      <c r="S3835" s="10">
        <f>(Kickstarter[[#This Row],[launched_at]]/86400) + 25569 + (-6/24)</f>
        <v>41963.622361111113</v>
      </c>
      <c r="T3835" s="10">
        <f>(Kickstarter[[#This Row],[deadline]]/86400) + 25569 + (-6/24)</f>
        <v>41974.547916666663</v>
      </c>
      <c r="U3835" s="6">
        <f>YEAR(Kickstarter[[#This Row],[Date Created Conversion]])</f>
        <v>2014</v>
      </c>
      <c r="V3835" s="6" t="str">
        <f>TEXT(Kickstarter[[#This Row],[Date Created Conversion]], "mmm")</f>
        <v>Nov</v>
      </c>
      <c r="W3835" s="6">
        <f>DATEDIF(Kickstarter[[#This Row],[Date Created Conversion]],Kickstarter[[#This Row],[Date Ended Conversion]],"m")</f>
        <v>0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Kickstarter[[#This Row],[pledged]]/Kickstarter[[#This Row],[goal]]</f>
        <v>1.0903333333333334</v>
      </c>
      <c r="P3836" s="13">
        <f>IF(Kickstarter[[#This Row],[backers_count]], Kickstarter[[#This Row],[pledged]]/Kickstarter[[#This Row],[backers_count]], 0)</f>
        <v>57.385964912280699</v>
      </c>
      <c r="Q3836" t="str">
        <f>LEFT(Kickstarter[[#This Row],[Category and Sub-Category]], SEARCH("/", Kickstarter[[#This Row],[Category and Sub-Category]])-1)</f>
        <v>theater</v>
      </c>
      <c r="R3836" t="str">
        <f>RIGHT(Kickstarter[[#This Row],[Category and Sub-Category]], LEN(Kickstarter[[#This Row],[Category and Sub-Category]])-SEARCH("/",Kickstarter[[#This Row],[Category and Sub-Category]]))</f>
        <v>plays</v>
      </c>
      <c r="S3836" s="10">
        <f>(Kickstarter[[#This Row],[launched_at]]/86400) + 25569 + (-6/24)</f>
        <v>42143.195219907408</v>
      </c>
      <c r="T3836" s="10">
        <f>(Kickstarter[[#This Row],[deadline]]/86400) + 25569 + (-6/24)</f>
        <v>42173.195219907408</v>
      </c>
      <c r="U3836" s="6">
        <f>YEAR(Kickstarter[[#This Row],[Date Created Conversion]])</f>
        <v>2015</v>
      </c>
      <c r="V3836" s="6" t="str">
        <f>TEXT(Kickstarter[[#This Row],[Date Created Conversion]], "mmm")</f>
        <v>May</v>
      </c>
      <c r="W3836" s="6">
        <f>DATEDIF(Kickstarter[[#This Row],[Date Created Conversion]],Kickstarter[[#This Row],[Date Ended Conversion]],"m")</f>
        <v>0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Kickstarter[[#This Row],[pledged]]/Kickstarter[[#This Row],[goal]]</f>
        <v>1.6</v>
      </c>
      <c r="P3837" s="13">
        <f>IF(Kickstarter[[#This Row],[backers_count]], Kickstarter[[#This Row],[pledged]]/Kickstarter[[#This Row],[backers_count]], 0)</f>
        <v>40</v>
      </c>
      <c r="Q3837" t="str">
        <f>LEFT(Kickstarter[[#This Row],[Category and Sub-Category]], SEARCH("/", Kickstarter[[#This Row],[Category and Sub-Category]])-1)</f>
        <v>theater</v>
      </c>
      <c r="R3837" t="str">
        <f>RIGHT(Kickstarter[[#This Row],[Category and Sub-Category]], LEN(Kickstarter[[#This Row],[Category and Sub-Category]])-SEARCH("/",Kickstarter[[#This Row],[Category and Sub-Category]]))</f>
        <v>plays</v>
      </c>
      <c r="S3837" s="10">
        <f>(Kickstarter[[#This Row],[launched_at]]/86400) + 25569 + (-6/24)</f>
        <v>42460.69222222222</v>
      </c>
      <c r="T3837" s="10">
        <f>(Kickstarter[[#This Row],[deadline]]/86400) + 25569 + (-6/24)</f>
        <v>42481.69222222222</v>
      </c>
      <c r="U3837" s="6">
        <f>YEAR(Kickstarter[[#This Row],[Date Created Conversion]])</f>
        <v>2016</v>
      </c>
      <c r="V3837" s="6" t="str">
        <f>TEXT(Kickstarter[[#This Row],[Date Created Conversion]], "mmm")</f>
        <v>Mar</v>
      </c>
      <c r="W3837" s="6">
        <f>DATEDIF(Kickstarter[[#This Row],[Date Created Conversion]],Kickstarter[[#This Row],[Date Ended Conversion]],"m")</f>
        <v>0</v>
      </c>
    </row>
    <row r="3838" spans="1:23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Kickstarter[[#This Row],[pledged]]/Kickstarter[[#This Row],[goal]]</f>
        <v>1.125</v>
      </c>
      <c r="P3838" s="13">
        <f>IF(Kickstarter[[#This Row],[backers_count]], Kickstarter[[#This Row],[pledged]]/Kickstarter[[#This Row],[backers_count]], 0)</f>
        <v>64.285714285714292</v>
      </c>
      <c r="Q3838" t="str">
        <f>LEFT(Kickstarter[[#This Row],[Category and Sub-Category]], SEARCH("/", Kickstarter[[#This Row],[Category and Sub-Category]])-1)</f>
        <v>theater</v>
      </c>
      <c r="R3838" t="str">
        <f>RIGHT(Kickstarter[[#This Row],[Category and Sub-Category]], LEN(Kickstarter[[#This Row],[Category and Sub-Category]])-SEARCH("/",Kickstarter[[#This Row],[Category and Sub-Category]]))</f>
        <v>plays</v>
      </c>
      <c r="S3838" s="10">
        <f>(Kickstarter[[#This Row],[launched_at]]/86400) + 25569 + (-6/24)</f>
        <v>42553.676527777774</v>
      </c>
      <c r="T3838" s="10">
        <f>(Kickstarter[[#This Row],[deadline]]/86400) + 25569 + (-6/24)</f>
        <v>42584.922916666663</v>
      </c>
      <c r="U3838" s="6">
        <f>YEAR(Kickstarter[[#This Row],[Date Created Conversion]])</f>
        <v>2016</v>
      </c>
      <c r="V3838" s="6" t="str">
        <f>TEXT(Kickstarter[[#This Row],[Date Created Conversion]], "mmm")</f>
        <v>Jul</v>
      </c>
      <c r="W3838" s="6">
        <f>DATEDIF(Kickstarter[[#This Row],[Date Created Conversion]],Kickstarter[[#This Row],[Date Ended Conversion]],"m")</f>
        <v>1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Kickstarter[[#This Row],[pledged]]/Kickstarter[[#This Row],[goal]]</f>
        <v>1.0209999999999999</v>
      </c>
      <c r="P3839" s="13">
        <f>IF(Kickstarter[[#This Row],[backers_count]], Kickstarter[[#This Row],[pledged]]/Kickstarter[[#This Row],[backers_count]], 0)</f>
        <v>120.11764705882354</v>
      </c>
      <c r="Q3839" t="str">
        <f>LEFT(Kickstarter[[#This Row],[Category and Sub-Category]], SEARCH("/", Kickstarter[[#This Row],[Category and Sub-Category]])-1)</f>
        <v>theater</v>
      </c>
      <c r="R3839" t="str">
        <f>RIGHT(Kickstarter[[#This Row],[Category and Sub-Category]], LEN(Kickstarter[[#This Row],[Category and Sub-Category]])-SEARCH("/",Kickstarter[[#This Row],[Category and Sub-Category]]))</f>
        <v>plays</v>
      </c>
      <c r="S3839" s="10">
        <f>(Kickstarter[[#This Row],[launched_at]]/86400) + 25569 + (-6/24)</f>
        <v>42152.515717592592</v>
      </c>
      <c r="T3839" s="10">
        <f>(Kickstarter[[#This Row],[deadline]]/86400) + 25569 + (-6/24)</f>
        <v>42188.515717592592</v>
      </c>
      <c r="U3839" s="6">
        <f>YEAR(Kickstarter[[#This Row],[Date Created Conversion]])</f>
        <v>2015</v>
      </c>
      <c r="V3839" s="6" t="str">
        <f>TEXT(Kickstarter[[#This Row],[Date Created Conversion]], "mmm")</f>
        <v>May</v>
      </c>
      <c r="W3839" s="6">
        <f>DATEDIF(Kickstarter[[#This Row],[Date Created Conversion]],Kickstarter[[#This Row],[Date Ended Conversion]],"m")</f>
        <v>1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Kickstarter[[#This Row],[pledged]]/Kickstarter[[#This Row],[goal]]</f>
        <v>1.00824</v>
      </c>
      <c r="P3840" s="13">
        <f>IF(Kickstarter[[#This Row],[backers_count]], Kickstarter[[#This Row],[pledged]]/Kickstarter[[#This Row],[backers_count]], 0)</f>
        <v>1008.24</v>
      </c>
      <c r="Q3840" t="str">
        <f>LEFT(Kickstarter[[#This Row],[Category and Sub-Category]], SEARCH("/", Kickstarter[[#This Row],[Category and Sub-Category]])-1)</f>
        <v>theater</v>
      </c>
      <c r="R3840" t="str">
        <f>RIGHT(Kickstarter[[#This Row],[Category and Sub-Category]], LEN(Kickstarter[[#This Row],[Category and Sub-Category]])-SEARCH("/",Kickstarter[[#This Row],[Category and Sub-Category]]))</f>
        <v>plays</v>
      </c>
      <c r="S3840" s="10">
        <f>(Kickstarter[[#This Row],[launched_at]]/86400) + 25569 + (-6/24)</f>
        <v>42116.460752314815</v>
      </c>
      <c r="T3840" s="10">
        <f>(Kickstarter[[#This Row],[deadline]]/86400) + 25569 + (-6/24)</f>
        <v>42146.460752314815</v>
      </c>
      <c r="U3840" s="6">
        <f>YEAR(Kickstarter[[#This Row],[Date Created Conversion]])</f>
        <v>2015</v>
      </c>
      <c r="V3840" s="6" t="str">
        <f>TEXT(Kickstarter[[#This Row],[Date Created Conversion]], "mmm")</f>
        <v>Apr</v>
      </c>
      <c r="W3840" s="6">
        <f>DATEDIF(Kickstarter[[#This Row],[Date Created Conversion]],Kickstarter[[#This Row],[Date Ended Conversion]],"m")</f>
        <v>1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Kickstarter[[#This Row],[pledged]]/Kickstarter[[#This Row],[goal]]</f>
        <v>1.0125</v>
      </c>
      <c r="P3841" s="13">
        <f>IF(Kickstarter[[#This Row],[backers_count]], Kickstarter[[#This Row],[pledged]]/Kickstarter[[#This Row],[backers_count]], 0)</f>
        <v>63.28125</v>
      </c>
      <c r="Q3841" t="str">
        <f>LEFT(Kickstarter[[#This Row],[Category and Sub-Category]], SEARCH("/", Kickstarter[[#This Row],[Category and Sub-Category]])-1)</f>
        <v>theater</v>
      </c>
      <c r="R3841" t="str">
        <f>RIGHT(Kickstarter[[#This Row],[Category and Sub-Category]], LEN(Kickstarter[[#This Row],[Category and Sub-Category]])-SEARCH("/",Kickstarter[[#This Row],[Category and Sub-Category]]))</f>
        <v>plays</v>
      </c>
      <c r="S3841" s="10">
        <f>(Kickstarter[[#This Row],[launched_at]]/86400) + 25569 + (-6/24)</f>
        <v>42154.892638888894</v>
      </c>
      <c r="T3841" s="10">
        <f>(Kickstarter[[#This Row],[deadline]]/86400) + 25569 + (-6/24)</f>
        <v>42214.892638888894</v>
      </c>
      <c r="U3841" s="6">
        <f>YEAR(Kickstarter[[#This Row],[Date Created Conversion]])</f>
        <v>2015</v>
      </c>
      <c r="V3841" s="6" t="str">
        <f>TEXT(Kickstarter[[#This Row],[Date Created Conversion]], "mmm")</f>
        <v>May</v>
      </c>
      <c r="W3841" s="6">
        <f>DATEDIF(Kickstarter[[#This Row],[Date Created Conversion]],Kickstarter[[#This Row],[Date Ended Conversion]],"m")</f>
        <v>1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Kickstarter[[#This Row],[pledged]]/Kickstarter[[#This Row],[goal]]</f>
        <v>65</v>
      </c>
      <c r="P3842" s="13">
        <f>IF(Kickstarter[[#This Row],[backers_count]], Kickstarter[[#This Row],[pledged]]/Kickstarter[[#This Row],[backers_count]], 0)</f>
        <v>21.666666666666668</v>
      </c>
      <c r="Q3842" t="str">
        <f>LEFT(Kickstarter[[#This Row],[Category and Sub-Category]], SEARCH("/", Kickstarter[[#This Row],[Category and Sub-Category]])-1)</f>
        <v>theater</v>
      </c>
      <c r="R3842" t="str">
        <f>RIGHT(Kickstarter[[#This Row],[Category and Sub-Category]], LEN(Kickstarter[[#This Row],[Category and Sub-Category]])-SEARCH("/",Kickstarter[[#This Row],[Category and Sub-Category]]))</f>
        <v>plays</v>
      </c>
      <c r="S3842" s="10">
        <f>(Kickstarter[[#This Row],[launched_at]]/86400) + 25569 + (-6/24)</f>
        <v>42432.451724537037</v>
      </c>
      <c r="T3842" s="10">
        <f>(Kickstarter[[#This Row],[deadline]]/86400) + 25569 + (-6/24)</f>
        <v>42457.410057870366</v>
      </c>
      <c r="U3842" s="6">
        <f>YEAR(Kickstarter[[#This Row],[Date Created Conversion]])</f>
        <v>2016</v>
      </c>
      <c r="V3842" s="6" t="str">
        <f>TEXT(Kickstarter[[#This Row],[Date Created Conversion]], "mmm")</f>
        <v>Mar</v>
      </c>
      <c r="W3842" s="6">
        <f>DATEDIF(Kickstarter[[#This Row],[Date Created Conversion]],Kickstarter[[#This Row],[Date Ended Conversion]],"m")</f>
        <v>0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Kickstarter[[#This Row],[pledged]]/Kickstarter[[#This Row],[goal]]</f>
        <v>8.72E-2</v>
      </c>
      <c r="P3843" s="13">
        <f>IF(Kickstarter[[#This Row],[backers_count]], Kickstarter[[#This Row],[pledged]]/Kickstarter[[#This Row],[backers_count]], 0)</f>
        <v>25.647058823529413</v>
      </c>
      <c r="Q3843" t="str">
        <f>LEFT(Kickstarter[[#This Row],[Category and Sub-Category]], SEARCH("/", Kickstarter[[#This Row],[Category and Sub-Category]])-1)</f>
        <v>theater</v>
      </c>
      <c r="R3843" t="str">
        <f>RIGHT(Kickstarter[[#This Row],[Category and Sub-Category]], LEN(Kickstarter[[#This Row],[Category and Sub-Category]])-SEARCH("/",Kickstarter[[#This Row],[Category and Sub-Category]]))</f>
        <v>plays</v>
      </c>
      <c r="S3843" s="10">
        <f>(Kickstarter[[#This Row],[launched_at]]/86400) + 25569 + (-6/24)</f>
        <v>41780.535729166666</v>
      </c>
      <c r="T3843" s="10">
        <f>(Kickstarter[[#This Row],[deadline]]/86400) + 25569 + (-6/24)</f>
        <v>41840.535729166666</v>
      </c>
      <c r="U3843" s="6">
        <f>YEAR(Kickstarter[[#This Row],[Date Created Conversion]])</f>
        <v>2014</v>
      </c>
      <c r="V3843" s="6" t="str">
        <f>TEXT(Kickstarter[[#This Row],[Date Created Conversion]], "mmm")</f>
        <v>May</v>
      </c>
      <c r="W3843" s="6">
        <f>DATEDIF(Kickstarter[[#This Row],[Date Created Conversion]],Kickstarter[[#This Row],[Date Ended Conversion]],"m")</f>
        <v>1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Kickstarter[[#This Row],[pledged]]/Kickstarter[[#This Row],[goal]]</f>
        <v>0.21940000000000001</v>
      </c>
      <c r="P3844" s="13">
        <f>IF(Kickstarter[[#This Row],[backers_count]], Kickstarter[[#This Row],[pledged]]/Kickstarter[[#This Row],[backers_count]], 0)</f>
        <v>47.695652173913047</v>
      </c>
      <c r="Q3844" t="str">
        <f>LEFT(Kickstarter[[#This Row],[Category and Sub-Category]], SEARCH("/", Kickstarter[[#This Row],[Category and Sub-Category]])-1)</f>
        <v>theater</v>
      </c>
      <c r="R3844" t="str">
        <f>RIGHT(Kickstarter[[#This Row],[Category and Sub-Category]], LEN(Kickstarter[[#This Row],[Category and Sub-Category]])-SEARCH("/",Kickstarter[[#This Row],[Category and Sub-Category]]))</f>
        <v>plays</v>
      </c>
      <c r="S3844" s="10">
        <f>(Kickstarter[[#This Row],[launched_at]]/86400) + 25569 + (-6/24)</f>
        <v>41740.243657407409</v>
      </c>
      <c r="T3844" s="10">
        <f>(Kickstarter[[#This Row],[deadline]]/86400) + 25569 + (-6/24)</f>
        <v>41770.243657407409</v>
      </c>
      <c r="U3844" s="6">
        <f>YEAR(Kickstarter[[#This Row],[Date Created Conversion]])</f>
        <v>2014</v>
      </c>
      <c r="V3844" s="6" t="str">
        <f>TEXT(Kickstarter[[#This Row],[Date Created Conversion]], "mmm")</f>
        <v>Apr</v>
      </c>
      <c r="W3844" s="6">
        <f>DATEDIF(Kickstarter[[#This Row],[Date Created Conversion]],Kickstarter[[#This Row],[Date Ended Conversion]],"m")</f>
        <v>1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Kickstarter[[#This Row],[pledged]]/Kickstarter[[#This Row],[goal]]</f>
        <v>0.21299999999999999</v>
      </c>
      <c r="P3845" s="13">
        <f>IF(Kickstarter[[#This Row],[backers_count]], Kickstarter[[#This Row],[pledged]]/Kickstarter[[#This Row],[backers_count]], 0)</f>
        <v>56.05263157894737</v>
      </c>
      <c r="Q3845" t="str">
        <f>LEFT(Kickstarter[[#This Row],[Category and Sub-Category]], SEARCH("/", Kickstarter[[#This Row],[Category and Sub-Category]])-1)</f>
        <v>theater</v>
      </c>
      <c r="R3845" t="str">
        <f>RIGHT(Kickstarter[[#This Row],[Category and Sub-Category]], LEN(Kickstarter[[#This Row],[Category and Sub-Category]])-SEARCH("/",Kickstarter[[#This Row],[Category and Sub-Category]]))</f>
        <v>plays</v>
      </c>
      <c r="S3845" s="10">
        <f>(Kickstarter[[#This Row],[launched_at]]/86400) + 25569 + (-6/24)</f>
        <v>41765.822500000002</v>
      </c>
      <c r="T3845" s="10">
        <f>(Kickstarter[[#This Row],[deadline]]/86400) + 25569 + (-6/24)</f>
        <v>41790.822500000002</v>
      </c>
      <c r="U3845" s="6">
        <f>YEAR(Kickstarter[[#This Row],[Date Created Conversion]])</f>
        <v>2014</v>
      </c>
      <c r="V3845" s="6" t="str">
        <f>TEXT(Kickstarter[[#This Row],[Date Created Conversion]], "mmm")</f>
        <v>May</v>
      </c>
      <c r="W3845" s="6">
        <f>DATEDIF(Kickstarter[[#This Row],[Date Created Conversion]],Kickstarter[[#This Row],[Date Ended Conversion]],"m")</f>
        <v>0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Kickstarter[[#This Row],[pledged]]/Kickstarter[[#This Row],[goal]]</f>
        <v>0.41489795918367345</v>
      </c>
      <c r="P3846" s="13">
        <f>IF(Kickstarter[[#This Row],[backers_count]], Kickstarter[[#This Row],[pledged]]/Kickstarter[[#This Row],[backers_count]], 0)</f>
        <v>81.319999999999993</v>
      </c>
      <c r="Q3846" t="str">
        <f>LEFT(Kickstarter[[#This Row],[Category and Sub-Category]], SEARCH("/", Kickstarter[[#This Row],[Category and Sub-Category]])-1)</f>
        <v>theater</v>
      </c>
      <c r="R3846" t="str">
        <f>RIGHT(Kickstarter[[#This Row],[Category and Sub-Category]], LEN(Kickstarter[[#This Row],[Category and Sub-Category]])-SEARCH("/",Kickstarter[[#This Row],[Category and Sub-Category]]))</f>
        <v>plays</v>
      </c>
      <c r="S3846" s="10">
        <f>(Kickstarter[[#This Row],[launched_at]]/86400) + 25569 + (-6/24)</f>
        <v>41766.367291666669</v>
      </c>
      <c r="T3846" s="10">
        <f>(Kickstarter[[#This Row],[deadline]]/86400) + 25569 + (-6/24)</f>
        <v>41793.040972222225</v>
      </c>
      <c r="U3846" s="6">
        <f>YEAR(Kickstarter[[#This Row],[Date Created Conversion]])</f>
        <v>2014</v>
      </c>
      <c r="V3846" s="6" t="str">
        <f>TEXT(Kickstarter[[#This Row],[Date Created Conversion]], "mmm")</f>
        <v>May</v>
      </c>
      <c r="W3846" s="6">
        <f>DATEDIF(Kickstarter[[#This Row],[Date Created Conversion]],Kickstarter[[#This Row],[Date Ended Conversion]],"m")</f>
        <v>0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Kickstarter[[#This Row],[pledged]]/Kickstarter[[#This Row],[goal]]</f>
        <v>2.1049999999999999E-2</v>
      </c>
      <c r="P3847" s="13">
        <f>IF(Kickstarter[[#This Row],[backers_count]], Kickstarter[[#This Row],[pledged]]/Kickstarter[[#This Row],[backers_count]], 0)</f>
        <v>70.166666666666671</v>
      </c>
      <c r="Q3847" t="str">
        <f>LEFT(Kickstarter[[#This Row],[Category and Sub-Category]], SEARCH("/", Kickstarter[[#This Row],[Category and Sub-Category]])-1)</f>
        <v>theater</v>
      </c>
      <c r="R3847" t="str">
        <f>RIGHT(Kickstarter[[#This Row],[Category and Sub-Category]], LEN(Kickstarter[[#This Row],[Category and Sub-Category]])-SEARCH("/",Kickstarter[[#This Row],[Category and Sub-Category]]))</f>
        <v>plays</v>
      </c>
      <c r="S3847" s="10">
        <f>(Kickstarter[[#This Row],[launched_at]]/86400) + 25569 + (-6/24)</f>
        <v>42248.377013888894</v>
      </c>
      <c r="T3847" s="10">
        <f>(Kickstarter[[#This Row],[deadline]]/86400) + 25569 + (-6/24)</f>
        <v>42278.377013888894</v>
      </c>
      <c r="U3847" s="6">
        <f>YEAR(Kickstarter[[#This Row],[Date Created Conversion]])</f>
        <v>2015</v>
      </c>
      <c r="V3847" s="6" t="str">
        <f>TEXT(Kickstarter[[#This Row],[Date Created Conversion]], "mmm")</f>
        <v>Sep</v>
      </c>
      <c r="W3847" s="6">
        <f>DATEDIF(Kickstarter[[#This Row],[Date Created Conversion]],Kickstarter[[#This Row],[Date Ended Conversion]],"m")</f>
        <v>1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Kickstarter[[#This Row],[pledged]]/Kickstarter[[#This Row],[goal]]</f>
        <v>2.7E-2</v>
      </c>
      <c r="P3848" s="13">
        <f>IF(Kickstarter[[#This Row],[backers_count]], Kickstarter[[#This Row],[pledged]]/Kickstarter[[#This Row],[backers_count]], 0)</f>
        <v>23.625</v>
      </c>
      <c r="Q3848" t="str">
        <f>LEFT(Kickstarter[[#This Row],[Category and Sub-Category]], SEARCH("/", Kickstarter[[#This Row],[Category and Sub-Category]])-1)</f>
        <v>theater</v>
      </c>
      <c r="R3848" t="str">
        <f>RIGHT(Kickstarter[[#This Row],[Category and Sub-Category]], LEN(Kickstarter[[#This Row],[Category and Sub-Category]])-SEARCH("/",Kickstarter[[#This Row],[Category and Sub-Category]]))</f>
        <v>plays</v>
      </c>
      <c r="S3848" s="10">
        <f>(Kickstarter[[#This Row],[launched_at]]/86400) + 25569 + (-6/24)</f>
        <v>41884.971550925926</v>
      </c>
      <c r="T3848" s="10">
        <f>(Kickstarter[[#This Row],[deadline]]/86400) + 25569 + (-6/24)</f>
        <v>41916.040972222225</v>
      </c>
      <c r="U3848" s="6">
        <f>YEAR(Kickstarter[[#This Row],[Date Created Conversion]])</f>
        <v>2014</v>
      </c>
      <c r="V3848" s="6" t="str">
        <f>TEXT(Kickstarter[[#This Row],[Date Created Conversion]], "mmm")</f>
        <v>Sep</v>
      </c>
      <c r="W3848" s="6">
        <f>DATEDIF(Kickstarter[[#This Row],[Date Created Conversion]],Kickstarter[[#This Row],[Date Ended Conversion]],"m")</f>
        <v>1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Kickstarter[[#This Row],[pledged]]/Kickstarter[[#This Row],[goal]]</f>
        <v>0.16161904761904761</v>
      </c>
      <c r="P3849" s="13">
        <f>IF(Kickstarter[[#This Row],[backers_count]], Kickstarter[[#This Row],[pledged]]/Kickstarter[[#This Row],[backers_count]], 0)</f>
        <v>188.55555555555554</v>
      </c>
      <c r="Q3849" t="str">
        <f>LEFT(Kickstarter[[#This Row],[Category and Sub-Category]], SEARCH("/", Kickstarter[[#This Row],[Category and Sub-Category]])-1)</f>
        <v>theater</v>
      </c>
      <c r="R3849" t="str">
        <f>RIGHT(Kickstarter[[#This Row],[Category and Sub-Category]], LEN(Kickstarter[[#This Row],[Category and Sub-Category]])-SEARCH("/",Kickstarter[[#This Row],[Category and Sub-Category]]))</f>
        <v>plays</v>
      </c>
      <c r="S3849" s="10">
        <f>(Kickstarter[[#This Row],[launched_at]]/86400) + 25569 + (-6/24)</f>
        <v>42158.974432870367</v>
      </c>
      <c r="T3849" s="10">
        <f>(Kickstarter[[#This Row],[deadline]]/86400) + 25569 + (-6/24)</f>
        <v>42203.974432870367</v>
      </c>
      <c r="U3849" s="6">
        <f>YEAR(Kickstarter[[#This Row],[Date Created Conversion]])</f>
        <v>2015</v>
      </c>
      <c r="V3849" s="6" t="str">
        <f>TEXT(Kickstarter[[#This Row],[Date Created Conversion]], "mmm")</f>
        <v>Jun</v>
      </c>
      <c r="W3849" s="6">
        <f>DATEDIF(Kickstarter[[#This Row],[Date Created Conversion]],Kickstarter[[#This Row],[Date Ended Conversion]],"m")</f>
        <v>1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Kickstarter[[#This Row],[pledged]]/Kickstarter[[#This Row],[goal]]</f>
        <v>0.16376923076923078</v>
      </c>
      <c r="P3850" s="13">
        <f>IF(Kickstarter[[#This Row],[backers_count]], Kickstarter[[#This Row],[pledged]]/Kickstarter[[#This Row],[backers_count]], 0)</f>
        <v>49.511627906976742</v>
      </c>
      <c r="Q3850" t="str">
        <f>LEFT(Kickstarter[[#This Row],[Category and Sub-Category]], SEARCH("/", Kickstarter[[#This Row],[Category and Sub-Category]])-1)</f>
        <v>theater</v>
      </c>
      <c r="R3850" t="str">
        <f>RIGHT(Kickstarter[[#This Row],[Category and Sub-Category]], LEN(Kickstarter[[#This Row],[Category and Sub-Category]])-SEARCH("/",Kickstarter[[#This Row],[Category and Sub-Category]]))</f>
        <v>plays</v>
      </c>
      <c r="S3850" s="10">
        <f>(Kickstarter[[#This Row],[launched_at]]/86400) + 25569 + (-6/24)</f>
        <v>42265.567002314812</v>
      </c>
      <c r="T3850" s="10">
        <f>(Kickstarter[[#This Row],[deadline]]/86400) + 25569 + (-6/24)</f>
        <v>42295.567002314812</v>
      </c>
      <c r="U3850" s="6">
        <f>YEAR(Kickstarter[[#This Row],[Date Created Conversion]])</f>
        <v>2015</v>
      </c>
      <c r="V3850" s="6" t="str">
        <f>TEXT(Kickstarter[[#This Row],[Date Created Conversion]], "mmm")</f>
        <v>Sep</v>
      </c>
      <c r="W3850" s="6">
        <f>DATEDIF(Kickstarter[[#This Row],[Date Created Conversion]],Kickstarter[[#This Row],[Date Ended Conversion]],"m")</f>
        <v>1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Kickstarter[[#This Row],[pledged]]/Kickstarter[[#This Row],[goal]]</f>
        <v>7.0433333333333334E-2</v>
      </c>
      <c r="P3851" s="13">
        <f>IF(Kickstarter[[#This Row],[backers_count]], Kickstarter[[#This Row],[pledged]]/Kickstarter[[#This Row],[backers_count]], 0)</f>
        <v>75.464285714285708</v>
      </c>
      <c r="Q3851" t="str">
        <f>LEFT(Kickstarter[[#This Row],[Category and Sub-Category]], SEARCH("/", Kickstarter[[#This Row],[Category and Sub-Category]])-1)</f>
        <v>theater</v>
      </c>
      <c r="R3851" t="str">
        <f>RIGHT(Kickstarter[[#This Row],[Category and Sub-Category]], LEN(Kickstarter[[#This Row],[Category and Sub-Category]])-SEARCH("/",Kickstarter[[#This Row],[Category and Sub-Category]]))</f>
        <v>plays</v>
      </c>
      <c r="S3851" s="10">
        <f>(Kickstarter[[#This Row],[launched_at]]/86400) + 25569 + (-6/24)</f>
        <v>42136.517175925925</v>
      </c>
      <c r="T3851" s="10">
        <f>(Kickstarter[[#This Row],[deadline]]/86400) + 25569 + (-6/24)</f>
        <v>42166.517175925925</v>
      </c>
      <c r="U3851" s="6">
        <f>YEAR(Kickstarter[[#This Row],[Date Created Conversion]])</f>
        <v>2015</v>
      </c>
      <c r="V3851" s="6" t="str">
        <f>TEXT(Kickstarter[[#This Row],[Date Created Conversion]], "mmm")</f>
        <v>May</v>
      </c>
      <c r="W3851" s="6">
        <f>DATEDIF(Kickstarter[[#This Row],[Date Created Conversion]],Kickstarter[[#This Row],[Date Ended Conversion]],"m")</f>
        <v>0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Kickstarter[[#This Row],[pledged]]/Kickstarter[[#This Row],[goal]]</f>
        <v>3.7999999999999999E-2</v>
      </c>
      <c r="P3852" s="13">
        <f>IF(Kickstarter[[#This Row],[backers_count]], Kickstarter[[#This Row],[pledged]]/Kickstarter[[#This Row],[backers_count]], 0)</f>
        <v>9.5</v>
      </c>
      <c r="Q3852" t="str">
        <f>LEFT(Kickstarter[[#This Row],[Category and Sub-Category]], SEARCH("/", Kickstarter[[#This Row],[Category and Sub-Category]])-1)</f>
        <v>theater</v>
      </c>
      <c r="R3852" t="str">
        <f>RIGHT(Kickstarter[[#This Row],[Category and Sub-Category]], LEN(Kickstarter[[#This Row],[Category and Sub-Category]])-SEARCH("/",Kickstarter[[#This Row],[Category and Sub-Category]]))</f>
        <v>plays</v>
      </c>
      <c r="S3852" s="10">
        <f>(Kickstarter[[#This Row],[launched_at]]/86400) + 25569 + (-6/24)</f>
        <v>41974.874340277776</v>
      </c>
      <c r="T3852" s="10">
        <f>(Kickstarter[[#This Row],[deadline]]/86400) + 25569 + (-6/24)</f>
        <v>42004.874340277776</v>
      </c>
      <c r="U3852" s="6">
        <f>YEAR(Kickstarter[[#This Row],[Date Created Conversion]])</f>
        <v>2014</v>
      </c>
      <c r="V3852" s="6" t="str">
        <f>TEXT(Kickstarter[[#This Row],[Date Created Conversion]], "mmm")</f>
        <v>Dec</v>
      </c>
      <c r="W3852" s="6">
        <f>DATEDIF(Kickstarter[[#This Row],[Date Created Conversion]],Kickstarter[[#This Row],[Date Ended Conversion]],"m")</f>
        <v>0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Kickstarter[[#This Row],[pledged]]/Kickstarter[[#This Row],[goal]]</f>
        <v>0.34079999999999999</v>
      </c>
      <c r="P3853" s="13">
        <f>IF(Kickstarter[[#This Row],[backers_count]], Kickstarter[[#This Row],[pledged]]/Kickstarter[[#This Row],[backers_count]], 0)</f>
        <v>35.5</v>
      </c>
      <c r="Q3853" t="str">
        <f>LEFT(Kickstarter[[#This Row],[Category and Sub-Category]], SEARCH("/", Kickstarter[[#This Row],[Category and Sub-Category]])-1)</f>
        <v>theater</v>
      </c>
      <c r="R3853" t="str">
        <f>RIGHT(Kickstarter[[#This Row],[Category and Sub-Category]], LEN(Kickstarter[[#This Row],[Category and Sub-Category]])-SEARCH("/",Kickstarter[[#This Row],[Category and Sub-Category]]))</f>
        <v>plays</v>
      </c>
      <c r="S3853" s="10">
        <f>(Kickstarter[[#This Row],[launched_at]]/86400) + 25569 + (-6/24)</f>
        <v>42172.189571759256</v>
      </c>
      <c r="T3853" s="10">
        <f>(Kickstarter[[#This Row],[deadline]]/86400) + 25569 + (-6/24)</f>
        <v>42202.189571759256</v>
      </c>
      <c r="U3853" s="6">
        <f>YEAR(Kickstarter[[#This Row],[Date Created Conversion]])</f>
        <v>2015</v>
      </c>
      <c r="V3853" s="6" t="str">
        <f>TEXT(Kickstarter[[#This Row],[Date Created Conversion]], "mmm")</f>
        <v>Jun</v>
      </c>
      <c r="W3853" s="6">
        <f>DATEDIF(Kickstarter[[#This Row],[Date Created Conversion]],Kickstarter[[#This Row],[Date Ended Conversion]],"m")</f>
        <v>1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Kickstarter[[#This Row],[pledged]]/Kickstarter[[#This Row],[goal]]</f>
        <v>2E-3</v>
      </c>
      <c r="P3854" s="13">
        <f>IF(Kickstarter[[#This Row],[backers_count]], Kickstarter[[#This Row],[pledged]]/Kickstarter[[#This Row],[backers_count]], 0)</f>
        <v>10</v>
      </c>
      <c r="Q3854" t="str">
        <f>LEFT(Kickstarter[[#This Row],[Category and Sub-Category]], SEARCH("/", Kickstarter[[#This Row],[Category and Sub-Category]])-1)</f>
        <v>theater</v>
      </c>
      <c r="R3854" t="str">
        <f>RIGHT(Kickstarter[[#This Row],[Category and Sub-Category]], LEN(Kickstarter[[#This Row],[Category and Sub-Category]])-SEARCH("/",Kickstarter[[#This Row],[Category and Sub-Category]]))</f>
        <v>plays</v>
      </c>
      <c r="S3854" s="10">
        <f>(Kickstarter[[#This Row],[launched_at]]/86400) + 25569 + (-6/24)</f>
        <v>42064.940694444449</v>
      </c>
      <c r="T3854" s="10">
        <f>(Kickstarter[[#This Row],[deadline]]/86400) + 25569 + (-6/24)</f>
        <v>42089.899027777778</v>
      </c>
      <c r="U3854" s="6">
        <f>YEAR(Kickstarter[[#This Row],[Date Created Conversion]])</f>
        <v>2015</v>
      </c>
      <c r="V3854" s="6" t="str">
        <f>TEXT(Kickstarter[[#This Row],[Date Created Conversion]], "mmm")</f>
        <v>Mar</v>
      </c>
      <c r="W3854" s="6">
        <f>DATEDIF(Kickstarter[[#This Row],[Date Created Conversion]],Kickstarter[[#This Row],[Date Ended Conversion]],"m")</f>
        <v>0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Kickstarter[[#This Row],[pledged]]/Kickstarter[[#This Row],[goal]]</f>
        <v>2.5999999999999998E-4</v>
      </c>
      <c r="P3855" s="13">
        <f>IF(Kickstarter[[#This Row],[backers_count]], Kickstarter[[#This Row],[pledged]]/Kickstarter[[#This Row],[backers_count]], 0)</f>
        <v>13</v>
      </c>
      <c r="Q3855" t="str">
        <f>LEFT(Kickstarter[[#This Row],[Category and Sub-Category]], SEARCH("/", Kickstarter[[#This Row],[Category and Sub-Category]])-1)</f>
        <v>theater</v>
      </c>
      <c r="R3855" t="str">
        <f>RIGHT(Kickstarter[[#This Row],[Category and Sub-Category]], LEN(Kickstarter[[#This Row],[Category and Sub-Category]])-SEARCH("/",Kickstarter[[#This Row],[Category and Sub-Category]]))</f>
        <v>plays</v>
      </c>
      <c r="S3855" s="10">
        <f>(Kickstarter[[#This Row],[launched_at]]/86400) + 25569 + (-6/24)</f>
        <v>41848.59002314815</v>
      </c>
      <c r="T3855" s="10">
        <f>(Kickstarter[[#This Row],[deadline]]/86400) + 25569 + (-6/24)</f>
        <v>41883.59002314815</v>
      </c>
      <c r="U3855" s="6">
        <f>YEAR(Kickstarter[[#This Row],[Date Created Conversion]])</f>
        <v>2014</v>
      </c>
      <c r="V3855" s="6" t="str">
        <f>TEXT(Kickstarter[[#This Row],[Date Created Conversion]], "mmm")</f>
        <v>Jul</v>
      </c>
      <c r="W3855" s="6">
        <f>DATEDIF(Kickstarter[[#This Row],[Date Created Conversion]],Kickstarter[[#This Row],[Date Ended Conversion]],"m")</f>
        <v>1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Kickstarter[[#This Row],[pledged]]/Kickstarter[[#This Row],[goal]]</f>
        <v>0.16254545454545455</v>
      </c>
      <c r="P3856" s="13">
        <f>IF(Kickstarter[[#This Row],[backers_count]], Kickstarter[[#This Row],[pledged]]/Kickstarter[[#This Row],[backers_count]], 0)</f>
        <v>89.4</v>
      </c>
      <c r="Q3856" t="str">
        <f>LEFT(Kickstarter[[#This Row],[Category and Sub-Category]], SEARCH("/", Kickstarter[[#This Row],[Category and Sub-Category]])-1)</f>
        <v>theater</v>
      </c>
      <c r="R3856" t="str">
        <f>RIGHT(Kickstarter[[#This Row],[Category and Sub-Category]], LEN(Kickstarter[[#This Row],[Category and Sub-Category]])-SEARCH("/",Kickstarter[[#This Row],[Category and Sub-Category]]))</f>
        <v>plays</v>
      </c>
      <c r="S3856" s="10">
        <f>(Kickstarter[[#This Row],[launched_at]]/86400) + 25569 + (-6/24)</f>
        <v>42103.634930555556</v>
      </c>
      <c r="T3856" s="10">
        <f>(Kickstarter[[#This Row],[deadline]]/86400) + 25569 + (-6/24)</f>
        <v>42133.634930555556</v>
      </c>
      <c r="U3856" s="6">
        <f>YEAR(Kickstarter[[#This Row],[Date Created Conversion]])</f>
        <v>2015</v>
      </c>
      <c r="V3856" s="6" t="str">
        <f>TEXT(Kickstarter[[#This Row],[Date Created Conversion]], "mmm")</f>
        <v>Apr</v>
      </c>
      <c r="W3856" s="6">
        <f>DATEDIF(Kickstarter[[#This Row],[Date Created Conversion]],Kickstarter[[#This Row],[Date Ended Conversion]],"m")</f>
        <v>1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Kickstarter[[#This Row],[pledged]]/Kickstarter[[#This Row],[goal]]</f>
        <v>2.5000000000000001E-2</v>
      </c>
      <c r="P3857" s="13">
        <f>IF(Kickstarter[[#This Row],[backers_count]], Kickstarter[[#This Row],[pledged]]/Kickstarter[[#This Row],[backers_count]], 0)</f>
        <v>25</v>
      </c>
      <c r="Q3857" t="str">
        <f>LEFT(Kickstarter[[#This Row],[Category and Sub-Category]], SEARCH("/", Kickstarter[[#This Row],[Category and Sub-Category]])-1)</f>
        <v>theater</v>
      </c>
      <c r="R3857" t="str">
        <f>RIGHT(Kickstarter[[#This Row],[Category and Sub-Category]], LEN(Kickstarter[[#This Row],[Category and Sub-Category]])-SEARCH("/",Kickstarter[[#This Row],[Category and Sub-Category]]))</f>
        <v>plays</v>
      </c>
      <c r="S3857" s="10">
        <f>(Kickstarter[[#This Row],[launched_at]]/86400) + 25569 + (-6/24)</f>
        <v>42059.720729166671</v>
      </c>
      <c r="T3857" s="10">
        <f>(Kickstarter[[#This Row],[deadline]]/86400) + 25569 + (-6/24)</f>
        <v>42089.679062499999</v>
      </c>
      <c r="U3857" s="6">
        <f>YEAR(Kickstarter[[#This Row],[Date Created Conversion]])</f>
        <v>2015</v>
      </c>
      <c r="V3857" s="6" t="str">
        <f>TEXT(Kickstarter[[#This Row],[Date Created Conversion]], "mmm")</f>
        <v>Feb</v>
      </c>
      <c r="W3857" s="6">
        <f>DATEDIF(Kickstarter[[#This Row],[Date Created Conversion]],Kickstarter[[#This Row],[Date Ended Conversion]],"m")</f>
        <v>1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Kickstarter[[#This Row],[pledged]]/Kickstarter[[#This Row],[goal]]</f>
        <v>2.0000000000000001E-4</v>
      </c>
      <c r="P3858" s="13">
        <f>IF(Kickstarter[[#This Row],[backers_count]], Kickstarter[[#This Row],[pledged]]/Kickstarter[[#This Row],[backers_count]], 0)</f>
        <v>1</v>
      </c>
      <c r="Q3858" t="str">
        <f>LEFT(Kickstarter[[#This Row],[Category and Sub-Category]], SEARCH("/", Kickstarter[[#This Row],[Category and Sub-Category]])-1)</f>
        <v>theater</v>
      </c>
      <c r="R3858" t="str">
        <f>RIGHT(Kickstarter[[#This Row],[Category and Sub-Category]], LEN(Kickstarter[[#This Row],[Category and Sub-Category]])-SEARCH("/",Kickstarter[[#This Row],[Category and Sub-Category]]))</f>
        <v>plays</v>
      </c>
      <c r="S3858" s="10">
        <f>(Kickstarter[[#This Row],[launched_at]]/86400) + 25569 + (-6/24)</f>
        <v>42041.493090277778</v>
      </c>
      <c r="T3858" s="10">
        <f>(Kickstarter[[#This Row],[deadline]]/86400) + 25569 + (-6/24)</f>
        <v>42071.451423611114</v>
      </c>
      <c r="U3858" s="6">
        <f>YEAR(Kickstarter[[#This Row],[Date Created Conversion]])</f>
        <v>2015</v>
      </c>
      <c r="V3858" s="6" t="str">
        <f>TEXT(Kickstarter[[#This Row],[Date Created Conversion]], "mmm")</f>
        <v>Feb</v>
      </c>
      <c r="W3858" s="6">
        <f>DATEDIF(Kickstarter[[#This Row],[Date Created Conversion]],Kickstarter[[#This Row],[Date Ended Conversion]],"m")</f>
        <v>1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Kickstarter[[#This Row],[pledged]]/Kickstarter[[#This Row],[goal]]</f>
        <v>5.1999999999999998E-2</v>
      </c>
      <c r="P3859" s="13">
        <f>IF(Kickstarter[[#This Row],[backers_count]], Kickstarter[[#This Row],[pledged]]/Kickstarter[[#This Row],[backers_count]], 0)</f>
        <v>65</v>
      </c>
      <c r="Q3859" t="str">
        <f>LEFT(Kickstarter[[#This Row],[Category and Sub-Category]], SEARCH("/", Kickstarter[[#This Row],[Category and Sub-Category]])-1)</f>
        <v>theater</v>
      </c>
      <c r="R3859" t="str">
        <f>RIGHT(Kickstarter[[#This Row],[Category and Sub-Category]], LEN(Kickstarter[[#This Row],[Category and Sub-Category]])-SEARCH("/",Kickstarter[[#This Row],[Category and Sub-Category]]))</f>
        <v>plays</v>
      </c>
      <c r="S3859" s="10">
        <f>(Kickstarter[[#This Row],[launched_at]]/86400) + 25569 + (-6/24)</f>
        <v>41829.48715277778</v>
      </c>
      <c r="T3859" s="10">
        <f>(Kickstarter[[#This Row],[deadline]]/86400) + 25569 + (-6/24)</f>
        <v>41852.466666666667</v>
      </c>
      <c r="U3859" s="6">
        <f>YEAR(Kickstarter[[#This Row],[Date Created Conversion]])</f>
        <v>2014</v>
      </c>
      <c r="V3859" s="6" t="str">
        <f>TEXT(Kickstarter[[#This Row],[Date Created Conversion]], "mmm")</f>
        <v>Jul</v>
      </c>
      <c r="W3859" s="6">
        <f>DATEDIF(Kickstarter[[#This Row],[Date Created Conversion]],Kickstarter[[#This Row],[Date Ended Conversion]],"m")</f>
        <v>0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Kickstarter[[#This Row],[pledged]]/Kickstarter[[#This Row],[goal]]</f>
        <v>0.02</v>
      </c>
      <c r="P3860" s="13">
        <f>IF(Kickstarter[[#This Row],[backers_count]], Kickstarter[[#This Row],[pledged]]/Kickstarter[[#This Row],[backers_count]], 0)</f>
        <v>10</v>
      </c>
      <c r="Q3860" t="str">
        <f>LEFT(Kickstarter[[#This Row],[Category and Sub-Category]], SEARCH("/", Kickstarter[[#This Row],[Category and Sub-Category]])-1)</f>
        <v>theater</v>
      </c>
      <c r="R3860" t="str">
        <f>RIGHT(Kickstarter[[#This Row],[Category and Sub-Category]], LEN(Kickstarter[[#This Row],[Category and Sub-Category]])-SEARCH("/",Kickstarter[[#This Row],[Category and Sub-Category]]))</f>
        <v>plays</v>
      </c>
      <c r="S3860" s="10">
        <f>(Kickstarter[[#This Row],[launched_at]]/86400) + 25569 + (-6/24)</f>
        <v>42128.181064814809</v>
      </c>
      <c r="T3860" s="10">
        <f>(Kickstarter[[#This Row],[deadline]]/86400) + 25569 + (-6/24)</f>
        <v>42146.625</v>
      </c>
      <c r="U3860" s="6">
        <f>YEAR(Kickstarter[[#This Row],[Date Created Conversion]])</f>
        <v>2015</v>
      </c>
      <c r="V3860" s="6" t="str">
        <f>TEXT(Kickstarter[[#This Row],[Date Created Conversion]], "mmm")</f>
        <v>May</v>
      </c>
      <c r="W3860" s="6">
        <f>DATEDIF(Kickstarter[[#This Row],[Date Created Conversion]],Kickstarter[[#This Row],[Date Ended Conversion]],"m")</f>
        <v>0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Kickstarter[[#This Row],[pledged]]/Kickstarter[[#This Row],[goal]]</f>
        <v>4.0000000000000002E-4</v>
      </c>
      <c r="P3861" s="13">
        <f>IF(Kickstarter[[#This Row],[backers_count]], Kickstarter[[#This Row],[pledged]]/Kickstarter[[#This Row],[backers_count]], 0)</f>
        <v>1</v>
      </c>
      <c r="Q3861" t="str">
        <f>LEFT(Kickstarter[[#This Row],[Category and Sub-Category]], SEARCH("/", Kickstarter[[#This Row],[Category and Sub-Category]])-1)</f>
        <v>theater</v>
      </c>
      <c r="R3861" t="str">
        <f>RIGHT(Kickstarter[[#This Row],[Category and Sub-Category]], LEN(Kickstarter[[#This Row],[Category and Sub-Category]])-SEARCH("/",Kickstarter[[#This Row],[Category and Sub-Category]]))</f>
        <v>plays</v>
      </c>
      <c r="S3861" s="10">
        <f>(Kickstarter[[#This Row],[launched_at]]/86400) + 25569 + (-6/24)</f>
        <v>41789.643599537041</v>
      </c>
      <c r="T3861" s="10">
        <f>(Kickstarter[[#This Row],[deadline]]/86400) + 25569 + (-6/24)</f>
        <v>41815.625</v>
      </c>
      <c r="U3861" s="6">
        <f>YEAR(Kickstarter[[#This Row],[Date Created Conversion]])</f>
        <v>2014</v>
      </c>
      <c r="V3861" s="6" t="str">
        <f>TEXT(Kickstarter[[#This Row],[Date Created Conversion]], "mmm")</f>
        <v>May</v>
      </c>
      <c r="W3861" s="6">
        <f>DATEDIF(Kickstarter[[#This Row],[Date Created Conversion]],Kickstarter[[#This Row],[Date Ended Conversion]],"m")</f>
        <v>0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Kickstarter[[#This Row],[pledged]]/Kickstarter[[#This Row],[goal]]</f>
        <v>0.17666666666666667</v>
      </c>
      <c r="P3862" s="13">
        <f>IF(Kickstarter[[#This Row],[backers_count]], Kickstarter[[#This Row],[pledged]]/Kickstarter[[#This Row],[backers_count]], 0)</f>
        <v>81.538461538461533</v>
      </c>
      <c r="Q3862" t="str">
        <f>LEFT(Kickstarter[[#This Row],[Category and Sub-Category]], SEARCH("/", Kickstarter[[#This Row],[Category and Sub-Category]])-1)</f>
        <v>theater</v>
      </c>
      <c r="R3862" t="str">
        <f>RIGHT(Kickstarter[[#This Row],[Category and Sub-Category]], LEN(Kickstarter[[#This Row],[Category and Sub-Category]])-SEARCH("/",Kickstarter[[#This Row],[Category and Sub-Category]]))</f>
        <v>plays</v>
      </c>
      <c r="S3862" s="10">
        <f>(Kickstarter[[#This Row],[launched_at]]/86400) + 25569 + (-6/24)</f>
        <v>41833.410995370374</v>
      </c>
      <c r="T3862" s="10">
        <f>(Kickstarter[[#This Row],[deadline]]/86400) + 25569 + (-6/24)</f>
        <v>41863.410995370374</v>
      </c>
      <c r="U3862" s="6">
        <f>YEAR(Kickstarter[[#This Row],[Date Created Conversion]])</f>
        <v>2014</v>
      </c>
      <c r="V3862" s="6" t="str">
        <f>TEXT(Kickstarter[[#This Row],[Date Created Conversion]], "mmm")</f>
        <v>Jul</v>
      </c>
      <c r="W3862" s="6">
        <f>DATEDIF(Kickstarter[[#This Row],[Date Created Conversion]],Kickstarter[[#This Row],[Date Ended Conversion]],"m")</f>
        <v>0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Kickstarter[[#This Row],[pledged]]/Kickstarter[[#This Row],[goal]]</f>
        <v>0.05</v>
      </c>
      <c r="P3863" s="13">
        <f>IF(Kickstarter[[#This Row],[backers_count]], Kickstarter[[#This Row],[pledged]]/Kickstarter[[#This Row],[backers_count]], 0)</f>
        <v>100</v>
      </c>
      <c r="Q3863" t="str">
        <f>LEFT(Kickstarter[[#This Row],[Category and Sub-Category]], SEARCH("/", Kickstarter[[#This Row],[Category and Sub-Category]])-1)</f>
        <v>theater</v>
      </c>
      <c r="R3863" t="str">
        <f>RIGHT(Kickstarter[[#This Row],[Category and Sub-Category]], LEN(Kickstarter[[#This Row],[Category and Sub-Category]])-SEARCH("/",Kickstarter[[#This Row],[Category and Sub-Category]]))</f>
        <v>plays</v>
      </c>
      <c r="S3863" s="10">
        <f>(Kickstarter[[#This Row],[launched_at]]/86400) + 25569 + (-6/24)</f>
        <v>41914.340011574073</v>
      </c>
      <c r="T3863" s="10">
        <f>(Kickstarter[[#This Row],[deadline]]/86400) + 25569 + (-6/24)</f>
        <v>41955.657638888893</v>
      </c>
      <c r="U3863" s="6">
        <f>YEAR(Kickstarter[[#This Row],[Date Created Conversion]])</f>
        <v>2014</v>
      </c>
      <c r="V3863" s="6" t="str">
        <f>TEXT(Kickstarter[[#This Row],[Date Created Conversion]], "mmm")</f>
        <v>Oct</v>
      </c>
      <c r="W3863" s="6">
        <f>DATEDIF(Kickstarter[[#This Row],[Date Created Conversion]],Kickstarter[[#This Row],[Date Ended Conversion]],"m")</f>
        <v>1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Kickstarter[[#This Row],[pledged]]/Kickstarter[[#This Row],[goal]]</f>
        <v>1.3333333333333334E-4</v>
      </c>
      <c r="P3864" s="13">
        <f>IF(Kickstarter[[#This Row],[backers_count]], Kickstarter[[#This Row],[pledged]]/Kickstarter[[#This Row],[backers_count]], 0)</f>
        <v>1</v>
      </c>
      <c r="Q3864" t="str">
        <f>LEFT(Kickstarter[[#This Row],[Category and Sub-Category]], SEARCH("/", Kickstarter[[#This Row],[Category and Sub-Category]])-1)</f>
        <v>theater</v>
      </c>
      <c r="R3864" t="str">
        <f>RIGHT(Kickstarter[[#This Row],[Category and Sub-Category]], LEN(Kickstarter[[#This Row],[Category and Sub-Category]])-SEARCH("/",Kickstarter[[#This Row],[Category and Sub-Category]]))</f>
        <v>plays</v>
      </c>
      <c r="S3864" s="10">
        <f>(Kickstarter[[#This Row],[launched_at]]/86400) + 25569 + (-6/24)</f>
        <v>42611.011064814811</v>
      </c>
      <c r="T3864" s="10">
        <f>(Kickstarter[[#This Row],[deadline]]/86400) + 25569 + (-6/24)</f>
        <v>42625.457638888889</v>
      </c>
      <c r="U3864" s="6">
        <f>YEAR(Kickstarter[[#This Row],[Date Created Conversion]])</f>
        <v>2016</v>
      </c>
      <c r="V3864" s="6" t="str">
        <f>TEXT(Kickstarter[[#This Row],[Date Created Conversion]], "mmm")</f>
        <v>Aug</v>
      </c>
      <c r="W3864" s="6">
        <f>DATEDIF(Kickstarter[[#This Row],[Date Created Conversion]],Kickstarter[[#This Row],[Date Ended Conversion]],"m")</f>
        <v>0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Kickstarter[[#This Row],[pledged]]/Kickstarter[[#This Row],[goal]]</f>
        <v>0</v>
      </c>
      <c r="P3865" s="13">
        <f>IF(Kickstarter[[#This Row],[backers_count]], Kickstarter[[#This Row],[pledged]]/Kickstarter[[#This Row],[backers_count]], 0)</f>
        <v>0</v>
      </c>
      <c r="Q3865" t="str">
        <f>LEFT(Kickstarter[[#This Row],[Category and Sub-Category]], SEARCH("/", Kickstarter[[#This Row],[Category and Sub-Category]])-1)</f>
        <v>theater</v>
      </c>
      <c r="R3865" t="str">
        <f>RIGHT(Kickstarter[[#This Row],[Category and Sub-Category]], LEN(Kickstarter[[#This Row],[Category and Sub-Category]])-SEARCH("/",Kickstarter[[#This Row],[Category and Sub-Category]]))</f>
        <v>plays</v>
      </c>
      <c r="S3865" s="10">
        <f>(Kickstarter[[#This Row],[launched_at]]/86400) + 25569 + (-6/24)</f>
        <v>42253.383159722223</v>
      </c>
      <c r="T3865" s="10">
        <f>(Kickstarter[[#This Row],[deadline]]/86400) + 25569 + (-6/24)</f>
        <v>42313.424826388888</v>
      </c>
      <c r="U3865" s="6">
        <f>YEAR(Kickstarter[[#This Row],[Date Created Conversion]])</f>
        <v>2015</v>
      </c>
      <c r="V3865" s="6" t="str">
        <f>TEXT(Kickstarter[[#This Row],[Date Created Conversion]], "mmm")</f>
        <v>Sep</v>
      </c>
      <c r="W3865" s="6">
        <f>DATEDIF(Kickstarter[[#This Row],[Date Created Conversion]],Kickstarter[[#This Row],[Date Ended Conversion]],"m")</f>
        <v>1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Kickstarter[[#This Row],[pledged]]/Kickstarter[[#This Row],[goal]]</f>
        <v>1.2E-2</v>
      </c>
      <c r="P3866" s="13">
        <f>IF(Kickstarter[[#This Row],[backers_count]], Kickstarter[[#This Row],[pledged]]/Kickstarter[[#This Row],[backers_count]], 0)</f>
        <v>20</v>
      </c>
      <c r="Q3866" t="str">
        <f>LEFT(Kickstarter[[#This Row],[Category and Sub-Category]], SEARCH("/", Kickstarter[[#This Row],[Category and Sub-Category]])-1)</f>
        <v>theater</v>
      </c>
      <c r="R3866" t="str">
        <f>RIGHT(Kickstarter[[#This Row],[Category and Sub-Category]], LEN(Kickstarter[[#This Row],[Category and Sub-Category]])-SEARCH("/",Kickstarter[[#This Row],[Category and Sub-Category]]))</f>
        <v>plays</v>
      </c>
      <c r="S3866" s="10">
        <f>(Kickstarter[[#This Row],[launched_at]]/86400) + 25569 + (-6/24)</f>
        <v>42295.641828703709</v>
      </c>
      <c r="T3866" s="10">
        <f>(Kickstarter[[#This Row],[deadline]]/86400) + 25569 + (-6/24)</f>
        <v>42325.683495370366</v>
      </c>
      <c r="U3866" s="6">
        <f>YEAR(Kickstarter[[#This Row],[Date Created Conversion]])</f>
        <v>2015</v>
      </c>
      <c r="V3866" s="6" t="str">
        <f>TEXT(Kickstarter[[#This Row],[Date Created Conversion]], "mmm")</f>
        <v>Oct</v>
      </c>
      <c r="W3866" s="6">
        <f>DATEDIF(Kickstarter[[#This Row],[Date Created Conversion]],Kickstarter[[#This Row],[Date Ended Conversion]],"m")</f>
        <v>0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Kickstarter[[#This Row],[pledged]]/Kickstarter[[#This Row],[goal]]</f>
        <v>0.26937422295897223</v>
      </c>
      <c r="P3867" s="13">
        <f>IF(Kickstarter[[#This Row],[backers_count]], Kickstarter[[#This Row],[pledged]]/Kickstarter[[#This Row],[backers_count]], 0)</f>
        <v>46.428571428571431</v>
      </c>
      <c r="Q3867" t="str">
        <f>LEFT(Kickstarter[[#This Row],[Category and Sub-Category]], SEARCH("/", Kickstarter[[#This Row],[Category and Sub-Category]])-1)</f>
        <v>theater</v>
      </c>
      <c r="R3867" t="str">
        <f>RIGHT(Kickstarter[[#This Row],[Category and Sub-Category]], LEN(Kickstarter[[#This Row],[Category and Sub-Category]])-SEARCH("/",Kickstarter[[#This Row],[Category and Sub-Category]]))</f>
        <v>plays</v>
      </c>
      <c r="S3867" s="10">
        <f>(Kickstarter[[#This Row],[launched_at]]/86400) + 25569 + (-6/24)</f>
        <v>41841.401597222226</v>
      </c>
      <c r="T3867" s="10">
        <f>(Kickstarter[[#This Row],[deadline]]/86400) + 25569 + (-6/24)</f>
        <v>41880.979166666664</v>
      </c>
      <c r="U3867" s="6">
        <f>YEAR(Kickstarter[[#This Row],[Date Created Conversion]])</f>
        <v>2014</v>
      </c>
      <c r="V3867" s="6" t="str">
        <f>TEXT(Kickstarter[[#This Row],[Date Created Conversion]], "mmm")</f>
        <v>Jul</v>
      </c>
      <c r="W3867" s="6">
        <f>DATEDIF(Kickstarter[[#This Row],[Date Created Conversion]],Kickstarter[[#This Row],[Date Ended Conversion]],"m")</f>
        <v>1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Kickstarter[[#This Row],[pledged]]/Kickstarter[[#This Row],[goal]]</f>
        <v>5.4999999999999997E-3</v>
      </c>
      <c r="P3868" s="13">
        <f>IF(Kickstarter[[#This Row],[backers_count]], Kickstarter[[#This Row],[pledged]]/Kickstarter[[#This Row],[backers_count]], 0)</f>
        <v>5.5</v>
      </c>
      <c r="Q3868" t="str">
        <f>LEFT(Kickstarter[[#This Row],[Category and Sub-Category]], SEARCH("/", Kickstarter[[#This Row],[Category and Sub-Category]])-1)</f>
        <v>theater</v>
      </c>
      <c r="R3868" t="str">
        <f>RIGHT(Kickstarter[[#This Row],[Category and Sub-Category]], LEN(Kickstarter[[#This Row],[Category and Sub-Category]])-SEARCH("/",Kickstarter[[#This Row],[Category and Sub-Category]]))</f>
        <v>plays</v>
      </c>
      <c r="S3868" s="10">
        <f>(Kickstarter[[#This Row],[launched_at]]/86400) + 25569 + (-6/24)</f>
        <v>42402.697002314817</v>
      </c>
      <c r="T3868" s="10">
        <f>(Kickstarter[[#This Row],[deadline]]/86400) + 25569 + (-6/24)</f>
        <v>42451.895138888889</v>
      </c>
      <c r="U3868" s="6">
        <f>YEAR(Kickstarter[[#This Row],[Date Created Conversion]])</f>
        <v>2016</v>
      </c>
      <c r="V3868" s="6" t="str">
        <f>TEXT(Kickstarter[[#This Row],[Date Created Conversion]], "mmm")</f>
        <v>Feb</v>
      </c>
      <c r="W3868" s="6">
        <f>DATEDIF(Kickstarter[[#This Row],[Date Created Conversion]],Kickstarter[[#This Row],[Date Ended Conversion]],"m")</f>
        <v>1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Kickstarter[[#This Row],[pledged]]/Kickstarter[[#This Row],[goal]]</f>
        <v>0.1255</v>
      </c>
      <c r="P3869" s="13">
        <f>IF(Kickstarter[[#This Row],[backers_count]], Kickstarter[[#This Row],[pledged]]/Kickstarter[[#This Row],[backers_count]], 0)</f>
        <v>50.2</v>
      </c>
      <c r="Q3869" t="str">
        <f>LEFT(Kickstarter[[#This Row],[Category and Sub-Category]], SEARCH("/", Kickstarter[[#This Row],[Category and Sub-Category]])-1)</f>
        <v>theater</v>
      </c>
      <c r="R3869" t="str">
        <f>RIGHT(Kickstarter[[#This Row],[Category and Sub-Category]], LEN(Kickstarter[[#This Row],[Category and Sub-Category]])-SEARCH("/",Kickstarter[[#This Row],[Category and Sub-Category]]))</f>
        <v>plays</v>
      </c>
      <c r="S3869" s="10">
        <f>(Kickstarter[[#This Row],[launched_at]]/86400) + 25569 + (-6/24)</f>
        <v>42509.564108796301</v>
      </c>
      <c r="T3869" s="10">
        <f>(Kickstarter[[#This Row],[deadline]]/86400) + 25569 + (-6/24)</f>
        <v>42539.564108796301</v>
      </c>
      <c r="U3869" s="6">
        <f>YEAR(Kickstarter[[#This Row],[Date Created Conversion]])</f>
        <v>2016</v>
      </c>
      <c r="V3869" s="6" t="str">
        <f>TEXT(Kickstarter[[#This Row],[Date Created Conversion]], "mmm")</f>
        <v>May</v>
      </c>
      <c r="W3869" s="6">
        <f>DATEDIF(Kickstarter[[#This Row],[Date Created Conversion]],Kickstarter[[#This Row],[Date Ended Conversion]],"m")</f>
        <v>0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Kickstarter[[#This Row],[pledged]]/Kickstarter[[#This Row],[goal]]</f>
        <v>2E-3</v>
      </c>
      <c r="P3870" s="13">
        <f>IF(Kickstarter[[#This Row],[backers_count]], Kickstarter[[#This Row],[pledged]]/Kickstarter[[#This Row],[backers_count]], 0)</f>
        <v>10</v>
      </c>
      <c r="Q3870" t="str">
        <f>LEFT(Kickstarter[[#This Row],[Category and Sub-Category]], SEARCH("/", Kickstarter[[#This Row],[Category and Sub-Category]])-1)</f>
        <v>theater</v>
      </c>
      <c r="R3870" t="str">
        <f>RIGHT(Kickstarter[[#This Row],[Category and Sub-Category]], LEN(Kickstarter[[#This Row],[Category and Sub-Category]])-SEARCH("/",Kickstarter[[#This Row],[Category and Sub-Category]]))</f>
        <v>musical</v>
      </c>
      <c r="S3870" s="10">
        <f>(Kickstarter[[#This Row],[launched_at]]/86400) + 25569 + (-6/24)</f>
        <v>41865.409780092596</v>
      </c>
      <c r="T3870" s="10">
        <f>(Kickstarter[[#This Row],[deadline]]/86400) + 25569 + (-6/24)</f>
        <v>41890.409780092596</v>
      </c>
      <c r="U3870" s="6">
        <f>YEAR(Kickstarter[[#This Row],[Date Created Conversion]])</f>
        <v>2014</v>
      </c>
      <c r="V3870" s="6" t="str">
        <f>TEXT(Kickstarter[[#This Row],[Date Created Conversion]], "mmm")</f>
        <v>Aug</v>
      </c>
      <c r="W3870" s="6">
        <f>DATEDIF(Kickstarter[[#This Row],[Date Created Conversion]],Kickstarter[[#This Row],[Date Ended Conversion]],"m")</f>
        <v>0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Kickstarter[[#This Row],[pledged]]/Kickstarter[[#This Row],[goal]]</f>
        <v>3.44748684310884E-2</v>
      </c>
      <c r="P3871" s="13">
        <f>IF(Kickstarter[[#This Row],[backers_count]], Kickstarter[[#This Row],[pledged]]/Kickstarter[[#This Row],[backers_count]], 0)</f>
        <v>30.133333333333333</v>
      </c>
      <c r="Q3871" t="str">
        <f>LEFT(Kickstarter[[#This Row],[Category and Sub-Category]], SEARCH("/", Kickstarter[[#This Row],[Category and Sub-Category]])-1)</f>
        <v>theater</v>
      </c>
      <c r="R3871" t="str">
        <f>RIGHT(Kickstarter[[#This Row],[Category and Sub-Category]], LEN(Kickstarter[[#This Row],[Category and Sub-Category]])-SEARCH("/",Kickstarter[[#This Row],[Category and Sub-Category]]))</f>
        <v>musical</v>
      </c>
      <c r="S3871" s="10">
        <f>(Kickstarter[[#This Row],[launched_at]]/86400) + 25569 + (-6/24)</f>
        <v>42047.474444444444</v>
      </c>
      <c r="T3871" s="10">
        <f>(Kickstarter[[#This Row],[deadline]]/86400) + 25569 + (-6/24)</f>
        <v>42076.882638888885</v>
      </c>
      <c r="U3871" s="6">
        <f>YEAR(Kickstarter[[#This Row],[Date Created Conversion]])</f>
        <v>2015</v>
      </c>
      <c r="V3871" s="6" t="str">
        <f>TEXT(Kickstarter[[#This Row],[Date Created Conversion]], "mmm")</f>
        <v>Feb</v>
      </c>
      <c r="W3871" s="6">
        <f>DATEDIF(Kickstarter[[#This Row],[Date Created Conversion]],Kickstarter[[#This Row],[Date Ended Conversion]],"m")</f>
        <v>1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Kickstarter[[#This Row],[pledged]]/Kickstarter[[#This Row],[goal]]</f>
        <v>0.15</v>
      </c>
      <c r="P3872" s="13">
        <f>IF(Kickstarter[[#This Row],[backers_count]], Kickstarter[[#This Row],[pledged]]/Kickstarter[[#This Row],[backers_count]], 0)</f>
        <v>150</v>
      </c>
      <c r="Q3872" t="str">
        <f>LEFT(Kickstarter[[#This Row],[Category and Sub-Category]], SEARCH("/", Kickstarter[[#This Row],[Category and Sub-Category]])-1)</f>
        <v>theater</v>
      </c>
      <c r="R3872" t="str">
        <f>RIGHT(Kickstarter[[#This Row],[Category and Sub-Category]], LEN(Kickstarter[[#This Row],[Category and Sub-Category]])-SEARCH("/",Kickstarter[[#This Row],[Category and Sub-Category]]))</f>
        <v>musical</v>
      </c>
      <c r="S3872" s="10">
        <f>(Kickstarter[[#This Row],[launched_at]]/86400) + 25569 + (-6/24)</f>
        <v>41792.922199074077</v>
      </c>
      <c r="T3872" s="10">
        <f>(Kickstarter[[#This Row],[deadline]]/86400) + 25569 + (-6/24)</f>
        <v>41822.922199074077</v>
      </c>
      <c r="U3872" s="6">
        <f>YEAR(Kickstarter[[#This Row],[Date Created Conversion]])</f>
        <v>2014</v>
      </c>
      <c r="V3872" s="6" t="str">
        <f>TEXT(Kickstarter[[#This Row],[Date Created Conversion]], "mmm")</f>
        <v>Jun</v>
      </c>
      <c r="W3872" s="6">
        <f>DATEDIF(Kickstarter[[#This Row],[Date Created Conversion]],Kickstarter[[#This Row],[Date Ended Conversion]],"m")</f>
        <v>1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Kickstarter[[#This Row],[pledged]]/Kickstarter[[#This Row],[goal]]</f>
        <v>2.6666666666666668E-2</v>
      </c>
      <c r="P3873" s="13">
        <f>IF(Kickstarter[[#This Row],[backers_count]], Kickstarter[[#This Row],[pledged]]/Kickstarter[[#This Row],[backers_count]], 0)</f>
        <v>13.333333333333334</v>
      </c>
      <c r="Q3873" t="str">
        <f>LEFT(Kickstarter[[#This Row],[Category and Sub-Category]], SEARCH("/", Kickstarter[[#This Row],[Category and Sub-Category]])-1)</f>
        <v>theater</v>
      </c>
      <c r="R3873" t="str">
        <f>RIGHT(Kickstarter[[#This Row],[Category and Sub-Category]], LEN(Kickstarter[[#This Row],[Category and Sub-Category]])-SEARCH("/",Kickstarter[[#This Row],[Category and Sub-Category]]))</f>
        <v>musical</v>
      </c>
      <c r="S3873" s="10">
        <f>(Kickstarter[[#This Row],[launched_at]]/86400) + 25569 + (-6/24)</f>
        <v>42763.530671296292</v>
      </c>
      <c r="T3873" s="10">
        <f>(Kickstarter[[#This Row],[deadline]]/86400) + 25569 + (-6/24)</f>
        <v>42823.489004629635</v>
      </c>
      <c r="U3873" s="6">
        <f>YEAR(Kickstarter[[#This Row],[Date Created Conversion]])</f>
        <v>2017</v>
      </c>
      <c r="V3873" s="6" t="str">
        <f>TEXT(Kickstarter[[#This Row],[Date Created Conversion]], "mmm")</f>
        <v>Jan</v>
      </c>
      <c r="W3873" s="6">
        <f>DATEDIF(Kickstarter[[#This Row],[Date Created Conversion]],Kickstarter[[#This Row],[Date Ended Conversion]],"m")</f>
        <v>2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Kickstarter[[#This Row],[pledged]]/Kickstarter[[#This Row],[goal]]</f>
        <v>0</v>
      </c>
      <c r="P3874" s="13">
        <f>IF(Kickstarter[[#This Row],[backers_count]], Kickstarter[[#This Row],[pledged]]/Kickstarter[[#This Row],[backers_count]], 0)</f>
        <v>0</v>
      </c>
      <c r="Q3874" t="str">
        <f>LEFT(Kickstarter[[#This Row],[Category and Sub-Category]], SEARCH("/", Kickstarter[[#This Row],[Category and Sub-Category]])-1)</f>
        <v>theater</v>
      </c>
      <c r="R3874" t="str">
        <f>RIGHT(Kickstarter[[#This Row],[Category and Sub-Category]], LEN(Kickstarter[[#This Row],[Category and Sub-Category]])-SEARCH("/",Kickstarter[[#This Row],[Category and Sub-Category]]))</f>
        <v>musical</v>
      </c>
      <c r="S3874" s="10">
        <f>(Kickstarter[[#This Row],[launched_at]]/86400) + 25569 + (-6/24)</f>
        <v>42179.895787037036</v>
      </c>
      <c r="T3874" s="10">
        <f>(Kickstarter[[#This Row],[deadline]]/86400) + 25569 + (-6/24)</f>
        <v>42229.895787037036</v>
      </c>
      <c r="U3874" s="6">
        <f>YEAR(Kickstarter[[#This Row],[Date Created Conversion]])</f>
        <v>2015</v>
      </c>
      <c r="V3874" s="6" t="str">
        <f>TEXT(Kickstarter[[#This Row],[Date Created Conversion]], "mmm")</f>
        <v>Jun</v>
      </c>
      <c r="W3874" s="6">
        <f>DATEDIF(Kickstarter[[#This Row],[Date Created Conversion]],Kickstarter[[#This Row],[Date Ended Conversion]],"m")</f>
        <v>1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Kickstarter[[#This Row],[pledged]]/Kickstarter[[#This Row],[goal]]</f>
        <v>0</v>
      </c>
      <c r="P3875" s="13">
        <f>IF(Kickstarter[[#This Row],[backers_count]], Kickstarter[[#This Row],[pledged]]/Kickstarter[[#This Row],[backers_count]], 0)</f>
        <v>0</v>
      </c>
      <c r="Q3875" t="str">
        <f>LEFT(Kickstarter[[#This Row],[Category and Sub-Category]], SEARCH("/", Kickstarter[[#This Row],[Category and Sub-Category]])-1)</f>
        <v>theater</v>
      </c>
      <c r="R3875" t="str">
        <f>RIGHT(Kickstarter[[#This Row],[Category and Sub-Category]], LEN(Kickstarter[[#This Row],[Category and Sub-Category]])-SEARCH("/",Kickstarter[[#This Row],[Category and Sub-Category]]))</f>
        <v>musical</v>
      </c>
      <c r="S3875" s="10">
        <f>(Kickstarter[[#This Row],[launched_at]]/86400) + 25569 + (-6/24)</f>
        <v>42255.446006944447</v>
      </c>
      <c r="T3875" s="10">
        <f>(Kickstarter[[#This Row],[deadline]]/86400) + 25569 + (-6/24)</f>
        <v>42285.446006944447</v>
      </c>
      <c r="U3875" s="6">
        <f>YEAR(Kickstarter[[#This Row],[Date Created Conversion]])</f>
        <v>2015</v>
      </c>
      <c r="V3875" s="6" t="str">
        <f>TEXT(Kickstarter[[#This Row],[Date Created Conversion]], "mmm")</f>
        <v>Sep</v>
      </c>
      <c r="W3875" s="6">
        <f>DATEDIF(Kickstarter[[#This Row],[Date Created Conversion]],Kickstarter[[#This Row],[Date Ended Conversion]],"m")</f>
        <v>1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Kickstarter[[#This Row],[pledged]]/Kickstarter[[#This Row],[goal]]</f>
        <v>0</v>
      </c>
      <c r="P3876" s="13">
        <f>IF(Kickstarter[[#This Row],[backers_count]], Kickstarter[[#This Row],[pledged]]/Kickstarter[[#This Row],[backers_count]], 0)</f>
        <v>0</v>
      </c>
      <c r="Q3876" t="str">
        <f>LEFT(Kickstarter[[#This Row],[Category and Sub-Category]], SEARCH("/", Kickstarter[[#This Row],[Category and Sub-Category]])-1)</f>
        <v>theater</v>
      </c>
      <c r="R3876" t="str">
        <f>RIGHT(Kickstarter[[#This Row],[Category and Sub-Category]], LEN(Kickstarter[[#This Row],[Category and Sub-Category]])-SEARCH("/",Kickstarter[[#This Row],[Category and Sub-Category]]))</f>
        <v>musical</v>
      </c>
      <c r="S3876" s="10">
        <f>(Kickstarter[[#This Row],[launched_at]]/86400) + 25569 + (-6/24)</f>
        <v>42006.766458333332</v>
      </c>
      <c r="T3876" s="10">
        <f>(Kickstarter[[#This Row],[deadline]]/86400) + 25569 + (-6/24)</f>
        <v>42027.791666666672</v>
      </c>
      <c r="U3876" s="6">
        <f>YEAR(Kickstarter[[#This Row],[Date Created Conversion]])</f>
        <v>2015</v>
      </c>
      <c r="V3876" s="6" t="str">
        <f>TEXT(Kickstarter[[#This Row],[Date Created Conversion]], "mmm")</f>
        <v>Jan</v>
      </c>
      <c r="W3876" s="6">
        <f>DATEDIF(Kickstarter[[#This Row],[Date Created Conversion]],Kickstarter[[#This Row],[Date Ended Conversion]],"m")</f>
        <v>0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Kickstarter[[#This Row],[pledged]]/Kickstarter[[#This Row],[goal]]</f>
        <v>0</v>
      </c>
      <c r="P3877" s="13">
        <f>IF(Kickstarter[[#This Row],[backers_count]], Kickstarter[[#This Row],[pledged]]/Kickstarter[[#This Row],[backers_count]], 0)</f>
        <v>0</v>
      </c>
      <c r="Q3877" t="str">
        <f>LEFT(Kickstarter[[#This Row],[Category and Sub-Category]], SEARCH("/", Kickstarter[[#This Row],[Category and Sub-Category]])-1)</f>
        <v>theater</v>
      </c>
      <c r="R3877" t="str">
        <f>RIGHT(Kickstarter[[#This Row],[Category and Sub-Category]], LEN(Kickstarter[[#This Row],[Category and Sub-Category]])-SEARCH("/",Kickstarter[[#This Row],[Category and Sub-Category]]))</f>
        <v>musical</v>
      </c>
      <c r="S3877" s="10">
        <f>(Kickstarter[[#This Row],[launched_at]]/86400) + 25569 + (-6/24)</f>
        <v>42615.096817129626</v>
      </c>
      <c r="T3877" s="10">
        <f>(Kickstarter[[#This Row],[deadline]]/86400) + 25569 + (-6/24)</f>
        <v>42616.166666666672</v>
      </c>
      <c r="U3877" s="6">
        <f>YEAR(Kickstarter[[#This Row],[Date Created Conversion]])</f>
        <v>2016</v>
      </c>
      <c r="V3877" s="6" t="str">
        <f>TEXT(Kickstarter[[#This Row],[Date Created Conversion]], "mmm")</f>
        <v>Sep</v>
      </c>
      <c r="W3877" s="6">
        <f>DATEDIF(Kickstarter[[#This Row],[Date Created Conversion]],Kickstarter[[#This Row],[Date Ended Conversion]],"m")</f>
        <v>0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Kickstarter[[#This Row],[pledged]]/Kickstarter[[#This Row],[goal]]</f>
        <v>0.52794871794871789</v>
      </c>
      <c r="P3878" s="13">
        <f>IF(Kickstarter[[#This Row],[backers_count]], Kickstarter[[#This Row],[pledged]]/Kickstarter[[#This Row],[backers_count]], 0)</f>
        <v>44.760869565217391</v>
      </c>
      <c r="Q3878" t="str">
        <f>LEFT(Kickstarter[[#This Row],[Category and Sub-Category]], SEARCH("/", Kickstarter[[#This Row],[Category and Sub-Category]])-1)</f>
        <v>theater</v>
      </c>
      <c r="R3878" t="str">
        <f>RIGHT(Kickstarter[[#This Row],[Category and Sub-Category]], LEN(Kickstarter[[#This Row],[Category and Sub-Category]])-SEARCH("/",Kickstarter[[#This Row],[Category and Sub-Category]]))</f>
        <v>musical</v>
      </c>
      <c r="S3878" s="10">
        <f>(Kickstarter[[#This Row],[launched_at]]/86400) + 25569 + (-6/24)</f>
        <v>42372.374166666668</v>
      </c>
      <c r="T3878" s="10">
        <f>(Kickstarter[[#This Row],[deadline]]/86400) + 25569 + (-6/24)</f>
        <v>42402.374166666668</v>
      </c>
      <c r="U3878" s="6">
        <f>YEAR(Kickstarter[[#This Row],[Date Created Conversion]])</f>
        <v>2016</v>
      </c>
      <c r="V3878" s="6" t="str">
        <f>TEXT(Kickstarter[[#This Row],[Date Created Conversion]], "mmm")</f>
        <v>Jan</v>
      </c>
      <c r="W3878" s="6">
        <f>DATEDIF(Kickstarter[[#This Row],[Date Created Conversion]],Kickstarter[[#This Row],[Date Ended Conversion]],"m")</f>
        <v>0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Kickstarter[[#This Row],[pledged]]/Kickstarter[[#This Row],[goal]]</f>
        <v>4.9639999999999997E-2</v>
      </c>
      <c r="P3879" s="13">
        <f>IF(Kickstarter[[#This Row],[backers_count]], Kickstarter[[#This Row],[pledged]]/Kickstarter[[#This Row],[backers_count]], 0)</f>
        <v>88.642857142857139</v>
      </c>
      <c r="Q3879" t="str">
        <f>LEFT(Kickstarter[[#This Row],[Category and Sub-Category]], SEARCH("/", Kickstarter[[#This Row],[Category and Sub-Category]])-1)</f>
        <v>theater</v>
      </c>
      <c r="R3879" t="str">
        <f>RIGHT(Kickstarter[[#This Row],[Category and Sub-Category]], LEN(Kickstarter[[#This Row],[Category and Sub-Category]])-SEARCH("/",Kickstarter[[#This Row],[Category and Sub-Category]]))</f>
        <v>musical</v>
      </c>
      <c r="S3879" s="10">
        <f>(Kickstarter[[#This Row],[launched_at]]/86400) + 25569 + (-6/24)</f>
        <v>42682.42768518519</v>
      </c>
      <c r="T3879" s="10">
        <f>(Kickstarter[[#This Row],[deadline]]/86400) + 25569 + (-6/24)</f>
        <v>42712.42768518519</v>
      </c>
      <c r="U3879" s="6">
        <f>YEAR(Kickstarter[[#This Row],[Date Created Conversion]])</f>
        <v>2016</v>
      </c>
      <c r="V3879" s="6" t="str">
        <f>TEXT(Kickstarter[[#This Row],[Date Created Conversion]], "mmm")</f>
        <v>Nov</v>
      </c>
      <c r="W3879" s="6">
        <f>DATEDIF(Kickstarter[[#This Row],[Date Created Conversion]],Kickstarter[[#This Row],[Date Ended Conversion]],"m")</f>
        <v>1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Kickstarter[[#This Row],[pledged]]/Kickstarter[[#This Row],[goal]]</f>
        <v>5.5555555555555556E-4</v>
      </c>
      <c r="P3880" s="13">
        <f>IF(Kickstarter[[#This Row],[backers_count]], Kickstarter[[#This Row],[pledged]]/Kickstarter[[#This Row],[backers_count]], 0)</f>
        <v>10</v>
      </c>
      <c r="Q3880" t="str">
        <f>LEFT(Kickstarter[[#This Row],[Category and Sub-Category]], SEARCH("/", Kickstarter[[#This Row],[Category and Sub-Category]])-1)</f>
        <v>theater</v>
      </c>
      <c r="R3880" t="str">
        <f>RIGHT(Kickstarter[[#This Row],[Category and Sub-Category]], LEN(Kickstarter[[#This Row],[Category and Sub-Category]])-SEARCH("/",Kickstarter[[#This Row],[Category and Sub-Category]]))</f>
        <v>musical</v>
      </c>
      <c r="S3880" s="10">
        <f>(Kickstarter[[#This Row],[launched_at]]/86400) + 25569 + (-6/24)</f>
        <v>42154.568819444445</v>
      </c>
      <c r="T3880" s="10">
        <f>(Kickstarter[[#This Row],[deadline]]/86400) + 25569 + (-6/24)</f>
        <v>42184.915972222225</v>
      </c>
      <c r="U3880" s="6">
        <f>YEAR(Kickstarter[[#This Row],[Date Created Conversion]])</f>
        <v>2015</v>
      </c>
      <c r="V3880" s="6" t="str">
        <f>TEXT(Kickstarter[[#This Row],[Date Created Conversion]], "mmm")</f>
        <v>May</v>
      </c>
      <c r="W3880" s="6">
        <f>DATEDIF(Kickstarter[[#This Row],[Date Created Conversion]],Kickstarter[[#This Row],[Date Ended Conversion]],"m")</f>
        <v>0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Kickstarter[[#This Row],[pledged]]/Kickstarter[[#This Row],[goal]]</f>
        <v>0</v>
      </c>
      <c r="P3881" s="13">
        <f>IF(Kickstarter[[#This Row],[backers_count]], Kickstarter[[#This Row],[pledged]]/Kickstarter[[#This Row],[backers_count]], 0)</f>
        <v>0</v>
      </c>
      <c r="Q3881" t="str">
        <f>LEFT(Kickstarter[[#This Row],[Category and Sub-Category]], SEARCH("/", Kickstarter[[#This Row],[Category and Sub-Category]])-1)</f>
        <v>theater</v>
      </c>
      <c r="R3881" t="str">
        <f>RIGHT(Kickstarter[[#This Row],[Category and Sub-Category]], LEN(Kickstarter[[#This Row],[Category and Sub-Category]])-SEARCH("/",Kickstarter[[#This Row],[Category and Sub-Category]]))</f>
        <v>musical</v>
      </c>
      <c r="S3881" s="10">
        <f>(Kickstarter[[#This Row],[launched_at]]/86400) + 25569 + (-6/24)</f>
        <v>41999.611064814817</v>
      </c>
      <c r="T3881" s="10">
        <f>(Kickstarter[[#This Row],[deadline]]/86400) + 25569 + (-6/24)</f>
        <v>42029.611064814817</v>
      </c>
      <c r="U3881" s="6">
        <f>YEAR(Kickstarter[[#This Row],[Date Created Conversion]])</f>
        <v>2014</v>
      </c>
      <c r="V3881" s="6" t="str">
        <f>TEXT(Kickstarter[[#This Row],[Date Created Conversion]], "mmm")</f>
        <v>Dec</v>
      </c>
      <c r="W3881" s="6">
        <f>DATEDIF(Kickstarter[[#This Row],[Date Created Conversion]],Kickstarter[[#This Row],[Date Ended Conversion]],"m")</f>
        <v>0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Kickstarter[[#This Row],[pledged]]/Kickstarter[[#This Row],[goal]]</f>
        <v>0.13066666666666665</v>
      </c>
      <c r="P3882" s="13">
        <f>IF(Kickstarter[[#This Row],[backers_count]], Kickstarter[[#This Row],[pledged]]/Kickstarter[[#This Row],[backers_count]], 0)</f>
        <v>57.647058823529413</v>
      </c>
      <c r="Q3882" t="str">
        <f>LEFT(Kickstarter[[#This Row],[Category and Sub-Category]], SEARCH("/", Kickstarter[[#This Row],[Category and Sub-Category]])-1)</f>
        <v>theater</v>
      </c>
      <c r="R3882" t="str">
        <f>RIGHT(Kickstarter[[#This Row],[Category and Sub-Category]], LEN(Kickstarter[[#This Row],[Category and Sub-Category]])-SEARCH("/",Kickstarter[[#This Row],[Category and Sub-Category]]))</f>
        <v>musical</v>
      </c>
      <c r="S3882" s="10">
        <f>(Kickstarter[[#This Row],[launched_at]]/86400) + 25569 + (-6/24)</f>
        <v>41815.565046296295</v>
      </c>
      <c r="T3882" s="10">
        <f>(Kickstarter[[#This Row],[deadline]]/86400) + 25569 + (-6/24)</f>
        <v>41850.708333333336</v>
      </c>
      <c r="U3882" s="6">
        <f>YEAR(Kickstarter[[#This Row],[Date Created Conversion]])</f>
        <v>2014</v>
      </c>
      <c r="V3882" s="6" t="str">
        <f>TEXT(Kickstarter[[#This Row],[Date Created Conversion]], "mmm")</f>
        <v>Jun</v>
      </c>
      <c r="W3882" s="6">
        <f>DATEDIF(Kickstarter[[#This Row],[Date Created Conversion]],Kickstarter[[#This Row],[Date Ended Conversion]],"m")</f>
        <v>1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Kickstarter[[#This Row],[pledged]]/Kickstarter[[#This Row],[goal]]</f>
        <v>0.05</v>
      </c>
      <c r="P3883" s="13">
        <f>IF(Kickstarter[[#This Row],[backers_count]], Kickstarter[[#This Row],[pledged]]/Kickstarter[[#This Row],[backers_count]], 0)</f>
        <v>25</v>
      </c>
      <c r="Q3883" t="str">
        <f>LEFT(Kickstarter[[#This Row],[Category and Sub-Category]], SEARCH("/", Kickstarter[[#This Row],[Category and Sub-Category]])-1)</f>
        <v>theater</v>
      </c>
      <c r="R3883" t="str">
        <f>RIGHT(Kickstarter[[#This Row],[Category and Sub-Category]], LEN(Kickstarter[[#This Row],[Category and Sub-Category]])-SEARCH("/",Kickstarter[[#This Row],[Category and Sub-Category]]))</f>
        <v>musical</v>
      </c>
      <c r="S3883" s="10">
        <f>(Kickstarter[[#This Row],[launched_at]]/86400) + 25569 + (-6/24)</f>
        <v>42755.768506944441</v>
      </c>
      <c r="T3883" s="10">
        <f>(Kickstarter[[#This Row],[deadline]]/86400) + 25569 + (-6/24)</f>
        <v>42785.768506944441</v>
      </c>
      <c r="U3883" s="6">
        <f>YEAR(Kickstarter[[#This Row],[Date Created Conversion]])</f>
        <v>2017</v>
      </c>
      <c r="V3883" s="6" t="str">
        <f>TEXT(Kickstarter[[#This Row],[Date Created Conversion]], "mmm")</f>
        <v>Jan</v>
      </c>
      <c r="W3883" s="6">
        <f>DATEDIF(Kickstarter[[#This Row],[Date Created Conversion]],Kickstarter[[#This Row],[Date Ended Conversion]],"m")</f>
        <v>0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Kickstarter[[#This Row],[pledged]]/Kickstarter[[#This Row],[goal]]</f>
        <v>0</v>
      </c>
      <c r="P3884" s="13">
        <f>IF(Kickstarter[[#This Row],[backers_count]], Kickstarter[[#This Row],[pledged]]/Kickstarter[[#This Row],[backers_count]], 0)</f>
        <v>0</v>
      </c>
      <c r="Q3884" t="str">
        <f>LEFT(Kickstarter[[#This Row],[Category and Sub-Category]], SEARCH("/", Kickstarter[[#This Row],[Category and Sub-Category]])-1)</f>
        <v>theater</v>
      </c>
      <c r="R3884" t="str">
        <f>RIGHT(Kickstarter[[#This Row],[Category and Sub-Category]], LEN(Kickstarter[[#This Row],[Category and Sub-Category]])-SEARCH("/",Kickstarter[[#This Row],[Category and Sub-Category]]))</f>
        <v>musical</v>
      </c>
      <c r="S3884" s="10">
        <f>(Kickstarter[[#This Row],[launched_at]]/86400) + 25569 + (-6/24)</f>
        <v>42373.733449074076</v>
      </c>
      <c r="T3884" s="10">
        <f>(Kickstarter[[#This Row],[deadline]]/86400) + 25569 + (-6/24)</f>
        <v>42400.710416666669</v>
      </c>
      <c r="U3884" s="6">
        <f>YEAR(Kickstarter[[#This Row],[Date Created Conversion]])</f>
        <v>2016</v>
      </c>
      <c r="V3884" s="6" t="str">
        <f>TEXT(Kickstarter[[#This Row],[Date Created Conversion]], "mmm")</f>
        <v>Jan</v>
      </c>
      <c r="W3884" s="6">
        <f>DATEDIF(Kickstarter[[#This Row],[Date Created Conversion]],Kickstarter[[#This Row],[Date Ended Conversion]],"m")</f>
        <v>0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Kickstarter[[#This Row],[pledged]]/Kickstarter[[#This Row],[goal]]</f>
        <v>0</v>
      </c>
      <c r="P3885" s="13">
        <f>IF(Kickstarter[[#This Row],[backers_count]], Kickstarter[[#This Row],[pledged]]/Kickstarter[[#This Row],[backers_count]], 0)</f>
        <v>0</v>
      </c>
      <c r="Q3885" t="str">
        <f>LEFT(Kickstarter[[#This Row],[Category and Sub-Category]], SEARCH("/", Kickstarter[[#This Row],[Category and Sub-Category]])-1)</f>
        <v>theater</v>
      </c>
      <c r="R3885" t="str">
        <f>RIGHT(Kickstarter[[#This Row],[Category and Sub-Category]], LEN(Kickstarter[[#This Row],[Category and Sub-Category]])-SEARCH("/",Kickstarter[[#This Row],[Category and Sub-Category]]))</f>
        <v>musical</v>
      </c>
      <c r="S3885" s="10">
        <f>(Kickstarter[[#This Row],[launched_at]]/86400) + 25569 + (-6/24)</f>
        <v>41854.352650462963</v>
      </c>
      <c r="T3885" s="10">
        <f>(Kickstarter[[#This Row],[deadline]]/86400) + 25569 + (-6/24)</f>
        <v>41884.352650462963</v>
      </c>
      <c r="U3885" s="6">
        <f>YEAR(Kickstarter[[#This Row],[Date Created Conversion]])</f>
        <v>2014</v>
      </c>
      <c r="V3885" s="6" t="str">
        <f>TEXT(Kickstarter[[#This Row],[Date Created Conversion]], "mmm")</f>
        <v>Aug</v>
      </c>
      <c r="W3885" s="6">
        <f>DATEDIF(Kickstarter[[#This Row],[Date Created Conversion]],Kickstarter[[#This Row],[Date Ended Conversion]],"m")</f>
        <v>0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Kickstarter[[#This Row],[pledged]]/Kickstarter[[#This Row],[goal]]</f>
        <v>0</v>
      </c>
      <c r="P3886" s="13">
        <f>IF(Kickstarter[[#This Row],[backers_count]], Kickstarter[[#This Row],[pledged]]/Kickstarter[[#This Row],[backers_count]], 0)</f>
        <v>0</v>
      </c>
      <c r="Q3886" t="str">
        <f>LEFT(Kickstarter[[#This Row],[Category and Sub-Category]], SEARCH("/", Kickstarter[[#This Row],[Category and Sub-Category]])-1)</f>
        <v>theater</v>
      </c>
      <c r="R3886" t="str">
        <f>RIGHT(Kickstarter[[#This Row],[Category and Sub-Category]], LEN(Kickstarter[[#This Row],[Category and Sub-Category]])-SEARCH("/",Kickstarter[[#This Row],[Category and Sub-Category]]))</f>
        <v>musical</v>
      </c>
      <c r="S3886" s="10">
        <f>(Kickstarter[[#This Row],[launched_at]]/86400) + 25569 + (-6/24)</f>
        <v>42065.541574074072</v>
      </c>
      <c r="T3886" s="10">
        <f>(Kickstarter[[#This Row],[deadline]]/86400) + 25569 + (-6/24)</f>
        <v>42090.499907407408</v>
      </c>
      <c r="U3886" s="6">
        <f>YEAR(Kickstarter[[#This Row],[Date Created Conversion]])</f>
        <v>2015</v>
      </c>
      <c r="V3886" s="6" t="str">
        <f>TEXT(Kickstarter[[#This Row],[Date Created Conversion]], "mmm")</f>
        <v>Mar</v>
      </c>
      <c r="W3886" s="6">
        <f>DATEDIF(Kickstarter[[#This Row],[Date Created Conversion]],Kickstarter[[#This Row],[Date Ended Conversion]],"m")</f>
        <v>0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Kickstarter[[#This Row],[pledged]]/Kickstarter[[#This Row],[goal]]</f>
        <v>0</v>
      </c>
      <c r="P3887" s="13">
        <f>IF(Kickstarter[[#This Row],[backers_count]], Kickstarter[[#This Row],[pledged]]/Kickstarter[[#This Row],[backers_count]], 0)</f>
        <v>0</v>
      </c>
      <c r="Q3887" t="str">
        <f>LEFT(Kickstarter[[#This Row],[Category and Sub-Category]], SEARCH("/", Kickstarter[[#This Row],[Category and Sub-Category]])-1)</f>
        <v>theater</v>
      </c>
      <c r="R3887" t="str">
        <f>RIGHT(Kickstarter[[#This Row],[Category and Sub-Category]], LEN(Kickstarter[[#This Row],[Category and Sub-Category]])-SEARCH("/",Kickstarter[[#This Row],[Category and Sub-Category]]))</f>
        <v>musical</v>
      </c>
      <c r="S3887" s="10">
        <f>(Kickstarter[[#This Row],[launched_at]]/86400) + 25569 + (-6/24)</f>
        <v>42469.701284722221</v>
      </c>
      <c r="T3887" s="10">
        <f>(Kickstarter[[#This Row],[deadline]]/86400) + 25569 + (-6/24)</f>
        <v>42499.701284722221</v>
      </c>
      <c r="U3887" s="6">
        <f>YEAR(Kickstarter[[#This Row],[Date Created Conversion]])</f>
        <v>2016</v>
      </c>
      <c r="V3887" s="6" t="str">
        <f>TEXT(Kickstarter[[#This Row],[Date Created Conversion]], "mmm")</f>
        <v>Apr</v>
      </c>
      <c r="W3887" s="6">
        <f>DATEDIF(Kickstarter[[#This Row],[Date Created Conversion]],Kickstarter[[#This Row],[Date Ended Conversion]],"m")</f>
        <v>1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Kickstarter[[#This Row],[pledged]]/Kickstarter[[#This Row],[goal]]</f>
        <v>0</v>
      </c>
      <c r="P3888" s="13">
        <f>IF(Kickstarter[[#This Row],[backers_count]], Kickstarter[[#This Row],[pledged]]/Kickstarter[[#This Row],[backers_count]], 0)</f>
        <v>0</v>
      </c>
      <c r="Q3888" t="str">
        <f>LEFT(Kickstarter[[#This Row],[Category and Sub-Category]], SEARCH("/", Kickstarter[[#This Row],[Category and Sub-Category]])-1)</f>
        <v>theater</v>
      </c>
      <c r="R3888" t="str">
        <f>RIGHT(Kickstarter[[#This Row],[Category and Sub-Category]], LEN(Kickstarter[[#This Row],[Category and Sub-Category]])-SEARCH("/",Kickstarter[[#This Row],[Category and Sub-Category]]))</f>
        <v>musical</v>
      </c>
      <c r="S3888" s="10">
        <f>(Kickstarter[[#This Row],[launched_at]]/86400) + 25569 + (-6/24)</f>
        <v>41953.978032407409</v>
      </c>
      <c r="T3888" s="10">
        <f>(Kickstarter[[#This Row],[deadline]]/86400) + 25569 + (-6/24)</f>
        <v>41983.978032407409</v>
      </c>
      <c r="U3888" s="6">
        <f>YEAR(Kickstarter[[#This Row],[Date Created Conversion]])</f>
        <v>2014</v>
      </c>
      <c r="V3888" s="6" t="str">
        <f>TEXT(Kickstarter[[#This Row],[Date Created Conversion]], "mmm")</f>
        <v>Nov</v>
      </c>
      <c r="W3888" s="6">
        <f>DATEDIF(Kickstarter[[#This Row],[Date Created Conversion]],Kickstarter[[#This Row],[Date Ended Conversion]],"m")</f>
        <v>1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Kickstarter[[#This Row],[pledged]]/Kickstarter[[#This Row],[goal]]</f>
        <v>1.7500000000000002E-2</v>
      </c>
      <c r="P3889" s="13">
        <f>IF(Kickstarter[[#This Row],[backers_count]], Kickstarter[[#This Row],[pledged]]/Kickstarter[[#This Row],[backers_count]], 0)</f>
        <v>17.5</v>
      </c>
      <c r="Q3889" t="str">
        <f>LEFT(Kickstarter[[#This Row],[Category and Sub-Category]], SEARCH("/", Kickstarter[[#This Row],[Category and Sub-Category]])-1)</f>
        <v>theater</v>
      </c>
      <c r="R3889" t="str">
        <f>RIGHT(Kickstarter[[#This Row],[Category and Sub-Category]], LEN(Kickstarter[[#This Row],[Category and Sub-Category]])-SEARCH("/",Kickstarter[[#This Row],[Category and Sub-Category]]))</f>
        <v>musical</v>
      </c>
      <c r="S3889" s="10">
        <f>(Kickstarter[[#This Row],[launched_at]]/86400) + 25569 + (-6/24)</f>
        <v>42079.607974537037</v>
      </c>
      <c r="T3889" s="10">
        <f>(Kickstarter[[#This Row],[deadline]]/86400) + 25569 + (-6/24)</f>
        <v>42125.666666666672</v>
      </c>
      <c r="U3889" s="6">
        <f>YEAR(Kickstarter[[#This Row],[Date Created Conversion]])</f>
        <v>2015</v>
      </c>
      <c r="V3889" s="6" t="str">
        <f>TEXT(Kickstarter[[#This Row],[Date Created Conversion]], "mmm")</f>
        <v>Mar</v>
      </c>
      <c r="W3889" s="6">
        <f>DATEDIF(Kickstarter[[#This Row],[Date Created Conversion]],Kickstarter[[#This Row],[Date Ended Conversion]],"m")</f>
        <v>1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Kickstarter[[#This Row],[pledged]]/Kickstarter[[#This Row],[goal]]</f>
        <v>0.27100000000000002</v>
      </c>
      <c r="P3890" s="13">
        <f>IF(Kickstarter[[#This Row],[backers_count]], Kickstarter[[#This Row],[pledged]]/Kickstarter[[#This Row],[backers_count]], 0)</f>
        <v>38.714285714285715</v>
      </c>
      <c r="Q3890" t="str">
        <f>LEFT(Kickstarter[[#This Row],[Category and Sub-Category]], SEARCH("/", Kickstarter[[#This Row],[Category and Sub-Category]])-1)</f>
        <v>theater</v>
      </c>
      <c r="R3890" t="str">
        <f>RIGHT(Kickstarter[[#This Row],[Category and Sub-Category]], LEN(Kickstarter[[#This Row],[Category and Sub-Category]])-SEARCH("/",Kickstarter[[#This Row],[Category and Sub-Category]]))</f>
        <v>plays</v>
      </c>
      <c r="S3890" s="10">
        <f>(Kickstarter[[#This Row],[launched_at]]/86400) + 25569 + (-6/24)</f>
        <v>42762.295810185184</v>
      </c>
      <c r="T3890" s="10">
        <f>(Kickstarter[[#This Row],[deadline]]/86400) + 25569 + (-6/24)</f>
        <v>42792.295810185184</v>
      </c>
      <c r="U3890" s="6">
        <f>YEAR(Kickstarter[[#This Row],[Date Created Conversion]])</f>
        <v>2017</v>
      </c>
      <c r="V3890" s="6" t="str">
        <f>TEXT(Kickstarter[[#This Row],[Date Created Conversion]], "mmm")</f>
        <v>Jan</v>
      </c>
      <c r="W3890" s="6">
        <f>DATEDIF(Kickstarter[[#This Row],[Date Created Conversion]],Kickstarter[[#This Row],[Date Ended Conversion]],"m")</f>
        <v>0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Kickstarter[[#This Row],[pledged]]/Kickstarter[[#This Row],[goal]]</f>
        <v>1.4749999999999999E-2</v>
      </c>
      <c r="P3891" s="13">
        <f>IF(Kickstarter[[#This Row],[backers_count]], Kickstarter[[#This Row],[pledged]]/Kickstarter[[#This Row],[backers_count]], 0)</f>
        <v>13.111111111111111</v>
      </c>
      <c r="Q3891" t="str">
        <f>LEFT(Kickstarter[[#This Row],[Category and Sub-Category]], SEARCH("/", Kickstarter[[#This Row],[Category and Sub-Category]])-1)</f>
        <v>theater</v>
      </c>
      <c r="R3891" t="str">
        <f>RIGHT(Kickstarter[[#This Row],[Category and Sub-Category]], LEN(Kickstarter[[#This Row],[Category and Sub-Category]])-SEARCH("/",Kickstarter[[#This Row],[Category and Sub-Category]]))</f>
        <v>plays</v>
      </c>
      <c r="S3891" s="10">
        <f>(Kickstarter[[#This Row],[launched_at]]/86400) + 25569 + (-6/24)</f>
        <v>41976.754976851851</v>
      </c>
      <c r="T3891" s="10">
        <f>(Kickstarter[[#This Row],[deadline]]/86400) + 25569 + (-6/24)</f>
        <v>42008.726388888885</v>
      </c>
      <c r="U3891" s="6">
        <f>YEAR(Kickstarter[[#This Row],[Date Created Conversion]])</f>
        <v>2014</v>
      </c>
      <c r="V3891" s="6" t="str">
        <f>TEXT(Kickstarter[[#This Row],[Date Created Conversion]], "mmm")</f>
        <v>Dec</v>
      </c>
      <c r="W3891" s="6">
        <f>DATEDIF(Kickstarter[[#This Row],[Date Created Conversion]],Kickstarter[[#This Row],[Date Ended Conversion]],"m")</f>
        <v>1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Kickstarter[[#This Row],[pledged]]/Kickstarter[[#This Row],[goal]]</f>
        <v>0.16826666666666668</v>
      </c>
      <c r="P3892" s="13">
        <f>IF(Kickstarter[[#This Row],[backers_count]], Kickstarter[[#This Row],[pledged]]/Kickstarter[[#This Row],[backers_count]], 0)</f>
        <v>315.5</v>
      </c>
      <c r="Q3892" t="str">
        <f>LEFT(Kickstarter[[#This Row],[Category and Sub-Category]], SEARCH("/", Kickstarter[[#This Row],[Category and Sub-Category]])-1)</f>
        <v>theater</v>
      </c>
      <c r="R3892" t="str">
        <f>RIGHT(Kickstarter[[#This Row],[Category and Sub-Category]], LEN(Kickstarter[[#This Row],[Category and Sub-Category]])-SEARCH("/",Kickstarter[[#This Row],[Category and Sub-Category]]))</f>
        <v>plays</v>
      </c>
      <c r="S3892" s="10">
        <f>(Kickstarter[[#This Row],[launched_at]]/86400) + 25569 + (-6/24)</f>
        <v>42171.508611111116</v>
      </c>
      <c r="T3892" s="10">
        <f>(Kickstarter[[#This Row],[deadline]]/86400) + 25569 + (-6/24)</f>
        <v>42231.508611111116</v>
      </c>
      <c r="U3892" s="6">
        <f>YEAR(Kickstarter[[#This Row],[Date Created Conversion]])</f>
        <v>2015</v>
      </c>
      <c r="V3892" s="6" t="str">
        <f>TEXT(Kickstarter[[#This Row],[Date Created Conversion]], "mmm")</f>
        <v>Jun</v>
      </c>
      <c r="W3892" s="6">
        <f>DATEDIF(Kickstarter[[#This Row],[Date Created Conversion]],Kickstarter[[#This Row],[Date Ended Conversion]],"m")</f>
        <v>1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Kickstarter[[#This Row],[pledged]]/Kickstarter[[#This Row],[goal]]</f>
        <v>0.32500000000000001</v>
      </c>
      <c r="P3893" s="13">
        <f>IF(Kickstarter[[#This Row],[backers_count]], Kickstarter[[#This Row],[pledged]]/Kickstarter[[#This Row],[backers_count]], 0)</f>
        <v>37.142857142857146</v>
      </c>
      <c r="Q3893" t="str">
        <f>LEFT(Kickstarter[[#This Row],[Category and Sub-Category]], SEARCH("/", Kickstarter[[#This Row],[Category and Sub-Category]])-1)</f>
        <v>theater</v>
      </c>
      <c r="R3893" t="str">
        <f>RIGHT(Kickstarter[[#This Row],[Category and Sub-Category]], LEN(Kickstarter[[#This Row],[Category and Sub-Category]])-SEARCH("/",Kickstarter[[#This Row],[Category and Sub-Category]]))</f>
        <v>plays</v>
      </c>
      <c r="S3893" s="10">
        <f>(Kickstarter[[#This Row],[launched_at]]/86400) + 25569 + (-6/24)</f>
        <v>42055.8824537037</v>
      </c>
      <c r="T3893" s="10">
        <f>(Kickstarter[[#This Row],[deadline]]/86400) + 25569 + (-6/24)</f>
        <v>42085.957638888889</v>
      </c>
      <c r="U3893" s="6">
        <f>YEAR(Kickstarter[[#This Row],[Date Created Conversion]])</f>
        <v>2015</v>
      </c>
      <c r="V3893" s="6" t="str">
        <f>TEXT(Kickstarter[[#This Row],[Date Created Conversion]], "mmm")</f>
        <v>Feb</v>
      </c>
      <c r="W3893" s="6">
        <f>DATEDIF(Kickstarter[[#This Row],[Date Created Conversion]],Kickstarter[[#This Row],[Date Ended Conversion]],"m")</f>
        <v>1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Kickstarter[[#This Row],[pledged]]/Kickstarter[[#This Row],[goal]]</f>
        <v>0</v>
      </c>
      <c r="P3894" s="13">
        <f>IF(Kickstarter[[#This Row],[backers_count]], Kickstarter[[#This Row],[pledged]]/Kickstarter[[#This Row],[backers_count]], 0)</f>
        <v>0</v>
      </c>
      <c r="Q3894" t="str">
        <f>LEFT(Kickstarter[[#This Row],[Category and Sub-Category]], SEARCH("/", Kickstarter[[#This Row],[Category and Sub-Category]])-1)</f>
        <v>theater</v>
      </c>
      <c r="R3894" t="str">
        <f>RIGHT(Kickstarter[[#This Row],[Category and Sub-Category]], LEN(Kickstarter[[#This Row],[Category and Sub-Category]])-SEARCH("/",Kickstarter[[#This Row],[Category and Sub-Category]]))</f>
        <v>plays</v>
      </c>
      <c r="S3894" s="10">
        <f>(Kickstarter[[#This Row],[launched_at]]/86400) + 25569 + (-6/24)</f>
        <v>41867.402280092589</v>
      </c>
      <c r="T3894" s="10">
        <f>(Kickstarter[[#This Row],[deadline]]/86400) + 25569 + (-6/24)</f>
        <v>41875.041666666664</v>
      </c>
      <c r="U3894" s="6">
        <f>YEAR(Kickstarter[[#This Row],[Date Created Conversion]])</f>
        <v>2014</v>
      </c>
      <c r="V3894" s="6" t="str">
        <f>TEXT(Kickstarter[[#This Row],[Date Created Conversion]], "mmm")</f>
        <v>Aug</v>
      </c>
      <c r="W3894" s="6">
        <f>DATEDIF(Kickstarter[[#This Row],[Date Created Conversion]],Kickstarter[[#This Row],[Date Ended Conversion]],"m")</f>
        <v>0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Kickstarter[[#This Row],[pledged]]/Kickstarter[[#This Row],[goal]]</f>
        <v>0.2155</v>
      </c>
      <c r="P3895" s="13">
        <f>IF(Kickstarter[[#This Row],[backers_count]], Kickstarter[[#This Row],[pledged]]/Kickstarter[[#This Row],[backers_count]], 0)</f>
        <v>128.27380952380952</v>
      </c>
      <c r="Q3895" t="str">
        <f>LEFT(Kickstarter[[#This Row],[Category and Sub-Category]], SEARCH("/", Kickstarter[[#This Row],[Category and Sub-Category]])-1)</f>
        <v>theater</v>
      </c>
      <c r="R3895" t="str">
        <f>RIGHT(Kickstarter[[#This Row],[Category and Sub-Category]], LEN(Kickstarter[[#This Row],[Category and Sub-Category]])-SEARCH("/",Kickstarter[[#This Row],[Category and Sub-Category]]))</f>
        <v>plays</v>
      </c>
      <c r="S3895" s="10">
        <f>(Kickstarter[[#This Row],[launched_at]]/86400) + 25569 + (-6/24)</f>
        <v>41779.407870370371</v>
      </c>
      <c r="T3895" s="10">
        <f>(Kickstarter[[#This Row],[deadline]]/86400) + 25569 + (-6/24)</f>
        <v>41821</v>
      </c>
      <c r="U3895" s="6">
        <f>YEAR(Kickstarter[[#This Row],[Date Created Conversion]])</f>
        <v>2014</v>
      </c>
      <c r="V3895" s="6" t="str">
        <f>TEXT(Kickstarter[[#This Row],[Date Created Conversion]], "mmm")</f>
        <v>May</v>
      </c>
      <c r="W3895" s="6">
        <f>DATEDIF(Kickstarter[[#This Row],[Date Created Conversion]],Kickstarter[[#This Row],[Date Ended Conversion]],"m")</f>
        <v>1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Kickstarter[[#This Row],[pledged]]/Kickstarter[[#This Row],[goal]]</f>
        <v>3.4666666666666665E-2</v>
      </c>
      <c r="P3896" s="13">
        <f>IF(Kickstarter[[#This Row],[backers_count]], Kickstarter[[#This Row],[pledged]]/Kickstarter[[#This Row],[backers_count]], 0)</f>
        <v>47.272727272727273</v>
      </c>
      <c r="Q3896" t="str">
        <f>LEFT(Kickstarter[[#This Row],[Category and Sub-Category]], SEARCH("/", Kickstarter[[#This Row],[Category and Sub-Category]])-1)</f>
        <v>theater</v>
      </c>
      <c r="R3896" t="str">
        <f>RIGHT(Kickstarter[[#This Row],[Category and Sub-Category]], LEN(Kickstarter[[#This Row],[Category and Sub-Category]])-SEARCH("/",Kickstarter[[#This Row],[Category and Sub-Category]]))</f>
        <v>plays</v>
      </c>
      <c r="S3896" s="10">
        <f>(Kickstarter[[#This Row],[launched_at]]/86400) + 25569 + (-6/24)</f>
        <v>42679.708472222221</v>
      </c>
      <c r="T3896" s="10">
        <f>(Kickstarter[[#This Row],[deadline]]/86400) + 25569 + (-6/24)</f>
        <v>42709.957638888889</v>
      </c>
      <c r="U3896" s="6">
        <f>YEAR(Kickstarter[[#This Row],[Date Created Conversion]])</f>
        <v>2016</v>
      </c>
      <c r="V3896" s="6" t="str">
        <f>TEXT(Kickstarter[[#This Row],[Date Created Conversion]], "mmm")</f>
        <v>Nov</v>
      </c>
      <c r="W3896" s="6">
        <f>DATEDIF(Kickstarter[[#This Row],[Date Created Conversion]],Kickstarter[[#This Row],[Date Ended Conversion]],"m")</f>
        <v>1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Kickstarter[[#This Row],[pledged]]/Kickstarter[[#This Row],[goal]]</f>
        <v>0.05</v>
      </c>
      <c r="P3897" s="13">
        <f>IF(Kickstarter[[#This Row],[backers_count]], Kickstarter[[#This Row],[pledged]]/Kickstarter[[#This Row],[backers_count]], 0)</f>
        <v>50</v>
      </c>
      <c r="Q3897" t="str">
        <f>LEFT(Kickstarter[[#This Row],[Category and Sub-Category]], SEARCH("/", Kickstarter[[#This Row],[Category and Sub-Category]])-1)</f>
        <v>theater</v>
      </c>
      <c r="R3897" t="str">
        <f>RIGHT(Kickstarter[[#This Row],[Category and Sub-Category]], LEN(Kickstarter[[#This Row],[Category and Sub-Category]])-SEARCH("/",Kickstarter[[#This Row],[Category and Sub-Category]]))</f>
        <v>plays</v>
      </c>
      <c r="S3897" s="10">
        <f>(Kickstarter[[#This Row],[launched_at]]/86400) + 25569 + (-6/24)</f>
        <v>42032.000208333338</v>
      </c>
      <c r="T3897" s="10">
        <f>(Kickstarter[[#This Row],[deadline]]/86400) + 25569 + (-6/24)</f>
        <v>42063.000208333338</v>
      </c>
      <c r="U3897" s="6">
        <f>YEAR(Kickstarter[[#This Row],[Date Created Conversion]])</f>
        <v>2015</v>
      </c>
      <c r="V3897" s="6" t="str">
        <f>TEXT(Kickstarter[[#This Row],[Date Created Conversion]], "mmm")</f>
        <v>Jan</v>
      </c>
      <c r="W3897" s="6">
        <f>DATEDIF(Kickstarter[[#This Row],[Date Created Conversion]],Kickstarter[[#This Row],[Date Ended Conversion]],"m")</f>
        <v>1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Kickstarter[[#This Row],[pledged]]/Kickstarter[[#This Row],[goal]]</f>
        <v>0.10625</v>
      </c>
      <c r="P3898" s="13">
        <f>IF(Kickstarter[[#This Row],[backers_count]], Kickstarter[[#This Row],[pledged]]/Kickstarter[[#This Row],[backers_count]], 0)</f>
        <v>42.5</v>
      </c>
      <c r="Q3898" t="str">
        <f>LEFT(Kickstarter[[#This Row],[Category and Sub-Category]], SEARCH("/", Kickstarter[[#This Row],[Category and Sub-Category]])-1)</f>
        <v>theater</v>
      </c>
      <c r="R3898" t="str">
        <f>RIGHT(Kickstarter[[#This Row],[Category and Sub-Category]], LEN(Kickstarter[[#This Row],[Category and Sub-Category]])-SEARCH("/",Kickstarter[[#This Row],[Category and Sub-Category]]))</f>
        <v>plays</v>
      </c>
      <c r="S3898" s="10">
        <f>(Kickstarter[[#This Row],[launched_at]]/86400) + 25569 + (-6/24)</f>
        <v>41792.941875000004</v>
      </c>
      <c r="T3898" s="10">
        <f>(Kickstarter[[#This Row],[deadline]]/86400) + 25569 + (-6/24)</f>
        <v>41806.941875000004</v>
      </c>
      <c r="U3898" s="6">
        <f>YEAR(Kickstarter[[#This Row],[Date Created Conversion]])</f>
        <v>2014</v>
      </c>
      <c r="V3898" s="6" t="str">
        <f>TEXT(Kickstarter[[#This Row],[Date Created Conversion]], "mmm")</f>
        <v>Jun</v>
      </c>
      <c r="W3898" s="6">
        <f>DATEDIF(Kickstarter[[#This Row],[Date Created Conversion]],Kickstarter[[#This Row],[Date Ended Conversion]],"m")</f>
        <v>0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Kickstarter[[#This Row],[pledged]]/Kickstarter[[#This Row],[goal]]</f>
        <v>0.17599999999999999</v>
      </c>
      <c r="P3899" s="13">
        <f>IF(Kickstarter[[#This Row],[backers_count]], Kickstarter[[#This Row],[pledged]]/Kickstarter[[#This Row],[backers_count]], 0)</f>
        <v>44</v>
      </c>
      <c r="Q3899" t="str">
        <f>LEFT(Kickstarter[[#This Row],[Category and Sub-Category]], SEARCH("/", Kickstarter[[#This Row],[Category and Sub-Category]])-1)</f>
        <v>theater</v>
      </c>
      <c r="R3899" t="str">
        <f>RIGHT(Kickstarter[[#This Row],[Category and Sub-Category]], LEN(Kickstarter[[#This Row],[Category and Sub-Category]])-SEARCH("/",Kickstarter[[#This Row],[Category and Sub-Category]]))</f>
        <v>plays</v>
      </c>
      <c r="S3899" s="10">
        <f>(Kickstarter[[#This Row],[launched_at]]/86400) + 25569 + (-6/24)</f>
        <v>41982.62364583333</v>
      </c>
      <c r="T3899" s="10">
        <f>(Kickstarter[[#This Row],[deadline]]/86400) + 25569 + (-6/24)</f>
        <v>42012.62364583333</v>
      </c>
      <c r="U3899" s="6">
        <f>YEAR(Kickstarter[[#This Row],[Date Created Conversion]])</f>
        <v>2014</v>
      </c>
      <c r="V3899" s="6" t="str">
        <f>TEXT(Kickstarter[[#This Row],[Date Created Conversion]], "mmm")</f>
        <v>Dec</v>
      </c>
      <c r="W3899" s="6">
        <f>DATEDIF(Kickstarter[[#This Row],[Date Created Conversion]],Kickstarter[[#This Row],[Date Ended Conversion]],"m")</f>
        <v>0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Kickstarter[[#This Row],[pledged]]/Kickstarter[[#This Row],[goal]]</f>
        <v>0.3256</v>
      </c>
      <c r="P3900" s="13">
        <f>IF(Kickstarter[[#This Row],[backers_count]], Kickstarter[[#This Row],[pledged]]/Kickstarter[[#This Row],[backers_count]], 0)</f>
        <v>50.875</v>
      </c>
      <c r="Q3900" t="str">
        <f>LEFT(Kickstarter[[#This Row],[Category and Sub-Category]], SEARCH("/", Kickstarter[[#This Row],[Category and Sub-Category]])-1)</f>
        <v>theater</v>
      </c>
      <c r="R3900" t="str">
        <f>RIGHT(Kickstarter[[#This Row],[Category and Sub-Category]], LEN(Kickstarter[[#This Row],[Category and Sub-Category]])-SEARCH("/",Kickstarter[[#This Row],[Category and Sub-Category]]))</f>
        <v>plays</v>
      </c>
      <c r="S3900" s="10">
        <f>(Kickstarter[[#This Row],[launched_at]]/86400) + 25569 + (-6/24)</f>
        <v>42193.232291666667</v>
      </c>
      <c r="T3900" s="10">
        <f>(Kickstarter[[#This Row],[deadline]]/86400) + 25569 + (-6/24)</f>
        <v>42233.416666666672</v>
      </c>
      <c r="U3900" s="6">
        <f>YEAR(Kickstarter[[#This Row],[Date Created Conversion]])</f>
        <v>2015</v>
      </c>
      <c r="V3900" s="6" t="str">
        <f>TEXT(Kickstarter[[#This Row],[Date Created Conversion]], "mmm")</f>
        <v>Jul</v>
      </c>
      <c r="W3900" s="6">
        <f>DATEDIF(Kickstarter[[#This Row],[Date Created Conversion]],Kickstarter[[#This Row],[Date Ended Conversion]],"m")</f>
        <v>1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Kickstarter[[#This Row],[pledged]]/Kickstarter[[#This Row],[goal]]</f>
        <v>1.2500000000000001E-2</v>
      </c>
      <c r="P3901" s="13">
        <f>IF(Kickstarter[[#This Row],[backers_count]], Kickstarter[[#This Row],[pledged]]/Kickstarter[[#This Row],[backers_count]], 0)</f>
        <v>62.5</v>
      </c>
      <c r="Q3901" t="str">
        <f>LEFT(Kickstarter[[#This Row],[Category and Sub-Category]], SEARCH("/", Kickstarter[[#This Row],[Category and Sub-Category]])-1)</f>
        <v>theater</v>
      </c>
      <c r="R3901" t="str">
        <f>RIGHT(Kickstarter[[#This Row],[Category and Sub-Category]], LEN(Kickstarter[[#This Row],[Category and Sub-Category]])-SEARCH("/",Kickstarter[[#This Row],[Category and Sub-Category]]))</f>
        <v>plays</v>
      </c>
      <c r="S3901" s="10">
        <f>(Kickstarter[[#This Row],[launched_at]]/86400) + 25569 + (-6/24)</f>
        <v>41843.525011574078</v>
      </c>
      <c r="T3901" s="10">
        <f>(Kickstarter[[#This Row],[deadline]]/86400) + 25569 + (-6/24)</f>
        <v>41863.525011574078</v>
      </c>
      <c r="U3901" s="6">
        <f>YEAR(Kickstarter[[#This Row],[Date Created Conversion]])</f>
        <v>2014</v>
      </c>
      <c r="V3901" s="6" t="str">
        <f>TEXT(Kickstarter[[#This Row],[Date Created Conversion]], "mmm")</f>
        <v>Jul</v>
      </c>
      <c r="W3901" s="6">
        <f>DATEDIF(Kickstarter[[#This Row],[Date Created Conversion]],Kickstarter[[#This Row],[Date Ended Conversion]],"m")</f>
        <v>0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Kickstarter[[#This Row],[pledged]]/Kickstarter[[#This Row],[goal]]</f>
        <v>5.3999999999999999E-2</v>
      </c>
      <c r="P3902" s="13">
        <f>IF(Kickstarter[[#This Row],[backers_count]], Kickstarter[[#This Row],[pledged]]/Kickstarter[[#This Row],[backers_count]], 0)</f>
        <v>27</v>
      </c>
      <c r="Q3902" t="str">
        <f>LEFT(Kickstarter[[#This Row],[Category and Sub-Category]], SEARCH("/", Kickstarter[[#This Row],[Category and Sub-Category]])-1)</f>
        <v>theater</v>
      </c>
      <c r="R3902" t="str">
        <f>RIGHT(Kickstarter[[#This Row],[Category and Sub-Category]], LEN(Kickstarter[[#This Row],[Category and Sub-Category]])-SEARCH("/",Kickstarter[[#This Row],[Category and Sub-Category]]))</f>
        <v>plays</v>
      </c>
      <c r="S3902" s="10">
        <f>(Kickstarter[[#This Row],[launched_at]]/86400) + 25569 + (-6/24)</f>
        <v>42135.842488425929</v>
      </c>
      <c r="T3902" s="10">
        <f>(Kickstarter[[#This Row],[deadline]]/86400) + 25569 + (-6/24)</f>
        <v>42165.842488425929</v>
      </c>
      <c r="U3902" s="6">
        <f>YEAR(Kickstarter[[#This Row],[Date Created Conversion]])</f>
        <v>2015</v>
      </c>
      <c r="V3902" s="6" t="str">
        <f>TEXT(Kickstarter[[#This Row],[Date Created Conversion]], "mmm")</f>
        <v>May</v>
      </c>
      <c r="W3902" s="6">
        <f>DATEDIF(Kickstarter[[#This Row],[Date Created Conversion]],Kickstarter[[#This Row],[Date Ended Conversion]],"m")</f>
        <v>0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Kickstarter[[#This Row],[pledged]]/Kickstarter[[#This Row],[goal]]</f>
        <v>8.3333333333333332E-3</v>
      </c>
      <c r="P3903" s="13">
        <f>IF(Kickstarter[[#This Row],[backers_count]], Kickstarter[[#This Row],[pledged]]/Kickstarter[[#This Row],[backers_count]], 0)</f>
        <v>25</v>
      </c>
      <c r="Q3903" t="str">
        <f>LEFT(Kickstarter[[#This Row],[Category and Sub-Category]], SEARCH("/", Kickstarter[[#This Row],[Category and Sub-Category]])-1)</f>
        <v>theater</v>
      </c>
      <c r="R3903" t="str">
        <f>RIGHT(Kickstarter[[#This Row],[Category and Sub-Category]], LEN(Kickstarter[[#This Row],[Category and Sub-Category]])-SEARCH("/",Kickstarter[[#This Row],[Category and Sub-Category]]))</f>
        <v>plays</v>
      </c>
      <c r="S3903" s="10">
        <f>(Kickstarter[[#This Row],[launched_at]]/86400) + 25569 + (-6/24)</f>
        <v>42317.576377314814</v>
      </c>
      <c r="T3903" s="10">
        <f>(Kickstarter[[#This Row],[deadline]]/86400) + 25569 + (-6/24)</f>
        <v>42357.576377314814</v>
      </c>
      <c r="U3903" s="6">
        <f>YEAR(Kickstarter[[#This Row],[Date Created Conversion]])</f>
        <v>2015</v>
      </c>
      <c r="V3903" s="6" t="str">
        <f>TEXT(Kickstarter[[#This Row],[Date Created Conversion]], "mmm")</f>
        <v>Nov</v>
      </c>
      <c r="W3903" s="6">
        <f>DATEDIF(Kickstarter[[#This Row],[Date Created Conversion]],Kickstarter[[#This Row],[Date Ended Conversion]],"m")</f>
        <v>1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Kickstarter[[#This Row],[pledged]]/Kickstarter[[#This Row],[goal]]</f>
        <v>0.48833333333333334</v>
      </c>
      <c r="P3904" s="13">
        <f>IF(Kickstarter[[#This Row],[backers_count]], Kickstarter[[#This Row],[pledged]]/Kickstarter[[#This Row],[backers_count]], 0)</f>
        <v>47.258064516129032</v>
      </c>
      <c r="Q3904" t="str">
        <f>LEFT(Kickstarter[[#This Row],[Category and Sub-Category]], SEARCH("/", Kickstarter[[#This Row],[Category and Sub-Category]])-1)</f>
        <v>theater</v>
      </c>
      <c r="R3904" t="str">
        <f>RIGHT(Kickstarter[[#This Row],[Category and Sub-Category]], LEN(Kickstarter[[#This Row],[Category and Sub-Category]])-SEARCH("/",Kickstarter[[#This Row],[Category and Sub-Category]]))</f>
        <v>plays</v>
      </c>
      <c r="S3904" s="10">
        <f>(Kickstarter[[#This Row],[launched_at]]/86400) + 25569 + (-6/24)</f>
        <v>42663.218078703707</v>
      </c>
      <c r="T3904" s="10">
        <f>(Kickstarter[[#This Row],[deadline]]/86400) + 25569 + (-6/24)</f>
        <v>42688.259745370371</v>
      </c>
      <c r="U3904" s="6">
        <f>YEAR(Kickstarter[[#This Row],[Date Created Conversion]])</f>
        <v>2016</v>
      </c>
      <c r="V3904" s="6" t="str">
        <f>TEXT(Kickstarter[[#This Row],[Date Created Conversion]], "mmm")</f>
        <v>Oct</v>
      </c>
      <c r="W3904" s="6">
        <f>DATEDIF(Kickstarter[[#This Row],[Date Created Conversion]],Kickstarter[[#This Row],[Date Ended Conversion]],"m")</f>
        <v>0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Kickstarter[[#This Row],[pledged]]/Kickstarter[[#This Row],[goal]]</f>
        <v>0</v>
      </c>
      <c r="P3905" s="13">
        <f>IF(Kickstarter[[#This Row],[backers_count]], Kickstarter[[#This Row],[pledged]]/Kickstarter[[#This Row],[backers_count]], 0)</f>
        <v>0</v>
      </c>
      <c r="Q3905" t="str">
        <f>LEFT(Kickstarter[[#This Row],[Category and Sub-Category]], SEARCH("/", Kickstarter[[#This Row],[Category and Sub-Category]])-1)</f>
        <v>theater</v>
      </c>
      <c r="R3905" t="str">
        <f>RIGHT(Kickstarter[[#This Row],[Category and Sub-Category]], LEN(Kickstarter[[#This Row],[Category and Sub-Category]])-SEARCH("/",Kickstarter[[#This Row],[Category and Sub-Category]]))</f>
        <v>plays</v>
      </c>
      <c r="S3905" s="10">
        <f>(Kickstarter[[#This Row],[launched_at]]/86400) + 25569 + (-6/24)</f>
        <v>42185.76116898148</v>
      </c>
      <c r="T3905" s="10">
        <f>(Kickstarter[[#This Row],[deadline]]/86400) + 25569 + (-6/24)</f>
        <v>42230.568055555559</v>
      </c>
      <c r="U3905" s="6">
        <f>YEAR(Kickstarter[[#This Row],[Date Created Conversion]])</f>
        <v>2015</v>
      </c>
      <c r="V3905" s="6" t="str">
        <f>TEXT(Kickstarter[[#This Row],[Date Created Conversion]], "mmm")</f>
        <v>Jun</v>
      </c>
      <c r="W3905" s="6">
        <f>DATEDIF(Kickstarter[[#This Row],[Date Created Conversion]],Kickstarter[[#This Row],[Date Ended Conversion]],"m")</f>
        <v>1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Kickstarter[[#This Row],[pledged]]/Kickstarter[[#This Row],[goal]]</f>
        <v>2.9999999999999997E-4</v>
      </c>
      <c r="P3906" s="13">
        <f>IF(Kickstarter[[#This Row],[backers_count]], Kickstarter[[#This Row],[pledged]]/Kickstarter[[#This Row],[backers_count]], 0)</f>
        <v>1.5</v>
      </c>
      <c r="Q3906" t="str">
        <f>LEFT(Kickstarter[[#This Row],[Category and Sub-Category]], SEARCH("/", Kickstarter[[#This Row],[Category and Sub-Category]])-1)</f>
        <v>theater</v>
      </c>
      <c r="R3906" t="str">
        <f>RIGHT(Kickstarter[[#This Row],[Category and Sub-Category]], LEN(Kickstarter[[#This Row],[Category and Sub-Category]])-SEARCH("/",Kickstarter[[#This Row],[Category and Sub-Category]]))</f>
        <v>plays</v>
      </c>
      <c r="S3906" s="10">
        <f>(Kickstarter[[#This Row],[launched_at]]/86400) + 25569 + (-6/24)</f>
        <v>42094.979166666672</v>
      </c>
      <c r="T3906" s="10">
        <f>(Kickstarter[[#This Row],[deadline]]/86400) + 25569 + (-6/24)</f>
        <v>42108.961111111115</v>
      </c>
      <c r="U3906" s="6">
        <f>YEAR(Kickstarter[[#This Row],[Date Created Conversion]])</f>
        <v>2015</v>
      </c>
      <c r="V3906" s="6" t="str">
        <f>TEXT(Kickstarter[[#This Row],[Date Created Conversion]], "mmm")</f>
        <v>Mar</v>
      </c>
      <c r="W3906" s="6">
        <f>DATEDIF(Kickstarter[[#This Row],[Date Created Conversion]],Kickstarter[[#This Row],[Date Ended Conversion]],"m")</f>
        <v>0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Kickstarter[[#This Row],[pledged]]/Kickstarter[[#This Row],[goal]]</f>
        <v>0.11533333333333333</v>
      </c>
      <c r="P3907" s="13">
        <f>IF(Kickstarter[[#This Row],[backers_count]], Kickstarter[[#This Row],[pledged]]/Kickstarter[[#This Row],[backers_count]], 0)</f>
        <v>24.714285714285715</v>
      </c>
      <c r="Q3907" t="str">
        <f>LEFT(Kickstarter[[#This Row],[Category and Sub-Category]], SEARCH("/", Kickstarter[[#This Row],[Category and Sub-Category]])-1)</f>
        <v>theater</v>
      </c>
      <c r="R3907" t="str">
        <f>RIGHT(Kickstarter[[#This Row],[Category and Sub-Category]], LEN(Kickstarter[[#This Row],[Category and Sub-Category]])-SEARCH("/",Kickstarter[[#This Row],[Category and Sub-Category]]))</f>
        <v>plays</v>
      </c>
      <c r="S3907" s="10">
        <f>(Kickstarter[[#This Row],[launched_at]]/86400) + 25569 + (-6/24)</f>
        <v>42124.373877314814</v>
      </c>
      <c r="T3907" s="10">
        <f>(Kickstarter[[#This Row],[deadline]]/86400) + 25569 + (-6/24)</f>
        <v>42166.708333333328</v>
      </c>
      <c r="U3907" s="6">
        <f>YEAR(Kickstarter[[#This Row],[Date Created Conversion]])</f>
        <v>2015</v>
      </c>
      <c r="V3907" s="6" t="str">
        <f>TEXT(Kickstarter[[#This Row],[Date Created Conversion]], "mmm")</f>
        <v>Apr</v>
      </c>
      <c r="W3907" s="6">
        <f>DATEDIF(Kickstarter[[#This Row],[Date Created Conversion]],Kickstarter[[#This Row],[Date Ended Conversion]],"m")</f>
        <v>1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Kickstarter[[#This Row],[pledged]]/Kickstarter[[#This Row],[goal]]</f>
        <v>0.67333333333333334</v>
      </c>
      <c r="P3908" s="13">
        <f>IF(Kickstarter[[#This Row],[backers_count]], Kickstarter[[#This Row],[pledged]]/Kickstarter[[#This Row],[backers_count]], 0)</f>
        <v>63.125</v>
      </c>
      <c r="Q3908" t="str">
        <f>LEFT(Kickstarter[[#This Row],[Category and Sub-Category]], SEARCH("/", Kickstarter[[#This Row],[Category and Sub-Category]])-1)</f>
        <v>theater</v>
      </c>
      <c r="R3908" t="str">
        <f>RIGHT(Kickstarter[[#This Row],[Category and Sub-Category]], LEN(Kickstarter[[#This Row],[Category and Sub-Category]])-SEARCH("/",Kickstarter[[#This Row],[Category and Sub-Category]]))</f>
        <v>plays</v>
      </c>
      <c r="S3908" s="10">
        <f>(Kickstarter[[#This Row],[launched_at]]/86400) + 25569 + (-6/24)</f>
        <v>42143.667743055557</v>
      </c>
      <c r="T3908" s="10">
        <f>(Kickstarter[[#This Row],[deadline]]/86400) + 25569 + (-6/24)</f>
        <v>42181.309027777781</v>
      </c>
      <c r="U3908" s="6">
        <f>YEAR(Kickstarter[[#This Row],[Date Created Conversion]])</f>
        <v>2015</v>
      </c>
      <c r="V3908" s="6" t="str">
        <f>TEXT(Kickstarter[[#This Row],[Date Created Conversion]], "mmm")</f>
        <v>May</v>
      </c>
      <c r="W3908" s="6">
        <f>DATEDIF(Kickstarter[[#This Row],[Date Created Conversion]],Kickstarter[[#This Row],[Date Ended Conversion]],"m")</f>
        <v>1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Kickstarter[[#This Row],[pledged]]/Kickstarter[[#This Row],[goal]]</f>
        <v>0.153</v>
      </c>
      <c r="P3909" s="13">
        <f>IF(Kickstarter[[#This Row],[backers_count]], Kickstarter[[#This Row],[pledged]]/Kickstarter[[#This Row],[backers_count]], 0)</f>
        <v>38.25</v>
      </c>
      <c r="Q3909" t="str">
        <f>LEFT(Kickstarter[[#This Row],[Category and Sub-Category]], SEARCH("/", Kickstarter[[#This Row],[Category and Sub-Category]])-1)</f>
        <v>theater</v>
      </c>
      <c r="R3909" t="str">
        <f>RIGHT(Kickstarter[[#This Row],[Category and Sub-Category]], LEN(Kickstarter[[#This Row],[Category and Sub-Category]])-SEARCH("/",Kickstarter[[#This Row],[Category and Sub-Category]]))</f>
        <v>plays</v>
      </c>
      <c r="S3909" s="10">
        <f>(Kickstarter[[#This Row],[launched_at]]/86400) + 25569 + (-6/24)</f>
        <v>41906.569513888891</v>
      </c>
      <c r="T3909" s="10">
        <f>(Kickstarter[[#This Row],[deadline]]/86400) + 25569 + (-6/24)</f>
        <v>41938.588888888888</v>
      </c>
      <c r="U3909" s="6">
        <f>YEAR(Kickstarter[[#This Row],[Date Created Conversion]])</f>
        <v>2014</v>
      </c>
      <c r="V3909" s="6" t="str">
        <f>TEXT(Kickstarter[[#This Row],[Date Created Conversion]], "mmm")</f>
        <v>Sep</v>
      </c>
      <c r="W3909" s="6">
        <f>DATEDIF(Kickstarter[[#This Row],[Date Created Conversion]],Kickstarter[[#This Row],[Date Ended Conversion]],"m")</f>
        <v>1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Kickstarter[[#This Row],[pledged]]/Kickstarter[[#This Row],[goal]]</f>
        <v>8.666666666666667E-2</v>
      </c>
      <c r="P3910" s="13">
        <f>IF(Kickstarter[[#This Row],[backers_count]], Kickstarter[[#This Row],[pledged]]/Kickstarter[[#This Row],[backers_count]], 0)</f>
        <v>16.25</v>
      </c>
      <c r="Q3910" t="str">
        <f>LEFT(Kickstarter[[#This Row],[Category and Sub-Category]], SEARCH("/", Kickstarter[[#This Row],[Category and Sub-Category]])-1)</f>
        <v>theater</v>
      </c>
      <c r="R3910" t="str">
        <f>RIGHT(Kickstarter[[#This Row],[Category and Sub-Category]], LEN(Kickstarter[[#This Row],[Category and Sub-Category]])-SEARCH("/",Kickstarter[[#This Row],[Category and Sub-Category]]))</f>
        <v>plays</v>
      </c>
      <c r="S3910" s="10">
        <f>(Kickstarter[[#This Row],[launched_at]]/86400) + 25569 + (-6/24)</f>
        <v>41833.885370370372</v>
      </c>
      <c r="T3910" s="10">
        <f>(Kickstarter[[#This Row],[deadline]]/86400) + 25569 + (-6/24)</f>
        <v>41848.885370370372</v>
      </c>
      <c r="U3910" s="6">
        <f>YEAR(Kickstarter[[#This Row],[Date Created Conversion]])</f>
        <v>2014</v>
      </c>
      <c r="V3910" s="6" t="str">
        <f>TEXT(Kickstarter[[#This Row],[Date Created Conversion]], "mmm")</f>
        <v>Jul</v>
      </c>
      <c r="W3910" s="6">
        <f>DATEDIF(Kickstarter[[#This Row],[Date Created Conversion]],Kickstarter[[#This Row],[Date Ended Conversion]],"m")</f>
        <v>0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Kickstarter[[#This Row],[pledged]]/Kickstarter[[#This Row],[goal]]</f>
        <v>2.2499999999999998E-3</v>
      </c>
      <c r="P3911" s="13">
        <f>IF(Kickstarter[[#This Row],[backers_count]], Kickstarter[[#This Row],[pledged]]/Kickstarter[[#This Row],[backers_count]], 0)</f>
        <v>33.75</v>
      </c>
      <c r="Q3911" t="str">
        <f>LEFT(Kickstarter[[#This Row],[Category and Sub-Category]], SEARCH("/", Kickstarter[[#This Row],[Category and Sub-Category]])-1)</f>
        <v>theater</v>
      </c>
      <c r="R3911" t="str">
        <f>RIGHT(Kickstarter[[#This Row],[Category and Sub-Category]], LEN(Kickstarter[[#This Row],[Category and Sub-Category]])-SEARCH("/",Kickstarter[[#This Row],[Category and Sub-Category]]))</f>
        <v>plays</v>
      </c>
      <c r="S3911" s="10">
        <f>(Kickstarter[[#This Row],[launched_at]]/86400) + 25569 + (-6/24)</f>
        <v>41863.109282407408</v>
      </c>
      <c r="T3911" s="10">
        <f>(Kickstarter[[#This Row],[deadline]]/86400) + 25569 + (-6/24)</f>
        <v>41893.109282407408</v>
      </c>
      <c r="U3911" s="6">
        <f>YEAR(Kickstarter[[#This Row],[Date Created Conversion]])</f>
        <v>2014</v>
      </c>
      <c r="V3911" s="6" t="str">
        <f>TEXT(Kickstarter[[#This Row],[Date Created Conversion]], "mmm")</f>
        <v>Aug</v>
      </c>
      <c r="W3911" s="6">
        <f>DATEDIF(Kickstarter[[#This Row],[Date Created Conversion]],Kickstarter[[#This Row],[Date Ended Conversion]],"m")</f>
        <v>0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Kickstarter[[#This Row],[pledged]]/Kickstarter[[#This Row],[goal]]</f>
        <v>3.0833333333333334E-2</v>
      </c>
      <c r="P3912" s="13">
        <f>IF(Kickstarter[[#This Row],[backers_count]], Kickstarter[[#This Row],[pledged]]/Kickstarter[[#This Row],[backers_count]], 0)</f>
        <v>61.666666666666664</v>
      </c>
      <c r="Q3912" t="str">
        <f>LEFT(Kickstarter[[#This Row],[Category and Sub-Category]], SEARCH("/", Kickstarter[[#This Row],[Category and Sub-Category]])-1)</f>
        <v>theater</v>
      </c>
      <c r="R3912" t="str">
        <f>RIGHT(Kickstarter[[#This Row],[Category and Sub-Category]], LEN(Kickstarter[[#This Row],[Category and Sub-Category]])-SEARCH("/",Kickstarter[[#This Row],[Category and Sub-Category]]))</f>
        <v>plays</v>
      </c>
      <c r="S3912" s="10">
        <f>(Kickstarter[[#This Row],[launched_at]]/86400) + 25569 + (-6/24)</f>
        <v>42224.506909722222</v>
      </c>
      <c r="T3912" s="10">
        <f>(Kickstarter[[#This Row],[deadline]]/86400) + 25569 + (-6/24)</f>
        <v>42254.506909722222</v>
      </c>
      <c r="U3912" s="6">
        <f>YEAR(Kickstarter[[#This Row],[Date Created Conversion]])</f>
        <v>2015</v>
      </c>
      <c r="V3912" s="6" t="str">
        <f>TEXT(Kickstarter[[#This Row],[Date Created Conversion]], "mmm")</f>
        <v>Aug</v>
      </c>
      <c r="W3912" s="6">
        <f>DATEDIF(Kickstarter[[#This Row],[Date Created Conversion]],Kickstarter[[#This Row],[Date Ended Conversion]],"m")</f>
        <v>0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Kickstarter[[#This Row],[pledged]]/Kickstarter[[#This Row],[goal]]</f>
        <v>0.37412499999999999</v>
      </c>
      <c r="P3913" s="13">
        <f>IF(Kickstarter[[#This Row],[backers_count]], Kickstarter[[#This Row],[pledged]]/Kickstarter[[#This Row],[backers_count]], 0)</f>
        <v>83.138888888888886</v>
      </c>
      <c r="Q3913" t="str">
        <f>LEFT(Kickstarter[[#This Row],[Category and Sub-Category]], SEARCH("/", Kickstarter[[#This Row],[Category and Sub-Category]])-1)</f>
        <v>theater</v>
      </c>
      <c r="R3913" t="str">
        <f>RIGHT(Kickstarter[[#This Row],[Category and Sub-Category]], LEN(Kickstarter[[#This Row],[Category and Sub-Category]])-SEARCH("/",Kickstarter[[#This Row],[Category and Sub-Category]]))</f>
        <v>plays</v>
      </c>
      <c r="S3913" s="10">
        <f>(Kickstarter[[#This Row],[launched_at]]/86400) + 25569 + (-6/24)</f>
        <v>41939.5622337963</v>
      </c>
      <c r="T3913" s="10">
        <f>(Kickstarter[[#This Row],[deadline]]/86400) + 25569 + (-6/24)</f>
        <v>41969.603900462964</v>
      </c>
      <c r="U3913" s="6">
        <f>YEAR(Kickstarter[[#This Row],[Date Created Conversion]])</f>
        <v>2014</v>
      </c>
      <c r="V3913" s="6" t="str">
        <f>TEXT(Kickstarter[[#This Row],[Date Created Conversion]], "mmm")</f>
        <v>Oct</v>
      </c>
      <c r="W3913" s="6">
        <f>DATEDIF(Kickstarter[[#This Row],[Date Created Conversion]],Kickstarter[[#This Row],[Date Ended Conversion]],"m")</f>
        <v>0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Kickstarter[[#This Row],[pledged]]/Kickstarter[[#This Row],[goal]]</f>
        <v>6.666666666666667E-5</v>
      </c>
      <c r="P3914" s="13">
        <f>IF(Kickstarter[[#This Row],[backers_count]], Kickstarter[[#This Row],[pledged]]/Kickstarter[[#This Row],[backers_count]], 0)</f>
        <v>1</v>
      </c>
      <c r="Q3914" t="str">
        <f>LEFT(Kickstarter[[#This Row],[Category and Sub-Category]], SEARCH("/", Kickstarter[[#This Row],[Category and Sub-Category]])-1)</f>
        <v>theater</v>
      </c>
      <c r="R3914" t="str">
        <f>RIGHT(Kickstarter[[#This Row],[Category and Sub-Category]], LEN(Kickstarter[[#This Row],[Category and Sub-Category]])-SEARCH("/",Kickstarter[[#This Row],[Category and Sub-Category]]))</f>
        <v>plays</v>
      </c>
      <c r="S3914" s="10">
        <f>(Kickstarter[[#This Row],[launched_at]]/86400) + 25569 + (-6/24)</f>
        <v>42059.020023148143</v>
      </c>
      <c r="T3914" s="10">
        <f>(Kickstarter[[#This Row],[deadline]]/86400) + 25569 + (-6/24)</f>
        <v>42118.940972222219</v>
      </c>
      <c r="U3914" s="6">
        <f>YEAR(Kickstarter[[#This Row],[Date Created Conversion]])</f>
        <v>2015</v>
      </c>
      <c r="V3914" s="6" t="str">
        <f>TEXT(Kickstarter[[#This Row],[Date Created Conversion]], "mmm")</f>
        <v>Feb</v>
      </c>
      <c r="W3914" s="6">
        <f>DATEDIF(Kickstarter[[#This Row],[Date Created Conversion]],Kickstarter[[#This Row],[Date Ended Conversion]],"m")</f>
        <v>2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Kickstarter[[#This Row],[pledged]]/Kickstarter[[#This Row],[goal]]</f>
        <v>0.1</v>
      </c>
      <c r="P3915" s="13">
        <f>IF(Kickstarter[[#This Row],[backers_count]], Kickstarter[[#This Row],[pledged]]/Kickstarter[[#This Row],[backers_count]], 0)</f>
        <v>142.85714285714286</v>
      </c>
      <c r="Q3915" t="str">
        <f>LEFT(Kickstarter[[#This Row],[Category and Sub-Category]], SEARCH("/", Kickstarter[[#This Row],[Category and Sub-Category]])-1)</f>
        <v>theater</v>
      </c>
      <c r="R3915" t="str">
        <f>RIGHT(Kickstarter[[#This Row],[Category and Sub-Category]], LEN(Kickstarter[[#This Row],[Category and Sub-Category]])-SEARCH("/",Kickstarter[[#This Row],[Category and Sub-Category]]))</f>
        <v>plays</v>
      </c>
      <c r="S3915" s="10">
        <f>(Kickstarter[[#This Row],[launched_at]]/86400) + 25569 + (-6/24)</f>
        <v>42307.961215277777</v>
      </c>
      <c r="T3915" s="10">
        <f>(Kickstarter[[#This Row],[deadline]]/86400) + 25569 + (-6/24)</f>
        <v>42338.002881944441</v>
      </c>
      <c r="U3915" s="6">
        <f>YEAR(Kickstarter[[#This Row],[Date Created Conversion]])</f>
        <v>2015</v>
      </c>
      <c r="V3915" s="6" t="str">
        <f>TEXT(Kickstarter[[#This Row],[Date Created Conversion]], "mmm")</f>
        <v>Oct</v>
      </c>
      <c r="W3915" s="6">
        <f>DATEDIF(Kickstarter[[#This Row],[Date Created Conversion]],Kickstarter[[#This Row],[Date Ended Conversion]],"m")</f>
        <v>1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Kickstarter[[#This Row],[pledged]]/Kickstarter[[#This Row],[goal]]</f>
        <v>0.36359999999999998</v>
      </c>
      <c r="P3916" s="13">
        <f>IF(Kickstarter[[#This Row],[backers_count]], Kickstarter[[#This Row],[pledged]]/Kickstarter[[#This Row],[backers_count]], 0)</f>
        <v>33.666666666666664</v>
      </c>
      <c r="Q3916" t="str">
        <f>LEFT(Kickstarter[[#This Row],[Category and Sub-Category]], SEARCH("/", Kickstarter[[#This Row],[Category and Sub-Category]])-1)</f>
        <v>theater</v>
      </c>
      <c r="R3916" t="str">
        <f>RIGHT(Kickstarter[[#This Row],[Category and Sub-Category]], LEN(Kickstarter[[#This Row],[Category and Sub-Category]])-SEARCH("/",Kickstarter[[#This Row],[Category and Sub-Category]]))</f>
        <v>plays</v>
      </c>
      <c r="S3916" s="10">
        <f>(Kickstarter[[#This Row],[launched_at]]/86400) + 25569 + (-6/24)</f>
        <v>42114.568935185191</v>
      </c>
      <c r="T3916" s="10">
        <f>(Kickstarter[[#This Row],[deadline]]/86400) + 25569 + (-6/24)</f>
        <v>42134.707638888889</v>
      </c>
      <c r="U3916" s="6">
        <f>YEAR(Kickstarter[[#This Row],[Date Created Conversion]])</f>
        <v>2015</v>
      </c>
      <c r="V3916" s="6" t="str">
        <f>TEXT(Kickstarter[[#This Row],[Date Created Conversion]], "mmm")</f>
        <v>Apr</v>
      </c>
      <c r="W3916" s="6">
        <f>DATEDIF(Kickstarter[[#This Row],[Date Created Conversion]],Kickstarter[[#This Row],[Date Ended Conversion]],"m")</f>
        <v>0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Kickstarter[[#This Row],[pledged]]/Kickstarter[[#This Row],[goal]]</f>
        <v>3.3333333333333335E-3</v>
      </c>
      <c r="P3917" s="13">
        <f>IF(Kickstarter[[#This Row],[backers_count]], Kickstarter[[#This Row],[pledged]]/Kickstarter[[#This Row],[backers_count]], 0)</f>
        <v>5</v>
      </c>
      <c r="Q3917" t="str">
        <f>LEFT(Kickstarter[[#This Row],[Category and Sub-Category]], SEARCH("/", Kickstarter[[#This Row],[Category and Sub-Category]])-1)</f>
        <v>theater</v>
      </c>
      <c r="R3917" t="str">
        <f>RIGHT(Kickstarter[[#This Row],[Category and Sub-Category]], LEN(Kickstarter[[#This Row],[Category and Sub-Category]])-SEARCH("/",Kickstarter[[#This Row],[Category and Sub-Category]]))</f>
        <v>plays</v>
      </c>
      <c r="S3917" s="10">
        <f>(Kickstarter[[#This Row],[launched_at]]/86400) + 25569 + (-6/24)</f>
        <v>42492.73505787037</v>
      </c>
      <c r="T3917" s="10">
        <f>(Kickstarter[[#This Row],[deadline]]/86400) + 25569 + (-6/24)</f>
        <v>42522.73505787037</v>
      </c>
      <c r="U3917" s="6">
        <f>YEAR(Kickstarter[[#This Row],[Date Created Conversion]])</f>
        <v>2016</v>
      </c>
      <c r="V3917" s="6" t="str">
        <f>TEXT(Kickstarter[[#This Row],[Date Created Conversion]], "mmm")</f>
        <v>May</v>
      </c>
      <c r="W3917" s="6">
        <f>DATEDIF(Kickstarter[[#This Row],[Date Created Conversion]],Kickstarter[[#This Row],[Date Ended Conversion]],"m")</f>
        <v>0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Kickstarter[[#This Row],[pledged]]/Kickstarter[[#This Row],[goal]]</f>
        <v>0</v>
      </c>
      <c r="P3918" s="13">
        <f>IF(Kickstarter[[#This Row],[backers_count]], Kickstarter[[#This Row],[pledged]]/Kickstarter[[#This Row],[backers_count]], 0)</f>
        <v>0</v>
      </c>
      <c r="Q3918" t="str">
        <f>LEFT(Kickstarter[[#This Row],[Category and Sub-Category]], SEARCH("/", Kickstarter[[#This Row],[Category and Sub-Category]])-1)</f>
        <v>theater</v>
      </c>
      <c r="R3918" t="str">
        <f>RIGHT(Kickstarter[[#This Row],[Category and Sub-Category]], LEN(Kickstarter[[#This Row],[Category and Sub-Category]])-SEARCH("/",Kickstarter[[#This Row],[Category and Sub-Category]]))</f>
        <v>plays</v>
      </c>
      <c r="S3918" s="10">
        <f>(Kickstarter[[#This Row],[launched_at]]/86400) + 25569 + (-6/24)</f>
        <v>42494.221666666665</v>
      </c>
      <c r="T3918" s="10">
        <f>(Kickstarter[[#This Row],[deadline]]/86400) + 25569 + (-6/24)</f>
        <v>42524.221666666665</v>
      </c>
      <c r="U3918" s="6">
        <f>YEAR(Kickstarter[[#This Row],[Date Created Conversion]])</f>
        <v>2016</v>
      </c>
      <c r="V3918" s="6" t="str">
        <f>TEXT(Kickstarter[[#This Row],[Date Created Conversion]], "mmm")</f>
        <v>May</v>
      </c>
      <c r="W3918" s="6">
        <f>DATEDIF(Kickstarter[[#This Row],[Date Created Conversion]],Kickstarter[[#This Row],[Date Ended Conversion]],"m")</f>
        <v>0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Kickstarter[[#This Row],[pledged]]/Kickstarter[[#This Row],[goal]]</f>
        <v>2.8571428571428571E-3</v>
      </c>
      <c r="P3919" s="13">
        <f>IF(Kickstarter[[#This Row],[backers_count]], Kickstarter[[#This Row],[pledged]]/Kickstarter[[#This Row],[backers_count]], 0)</f>
        <v>10</v>
      </c>
      <c r="Q3919" t="str">
        <f>LEFT(Kickstarter[[#This Row],[Category and Sub-Category]], SEARCH("/", Kickstarter[[#This Row],[Category and Sub-Category]])-1)</f>
        <v>theater</v>
      </c>
      <c r="R3919" t="str">
        <f>RIGHT(Kickstarter[[#This Row],[Category and Sub-Category]], LEN(Kickstarter[[#This Row],[Category and Sub-Category]])-SEARCH("/",Kickstarter[[#This Row],[Category and Sub-Category]]))</f>
        <v>plays</v>
      </c>
      <c r="S3919" s="10">
        <f>(Kickstarter[[#This Row],[launched_at]]/86400) + 25569 + (-6/24)</f>
        <v>41863.277326388888</v>
      </c>
      <c r="T3919" s="10">
        <f>(Kickstarter[[#This Row],[deadline]]/86400) + 25569 + (-6/24)</f>
        <v>41893.277326388888</v>
      </c>
      <c r="U3919" s="6">
        <f>YEAR(Kickstarter[[#This Row],[Date Created Conversion]])</f>
        <v>2014</v>
      </c>
      <c r="V3919" s="6" t="str">
        <f>TEXT(Kickstarter[[#This Row],[Date Created Conversion]], "mmm")</f>
        <v>Aug</v>
      </c>
      <c r="W3919" s="6">
        <f>DATEDIF(Kickstarter[[#This Row],[Date Created Conversion]],Kickstarter[[#This Row],[Date Ended Conversion]],"m")</f>
        <v>0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Kickstarter[[#This Row],[pledged]]/Kickstarter[[#This Row],[goal]]</f>
        <v>2E-3</v>
      </c>
      <c r="P3920" s="13">
        <f>IF(Kickstarter[[#This Row],[backers_count]], Kickstarter[[#This Row],[pledged]]/Kickstarter[[#This Row],[backers_count]], 0)</f>
        <v>40</v>
      </c>
      <c r="Q3920" t="str">
        <f>LEFT(Kickstarter[[#This Row],[Category and Sub-Category]], SEARCH("/", Kickstarter[[#This Row],[Category and Sub-Category]])-1)</f>
        <v>theater</v>
      </c>
      <c r="R3920" t="str">
        <f>RIGHT(Kickstarter[[#This Row],[Category and Sub-Category]], LEN(Kickstarter[[#This Row],[Category and Sub-Category]])-SEARCH("/",Kickstarter[[#This Row],[Category and Sub-Category]]))</f>
        <v>plays</v>
      </c>
      <c r="S3920" s="10">
        <f>(Kickstarter[[#This Row],[launched_at]]/86400) + 25569 + (-6/24)</f>
        <v>41843.414618055554</v>
      </c>
      <c r="T3920" s="10">
        <f>(Kickstarter[[#This Row],[deadline]]/86400) + 25569 + (-6/24)</f>
        <v>41855.416666666664</v>
      </c>
      <c r="U3920" s="6">
        <f>YEAR(Kickstarter[[#This Row],[Date Created Conversion]])</f>
        <v>2014</v>
      </c>
      <c r="V3920" s="6" t="str">
        <f>TEXT(Kickstarter[[#This Row],[Date Created Conversion]], "mmm")</f>
        <v>Jul</v>
      </c>
      <c r="W3920" s="6">
        <f>DATEDIF(Kickstarter[[#This Row],[Date Created Conversion]],Kickstarter[[#This Row],[Date Ended Conversion]],"m")</f>
        <v>0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Kickstarter[[#This Row],[pledged]]/Kickstarter[[#This Row],[goal]]</f>
        <v>1.7999999999999999E-2</v>
      </c>
      <c r="P3921" s="13">
        <f>IF(Kickstarter[[#This Row],[backers_count]], Kickstarter[[#This Row],[pledged]]/Kickstarter[[#This Row],[backers_count]], 0)</f>
        <v>30</v>
      </c>
      <c r="Q3921" t="str">
        <f>LEFT(Kickstarter[[#This Row],[Category and Sub-Category]], SEARCH("/", Kickstarter[[#This Row],[Category and Sub-Category]])-1)</f>
        <v>theater</v>
      </c>
      <c r="R3921" t="str">
        <f>RIGHT(Kickstarter[[#This Row],[Category and Sub-Category]], LEN(Kickstarter[[#This Row],[Category and Sub-Category]])-SEARCH("/",Kickstarter[[#This Row],[Category and Sub-Category]]))</f>
        <v>plays</v>
      </c>
      <c r="S3921" s="10">
        <f>(Kickstarter[[#This Row],[launched_at]]/86400) + 25569 + (-6/24)</f>
        <v>42358.434872685189</v>
      </c>
      <c r="T3921" s="10">
        <f>(Kickstarter[[#This Row],[deadline]]/86400) + 25569 + (-6/24)</f>
        <v>42386.75</v>
      </c>
      <c r="U3921" s="6">
        <f>YEAR(Kickstarter[[#This Row],[Date Created Conversion]])</f>
        <v>2015</v>
      </c>
      <c r="V3921" s="6" t="str">
        <f>TEXT(Kickstarter[[#This Row],[Date Created Conversion]], "mmm")</f>
        <v>Dec</v>
      </c>
      <c r="W3921" s="6">
        <f>DATEDIF(Kickstarter[[#This Row],[Date Created Conversion]],Kickstarter[[#This Row],[Date Ended Conversion]],"m")</f>
        <v>0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Kickstarter[[#This Row],[pledged]]/Kickstarter[[#This Row],[goal]]</f>
        <v>5.3999999999999999E-2</v>
      </c>
      <c r="P3922" s="13">
        <f>IF(Kickstarter[[#This Row],[backers_count]], Kickstarter[[#This Row],[pledged]]/Kickstarter[[#This Row],[backers_count]], 0)</f>
        <v>45</v>
      </c>
      <c r="Q3922" t="str">
        <f>LEFT(Kickstarter[[#This Row],[Category and Sub-Category]], SEARCH("/", Kickstarter[[#This Row],[Category and Sub-Category]])-1)</f>
        <v>theater</v>
      </c>
      <c r="R3922" t="str">
        <f>RIGHT(Kickstarter[[#This Row],[Category and Sub-Category]], LEN(Kickstarter[[#This Row],[Category and Sub-Category]])-SEARCH("/",Kickstarter[[#This Row],[Category and Sub-Category]]))</f>
        <v>plays</v>
      </c>
      <c r="S3922" s="10">
        <f>(Kickstarter[[#This Row],[launched_at]]/86400) + 25569 + (-6/24)</f>
        <v>42657.13726851852</v>
      </c>
      <c r="T3922" s="10">
        <f>(Kickstarter[[#This Row],[deadline]]/86400) + 25569 + (-6/24)</f>
        <v>42687.178935185184</v>
      </c>
      <c r="U3922" s="6">
        <f>YEAR(Kickstarter[[#This Row],[Date Created Conversion]])</f>
        <v>2016</v>
      </c>
      <c r="V3922" s="6" t="str">
        <f>TEXT(Kickstarter[[#This Row],[Date Created Conversion]], "mmm")</f>
        <v>Oct</v>
      </c>
      <c r="W3922" s="6">
        <f>DATEDIF(Kickstarter[[#This Row],[Date Created Conversion]],Kickstarter[[#This Row],[Date Ended Conversion]],"m")</f>
        <v>0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Kickstarter[[#This Row],[pledged]]/Kickstarter[[#This Row],[goal]]</f>
        <v>0</v>
      </c>
      <c r="P3923" s="13">
        <f>IF(Kickstarter[[#This Row],[backers_count]], Kickstarter[[#This Row],[pledged]]/Kickstarter[[#This Row],[backers_count]], 0)</f>
        <v>0</v>
      </c>
      <c r="Q3923" t="str">
        <f>LEFT(Kickstarter[[#This Row],[Category and Sub-Category]], SEARCH("/", Kickstarter[[#This Row],[Category and Sub-Category]])-1)</f>
        <v>theater</v>
      </c>
      <c r="R3923" t="str">
        <f>RIGHT(Kickstarter[[#This Row],[Category and Sub-Category]], LEN(Kickstarter[[#This Row],[Category and Sub-Category]])-SEARCH("/",Kickstarter[[#This Row],[Category and Sub-Category]]))</f>
        <v>plays</v>
      </c>
      <c r="S3923" s="10">
        <f>(Kickstarter[[#This Row],[launched_at]]/86400) + 25569 + (-6/24)</f>
        <v>41926.292303240742</v>
      </c>
      <c r="T3923" s="10">
        <f>(Kickstarter[[#This Row],[deadline]]/86400) + 25569 + (-6/24)</f>
        <v>41938.5</v>
      </c>
      <c r="U3923" s="6">
        <f>YEAR(Kickstarter[[#This Row],[Date Created Conversion]])</f>
        <v>2014</v>
      </c>
      <c r="V3923" s="6" t="str">
        <f>TEXT(Kickstarter[[#This Row],[Date Created Conversion]], "mmm")</f>
        <v>Oct</v>
      </c>
      <c r="W3923" s="6">
        <f>DATEDIF(Kickstarter[[#This Row],[Date Created Conversion]],Kickstarter[[#This Row],[Date Ended Conversion]],"m")</f>
        <v>0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Kickstarter[[#This Row],[pledged]]/Kickstarter[[#This Row],[goal]]</f>
        <v>8.1333333333333327E-2</v>
      </c>
      <c r="P3924" s="13">
        <f>IF(Kickstarter[[#This Row],[backers_count]], Kickstarter[[#This Row],[pledged]]/Kickstarter[[#This Row],[backers_count]], 0)</f>
        <v>10.166666666666666</v>
      </c>
      <c r="Q3924" t="str">
        <f>LEFT(Kickstarter[[#This Row],[Category and Sub-Category]], SEARCH("/", Kickstarter[[#This Row],[Category and Sub-Category]])-1)</f>
        <v>theater</v>
      </c>
      <c r="R3924" t="str">
        <f>RIGHT(Kickstarter[[#This Row],[Category and Sub-Category]], LEN(Kickstarter[[#This Row],[Category and Sub-Category]])-SEARCH("/",Kickstarter[[#This Row],[Category and Sub-Category]]))</f>
        <v>plays</v>
      </c>
      <c r="S3924" s="10">
        <f>(Kickstarter[[#This Row],[launched_at]]/86400) + 25569 + (-6/24)</f>
        <v>42020.518634259264</v>
      </c>
      <c r="T3924" s="10">
        <f>(Kickstarter[[#This Row],[deadline]]/86400) + 25569 + (-6/24)</f>
        <v>42065.708333333328</v>
      </c>
      <c r="U3924" s="6">
        <f>YEAR(Kickstarter[[#This Row],[Date Created Conversion]])</f>
        <v>2015</v>
      </c>
      <c r="V3924" s="6" t="str">
        <f>TEXT(Kickstarter[[#This Row],[Date Created Conversion]], "mmm")</f>
        <v>Jan</v>
      </c>
      <c r="W3924" s="6">
        <f>DATEDIF(Kickstarter[[#This Row],[Date Created Conversion]],Kickstarter[[#This Row],[Date Ended Conversion]],"m")</f>
        <v>1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Kickstarter[[#This Row],[pledged]]/Kickstarter[[#This Row],[goal]]</f>
        <v>0.12034782608695652</v>
      </c>
      <c r="P3925" s="13">
        <f>IF(Kickstarter[[#This Row],[backers_count]], Kickstarter[[#This Row],[pledged]]/Kickstarter[[#This Row],[backers_count]], 0)</f>
        <v>81.411764705882348</v>
      </c>
      <c r="Q3925" t="str">
        <f>LEFT(Kickstarter[[#This Row],[Category and Sub-Category]], SEARCH("/", Kickstarter[[#This Row],[Category and Sub-Category]])-1)</f>
        <v>theater</v>
      </c>
      <c r="R3925" t="str">
        <f>RIGHT(Kickstarter[[#This Row],[Category and Sub-Category]], LEN(Kickstarter[[#This Row],[Category and Sub-Category]])-SEARCH("/",Kickstarter[[#This Row],[Category and Sub-Category]]))</f>
        <v>plays</v>
      </c>
      <c r="S3925" s="10">
        <f>(Kickstarter[[#This Row],[launched_at]]/86400) + 25569 + (-6/24)</f>
        <v>42075.729988425926</v>
      </c>
      <c r="T3925" s="10">
        <f>(Kickstarter[[#This Row],[deadline]]/86400) + 25569 + (-6/24)</f>
        <v>42103.729988425926</v>
      </c>
      <c r="U3925" s="6">
        <f>YEAR(Kickstarter[[#This Row],[Date Created Conversion]])</f>
        <v>2015</v>
      </c>
      <c r="V3925" s="6" t="str">
        <f>TEXT(Kickstarter[[#This Row],[Date Created Conversion]], "mmm")</f>
        <v>Mar</v>
      </c>
      <c r="W3925" s="6">
        <f>DATEDIF(Kickstarter[[#This Row],[Date Created Conversion]],Kickstarter[[#This Row],[Date Ended Conversion]],"m")</f>
        <v>0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Kickstarter[[#This Row],[pledged]]/Kickstarter[[#This Row],[goal]]</f>
        <v>0.15266666666666667</v>
      </c>
      <c r="P3926" s="13">
        <f>IF(Kickstarter[[#This Row],[backers_count]], Kickstarter[[#This Row],[pledged]]/Kickstarter[[#This Row],[backers_count]], 0)</f>
        <v>57.25</v>
      </c>
      <c r="Q3926" t="str">
        <f>LEFT(Kickstarter[[#This Row],[Category and Sub-Category]], SEARCH("/", Kickstarter[[#This Row],[Category and Sub-Category]])-1)</f>
        <v>theater</v>
      </c>
      <c r="R3926" t="str">
        <f>RIGHT(Kickstarter[[#This Row],[Category and Sub-Category]], LEN(Kickstarter[[#This Row],[Category and Sub-Category]])-SEARCH("/",Kickstarter[[#This Row],[Category and Sub-Category]]))</f>
        <v>plays</v>
      </c>
      <c r="S3926" s="10">
        <f>(Kickstarter[[#This Row],[launched_at]]/86400) + 25569 + (-6/24)</f>
        <v>41786.709745370368</v>
      </c>
      <c r="T3926" s="10">
        <f>(Kickstarter[[#This Row],[deadline]]/86400) + 25569 + (-6/24)</f>
        <v>41816.709745370368</v>
      </c>
      <c r="U3926" s="6">
        <f>YEAR(Kickstarter[[#This Row],[Date Created Conversion]])</f>
        <v>2014</v>
      </c>
      <c r="V3926" s="6" t="str">
        <f>TEXT(Kickstarter[[#This Row],[Date Created Conversion]], "mmm")</f>
        <v>May</v>
      </c>
      <c r="W3926" s="6">
        <f>DATEDIF(Kickstarter[[#This Row],[Date Created Conversion]],Kickstarter[[#This Row],[Date Ended Conversion]],"m")</f>
        <v>0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Kickstarter[[#This Row],[pledged]]/Kickstarter[[#This Row],[goal]]</f>
        <v>0.1</v>
      </c>
      <c r="P3927" s="13">
        <f>IF(Kickstarter[[#This Row],[backers_count]], Kickstarter[[#This Row],[pledged]]/Kickstarter[[#This Row],[backers_count]], 0)</f>
        <v>5</v>
      </c>
      <c r="Q3927" t="str">
        <f>LEFT(Kickstarter[[#This Row],[Category and Sub-Category]], SEARCH("/", Kickstarter[[#This Row],[Category and Sub-Category]])-1)</f>
        <v>theater</v>
      </c>
      <c r="R3927" t="str">
        <f>RIGHT(Kickstarter[[#This Row],[Category and Sub-Category]], LEN(Kickstarter[[#This Row],[Category and Sub-Category]])-SEARCH("/",Kickstarter[[#This Row],[Category and Sub-Category]]))</f>
        <v>plays</v>
      </c>
      <c r="S3927" s="10">
        <f>(Kickstarter[[#This Row],[launched_at]]/86400) + 25569 + (-6/24)</f>
        <v>41820.620821759258</v>
      </c>
      <c r="T3927" s="10">
        <f>(Kickstarter[[#This Row],[deadline]]/86400) + 25569 + (-6/24)</f>
        <v>41850.620821759258</v>
      </c>
      <c r="U3927" s="6">
        <f>YEAR(Kickstarter[[#This Row],[Date Created Conversion]])</f>
        <v>2014</v>
      </c>
      <c r="V3927" s="6" t="str">
        <f>TEXT(Kickstarter[[#This Row],[Date Created Conversion]], "mmm")</f>
        <v>Jun</v>
      </c>
      <c r="W3927" s="6">
        <f>DATEDIF(Kickstarter[[#This Row],[Date Created Conversion]],Kickstarter[[#This Row],[Date Ended Conversion]],"m")</f>
        <v>1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Kickstarter[[#This Row],[pledged]]/Kickstarter[[#This Row],[goal]]</f>
        <v>3.0000000000000001E-3</v>
      </c>
      <c r="P3928" s="13">
        <f>IF(Kickstarter[[#This Row],[backers_count]], Kickstarter[[#This Row],[pledged]]/Kickstarter[[#This Row],[backers_count]], 0)</f>
        <v>15</v>
      </c>
      <c r="Q3928" t="str">
        <f>LEFT(Kickstarter[[#This Row],[Category and Sub-Category]], SEARCH("/", Kickstarter[[#This Row],[Category and Sub-Category]])-1)</f>
        <v>theater</v>
      </c>
      <c r="R3928" t="str">
        <f>RIGHT(Kickstarter[[#This Row],[Category and Sub-Category]], LEN(Kickstarter[[#This Row],[Category and Sub-Category]])-SEARCH("/",Kickstarter[[#This Row],[Category and Sub-Category]]))</f>
        <v>plays</v>
      </c>
      <c r="S3928" s="10">
        <f>(Kickstarter[[#This Row],[launched_at]]/86400) + 25569 + (-6/24)</f>
        <v>41969.835046296299</v>
      </c>
      <c r="T3928" s="10">
        <f>(Kickstarter[[#This Row],[deadline]]/86400) + 25569 + (-6/24)</f>
        <v>41999.835046296299</v>
      </c>
      <c r="U3928" s="6">
        <f>YEAR(Kickstarter[[#This Row],[Date Created Conversion]])</f>
        <v>2014</v>
      </c>
      <c r="V3928" s="6" t="str">
        <f>TEXT(Kickstarter[[#This Row],[Date Created Conversion]], "mmm")</f>
        <v>Nov</v>
      </c>
      <c r="W3928" s="6">
        <f>DATEDIF(Kickstarter[[#This Row],[Date Created Conversion]],Kickstarter[[#This Row],[Date Ended Conversion]],"m")</f>
        <v>1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Kickstarter[[#This Row],[pledged]]/Kickstarter[[#This Row],[goal]]</f>
        <v>0.01</v>
      </c>
      <c r="P3929" s="13">
        <f>IF(Kickstarter[[#This Row],[backers_count]], Kickstarter[[#This Row],[pledged]]/Kickstarter[[#This Row],[backers_count]], 0)</f>
        <v>12.5</v>
      </c>
      <c r="Q3929" t="str">
        <f>LEFT(Kickstarter[[#This Row],[Category and Sub-Category]], SEARCH("/", Kickstarter[[#This Row],[Category and Sub-Category]])-1)</f>
        <v>theater</v>
      </c>
      <c r="R3929" t="str">
        <f>RIGHT(Kickstarter[[#This Row],[Category and Sub-Category]], LEN(Kickstarter[[#This Row],[Category and Sub-Category]])-SEARCH("/",Kickstarter[[#This Row],[Category and Sub-Category]]))</f>
        <v>plays</v>
      </c>
      <c r="S3929" s="10">
        <f>(Kickstarter[[#This Row],[launched_at]]/86400) + 25569 + (-6/24)</f>
        <v>41830.017407407409</v>
      </c>
      <c r="T3929" s="10">
        <f>(Kickstarter[[#This Row],[deadline]]/86400) + 25569 + (-6/24)</f>
        <v>41860.017407407409</v>
      </c>
      <c r="U3929" s="6">
        <f>YEAR(Kickstarter[[#This Row],[Date Created Conversion]])</f>
        <v>2014</v>
      </c>
      <c r="V3929" s="6" t="str">
        <f>TEXT(Kickstarter[[#This Row],[Date Created Conversion]], "mmm")</f>
        <v>Jul</v>
      </c>
      <c r="W3929" s="6">
        <f>DATEDIF(Kickstarter[[#This Row],[Date Created Conversion]],Kickstarter[[#This Row],[Date Ended Conversion]],"m")</f>
        <v>0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Kickstarter[[#This Row],[pledged]]/Kickstarter[[#This Row],[goal]]</f>
        <v>0.13020000000000001</v>
      </c>
      <c r="P3930" s="13">
        <f>IF(Kickstarter[[#This Row],[backers_count]], Kickstarter[[#This Row],[pledged]]/Kickstarter[[#This Row],[backers_count]], 0)</f>
        <v>93</v>
      </c>
      <c r="Q3930" t="str">
        <f>LEFT(Kickstarter[[#This Row],[Category and Sub-Category]], SEARCH("/", Kickstarter[[#This Row],[Category and Sub-Category]])-1)</f>
        <v>theater</v>
      </c>
      <c r="R3930" t="str">
        <f>RIGHT(Kickstarter[[#This Row],[Category and Sub-Category]], LEN(Kickstarter[[#This Row],[Category and Sub-Category]])-SEARCH("/",Kickstarter[[#This Row],[Category and Sub-Category]]))</f>
        <v>plays</v>
      </c>
      <c r="S3930" s="10">
        <f>(Kickstarter[[#This Row],[launched_at]]/86400) + 25569 + (-6/24)</f>
        <v>42265.433182870373</v>
      </c>
      <c r="T3930" s="10">
        <f>(Kickstarter[[#This Row],[deadline]]/86400) + 25569 + (-6/24)</f>
        <v>42292.957638888889</v>
      </c>
      <c r="U3930" s="6">
        <f>YEAR(Kickstarter[[#This Row],[Date Created Conversion]])</f>
        <v>2015</v>
      </c>
      <c r="V3930" s="6" t="str">
        <f>TEXT(Kickstarter[[#This Row],[Date Created Conversion]], "mmm")</f>
        <v>Sep</v>
      </c>
      <c r="W3930" s="6">
        <f>DATEDIF(Kickstarter[[#This Row],[Date Created Conversion]],Kickstarter[[#This Row],[Date Ended Conversion]],"m")</f>
        <v>0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Kickstarter[[#This Row],[pledged]]/Kickstarter[[#This Row],[goal]]</f>
        <v>2.265E-2</v>
      </c>
      <c r="P3931" s="13">
        <f>IF(Kickstarter[[#This Row],[backers_count]], Kickstarter[[#This Row],[pledged]]/Kickstarter[[#This Row],[backers_count]], 0)</f>
        <v>32.357142857142854</v>
      </c>
      <c r="Q3931" t="str">
        <f>LEFT(Kickstarter[[#This Row],[Category and Sub-Category]], SEARCH("/", Kickstarter[[#This Row],[Category and Sub-Category]])-1)</f>
        <v>theater</v>
      </c>
      <c r="R3931" t="str">
        <f>RIGHT(Kickstarter[[#This Row],[Category and Sub-Category]], LEN(Kickstarter[[#This Row],[Category and Sub-Category]])-SEARCH("/",Kickstarter[[#This Row],[Category and Sub-Category]]))</f>
        <v>plays</v>
      </c>
      <c r="S3931" s="10">
        <f>(Kickstarter[[#This Row],[launched_at]]/86400) + 25569 + (-6/24)</f>
        <v>42601.577141203699</v>
      </c>
      <c r="T3931" s="10">
        <f>(Kickstarter[[#This Row],[deadline]]/86400) + 25569 + (-6/24)</f>
        <v>42631.577141203699</v>
      </c>
      <c r="U3931" s="6">
        <f>YEAR(Kickstarter[[#This Row],[Date Created Conversion]])</f>
        <v>2016</v>
      </c>
      <c r="V3931" s="6" t="str">
        <f>TEXT(Kickstarter[[#This Row],[Date Created Conversion]], "mmm")</f>
        <v>Aug</v>
      </c>
      <c r="W3931" s="6">
        <f>DATEDIF(Kickstarter[[#This Row],[Date Created Conversion]],Kickstarter[[#This Row],[Date Ended Conversion]],"m")</f>
        <v>0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Kickstarter[[#This Row],[pledged]]/Kickstarter[[#This Row],[goal]]</f>
        <v>0</v>
      </c>
      <c r="P3932" s="13">
        <f>IF(Kickstarter[[#This Row],[backers_count]], Kickstarter[[#This Row],[pledged]]/Kickstarter[[#This Row],[backers_count]], 0)</f>
        <v>0</v>
      </c>
      <c r="Q3932" t="str">
        <f>LEFT(Kickstarter[[#This Row],[Category and Sub-Category]], SEARCH("/", Kickstarter[[#This Row],[Category and Sub-Category]])-1)</f>
        <v>theater</v>
      </c>
      <c r="R3932" t="str">
        <f>RIGHT(Kickstarter[[#This Row],[Category and Sub-Category]], LEN(Kickstarter[[#This Row],[Category and Sub-Category]])-SEARCH("/",Kickstarter[[#This Row],[Category and Sub-Category]]))</f>
        <v>plays</v>
      </c>
      <c r="S3932" s="10">
        <f>(Kickstarter[[#This Row],[launched_at]]/86400) + 25569 + (-6/24)</f>
        <v>42433.088749999995</v>
      </c>
      <c r="T3932" s="10">
        <f>(Kickstarter[[#This Row],[deadline]]/86400) + 25569 + (-6/24)</f>
        <v>42461</v>
      </c>
      <c r="U3932" s="6">
        <f>YEAR(Kickstarter[[#This Row],[Date Created Conversion]])</f>
        <v>2016</v>
      </c>
      <c r="V3932" s="6" t="str">
        <f>TEXT(Kickstarter[[#This Row],[Date Created Conversion]], "mmm")</f>
        <v>Mar</v>
      </c>
      <c r="W3932" s="6">
        <f>DATEDIF(Kickstarter[[#This Row],[Date Created Conversion]],Kickstarter[[#This Row],[Date Ended Conversion]],"m")</f>
        <v>0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Kickstarter[[#This Row],[pledged]]/Kickstarter[[#This Row],[goal]]</f>
        <v>0</v>
      </c>
      <c r="P3933" s="13">
        <f>IF(Kickstarter[[#This Row],[backers_count]], Kickstarter[[#This Row],[pledged]]/Kickstarter[[#This Row],[backers_count]], 0)</f>
        <v>0</v>
      </c>
      <c r="Q3933" t="str">
        <f>LEFT(Kickstarter[[#This Row],[Category and Sub-Category]], SEARCH("/", Kickstarter[[#This Row],[Category and Sub-Category]])-1)</f>
        <v>theater</v>
      </c>
      <c r="R3933" t="str">
        <f>RIGHT(Kickstarter[[#This Row],[Category and Sub-Category]], LEN(Kickstarter[[#This Row],[Category and Sub-Category]])-SEARCH("/",Kickstarter[[#This Row],[Category and Sub-Category]]))</f>
        <v>plays</v>
      </c>
      <c r="S3933" s="10">
        <f>(Kickstarter[[#This Row],[launched_at]]/86400) + 25569 + (-6/24)</f>
        <v>42227.901701388888</v>
      </c>
      <c r="T3933" s="10">
        <f>(Kickstarter[[#This Row],[deadline]]/86400) + 25569 + (-6/24)</f>
        <v>42252.901701388888</v>
      </c>
      <c r="U3933" s="6">
        <f>YEAR(Kickstarter[[#This Row],[Date Created Conversion]])</f>
        <v>2015</v>
      </c>
      <c r="V3933" s="6" t="str">
        <f>TEXT(Kickstarter[[#This Row],[Date Created Conversion]], "mmm")</f>
        <v>Aug</v>
      </c>
      <c r="W3933" s="6">
        <f>DATEDIF(Kickstarter[[#This Row],[Date Created Conversion]],Kickstarter[[#This Row],[Date Ended Conversion]],"m")</f>
        <v>0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Kickstarter[[#This Row],[pledged]]/Kickstarter[[#This Row],[goal]]</f>
        <v>8.3333333333333331E-5</v>
      </c>
      <c r="P3934" s="13">
        <f>IF(Kickstarter[[#This Row],[backers_count]], Kickstarter[[#This Row],[pledged]]/Kickstarter[[#This Row],[backers_count]], 0)</f>
        <v>1</v>
      </c>
      <c r="Q3934" t="str">
        <f>LEFT(Kickstarter[[#This Row],[Category and Sub-Category]], SEARCH("/", Kickstarter[[#This Row],[Category and Sub-Category]])-1)</f>
        <v>theater</v>
      </c>
      <c r="R3934" t="str">
        <f>RIGHT(Kickstarter[[#This Row],[Category and Sub-Category]], LEN(Kickstarter[[#This Row],[Category and Sub-Category]])-SEARCH("/",Kickstarter[[#This Row],[Category and Sub-Category]]))</f>
        <v>plays</v>
      </c>
      <c r="S3934" s="10">
        <f>(Kickstarter[[#This Row],[launched_at]]/86400) + 25569 + (-6/24)</f>
        <v>42414.918564814812</v>
      </c>
      <c r="T3934" s="10">
        <f>(Kickstarter[[#This Row],[deadline]]/86400) + 25569 + (-6/24)</f>
        <v>42444.876898148148</v>
      </c>
      <c r="U3934" s="6">
        <f>YEAR(Kickstarter[[#This Row],[Date Created Conversion]])</f>
        <v>2016</v>
      </c>
      <c r="V3934" s="6" t="str">
        <f>TEXT(Kickstarter[[#This Row],[Date Created Conversion]], "mmm")</f>
        <v>Feb</v>
      </c>
      <c r="W3934" s="6">
        <f>DATEDIF(Kickstarter[[#This Row],[Date Created Conversion]],Kickstarter[[#This Row],[Date Ended Conversion]],"m")</f>
        <v>1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Kickstarter[[#This Row],[pledged]]/Kickstarter[[#This Row],[goal]]</f>
        <v>0.15742857142857142</v>
      </c>
      <c r="P3935" s="13">
        <f>IF(Kickstarter[[#This Row],[backers_count]], Kickstarter[[#This Row],[pledged]]/Kickstarter[[#This Row],[backers_count]], 0)</f>
        <v>91.833333333333329</v>
      </c>
      <c r="Q3935" t="str">
        <f>LEFT(Kickstarter[[#This Row],[Category and Sub-Category]], SEARCH("/", Kickstarter[[#This Row],[Category and Sub-Category]])-1)</f>
        <v>theater</v>
      </c>
      <c r="R3935" t="str">
        <f>RIGHT(Kickstarter[[#This Row],[Category and Sub-Category]], LEN(Kickstarter[[#This Row],[Category and Sub-Category]])-SEARCH("/",Kickstarter[[#This Row],[Category and Sub-Category]]))</f>
        <v>plays</v>
      </c>
      <c r="S3935" s="10">
        <f>(Kickstarter[[#This Row],[launched_at]]/86400) + 25569 + (-6/24)</f>
        <v>42538.718310185184</v>
      </c>
      <c r="T3935" s="10">
        <f>(Kickstarter[[#This Row],[deadline]]/86400) + 25569 + (-6/24)</f>
        <v>42567.779861111107</v>
      </c>
      <c r="U3935" s="6">
        <f>YEAR(Kickstarter[[#This Row],[Date Created Conversion]])</f>
        <v>2016</v>
      </c>
      <c r="V3935" s="6" t="str">
        <f>TEXT(Kickstarter[[#This Row],[Date Created Conversion]], "mmm")</f>
        <v>Jun</v>
      </c>
      <c r="W3935" s="6">
        <f>DATEDIF(Kickstarter[[#This Row],[Date Created Conversion]],Kickstarter[[#This Row],[Date Ended Conversion]],"m")</f>
        <v>0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Kickstarter[[#This Row],[pledged]]/Kickstarter[[#This Row],[goal]]</f>
        <v>0.11</v>
      </c>
      <c r="P3936" s="13">
        <f>IF(Kickstarter[[#This Row],[backers_count]], Kickstarter[[#This Row],[pledged]]/Kickstarter[[#This Row],[backers_count]], 0)</f>
        <v>45.833333333333336</v>
      </c>
      <c r="Q3936" t="str">
        <f>LEFT(Kickstarter[[#This Row],[Category and Sub-Category]], SEARCH("/", Kickstarter[[#This Row],[Category and Sub-Category]])-1)</f>
        <v>theater</v>
      </c>
      <c r="R3936" t="str">
        <f>RIGHT(Kickstarter[[#This Row],[Category and Sub-Category]], LEN(Kickstarter[[#This Row],[Category and Sub-Category]])-SEARCH("/",Kickstarter[[#This Row],[Category and Sub-Category]]))</f>
        <v>plays</v>
      </c>
      <c r="S3936" s="10">
        <f>(Kickstarter[[#This Row],[launched_at]]/86400) + 25569 + (-6/24)</f>
        <v>42233.421747685185</v>
      </c>
      <c r="T3936" s="10">
        <f>(Kickstarter[[#This Row],[deadline]]/86400) + 25569 + (-6/24)</f>
        <v>42278.291666666672</v>
      </c>
      <c r="U3936" s="6">
        <f>YEAR(Kickstarter[[#This Row],[Date Created Conversion]])</f>
        <v>2015</v>
      </c>
      <c r="V3936" s="6" t="str">
        <f>TEXT(Kickstarter[[#This Row],[Date Created Conversion]], "mmm")</f>
        <v>Aug</v>
      </c>
      <c r="W3936" s="6">
        <f>DATEDIF(Kickstarter[[#This Row],[Date Created Conversion]],Kickstarter[[#This Row],[Date Ended Conversion]],"m")</f>
        <v>1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Kickstarter[[#This Row],[pledged]]/Kickstarter[[#This Row],[goal]]</f>
        <v>0.43833333333333335</v>
      </c>
      <c r="P3937" s="13">
        <f>IF(Kickstarter[[#This Row],[backers_count]], Kickstarter[[#This Row],[pledged]]/Kickstarter[[#This Row],[backers_count]], 0)</f>
        <v>57.173913043478258</v>
      </c>
      <c r="Q3937" t="str">
        <f>LEFT(Kickstarter[[#This Row],[Category and Sub-Category]], SEARCH("/", Kickstarter[[#This Row],[Category and Sub-Category]])-1)</f>
        <v>theater</v>
      </c>
      <c r="R3937" t="str">
        <f>RIGHT(Kickstarter[[#This Row],[Category and Sub-Category]], LEN(Kickstarter[[#This Row],[Category and Sub-Category]])-SEARCH("/",Kickstarter[[#This Row],[Category and Sub-Category]]))</f>
        <v>plays</v>
      </c>
      <c r="S3937" s="10">
        <f>(Kickstarter[[#This Row],[launched_at]]/86400) + 25569 + (-6/24)</f>
        <v>42221.406782407408</v>
      </c>
      <c r="T3937" s="10">
        <f>(Kickstarter[[#This Row],[deadline]]/86400) + 25569 + (-6/24)</f>
        <v>42281.406782407408</v>
      </c>
      <c r="U3937" s="6">
        <f>YEAR(Kickstarter[[#This Row],[Date Created Conversion]])</f>
        <v>2015</v>
      </c>
      <c r="V3937" s="6" t="str">
        <f>TEXT(Kickstarter[[#This Row],[Date Created Conversion]], "mmm")</f>
        <v>Aug</v>
      </c>
      <c r="W3937" s="6">
        <f>DATEDIF(Kickstarter[[#This Row],[Date Created Conversion]],Kickstarter[[#This Row],[Date Ended Conversion]],"m")</f>
        <v>1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Kickstarter[[#This Row],[pledged]]/Kickstarter[[#This Row],[goal]]</f>
        <v>0</v>
      </c>
      <c r="P3938" s="13">
        <f>IF(Kickstarter[[#This Row],[backers_count]], Kickstarter[[#This Row],[pledged]]/Kickstarter[[#This Row],[backers_count]], 0)</f>
        <v>0</v>
      </c>
      <c r="Q3938" t="str">
        <f>LEFT(Kickstarter[[#This Row],[Category and Sub-Category]], SEARCH("/", Kickstarter[[#This Row],[Category and Sub-Category]])-1)</f>
        <v>theater</v>
      </c>
      <c r="R3938" t="str">
        <f>RIGHT(Kickstarter[[#This Row],[Category and Sub-Category]], LEN(Kickstarter[[#This Row],[Category and Sub-Category]])-SEARCH("/",Kickstarter[[#This Row],[Category and Sub-Category]]))</f>
        <v>plays</v>
      </c>
      <c r="S3938" s="10">
        <f>(Kickstarter[[#This Row],[launched_at]]/86400) + 25569 + (-6/24)</f>
        <v>42675.012962962966</v>
      </c>
      <c r="T3938" s="10">
        <f>(Kickstarter[[#This Row],[deadline]]/86400) + 25569 + (-6/24)</f>
        <v>42705.054629629631</v>
      </c>
      <c r="U3938" s="6">
        <f>YEAR(Kickstarter[[#This Row],[Date Created Conversion]])</f>
        <v>2016</v>
      </c>
      <c r="V3938" s="6" t="str">
        <f>TEXT(Kickstarter[[#This Row],[Date Created Conversion]], "mmm")</f>
        <v>Nov</v>
      </c>
      <c r="W3938" s="6">
        <f>DATEDIF(Kickstarter[[#This Row],[Date Created Conversion]],Kickstarter[[#This Row],[Date Ended Conversion]],"m")</f>
        <v>1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Kickstarter[[#This Row],[pledged]]/Kickstarter[[#This Row],[goal]]</f>
        <v>0.86135181975736563</v>
      </c>
      <c r="P3939" s="13">
        <f>IF(Kickstarter[[#This Row],[backers_count]], Kickstarter[[#This Row],[pledged]]/Kickstarter[[#This Row],[backers_count]], 0)</f>
        <v>248.5</v>
      </c>
      <c r="Q3939" t="str">
        <f>LEFT(Kickstarter[[#This Row],[Category and Sub-Category]], SEARCH("/", Kickstarter[[#This Row],[Category and Sub-Category]])-1)</f>
        <v>theater</v>
      </c>
      <c r="R3939" t="str">
        <f>RIGHT(Kickstarter[[#This Row],[Category and Sub-Category]], LEN(Kickstarter[[#This Row],[Category and Sub-Category]])-SEARCH("/",Kickstarter[[#This Row],[Category and Sub-Category]]))</f>
        <v>plays</v>
      </c>
      <c r="S3939" s="10">
        <f>(Kickstarter[[#This Row],[launched_at]]/86400) + 25569 + (-6/24)</f>
        <v>42534.381481481483</v>
      </c>
      <c r="T3939" s="10">
        <f>(Kickstarter[[#This Row],[deadline]]/86400) + 25569 + (-6/24)</f>
        <v>42562.381481481483</v>
      </c>
      <c r="U3939" s="6">
        <f>YEAR(Kickstarter[[#This Row],[Date Created Conversion]])</f>
        <v>2016</v>
      </c>
      <c r="V3939" s="6" t="str">
        <f>TEXT(Kickstarter[[#This Row],[Date Created Conversion]], "mmm")</f>
        <v>Jun</v>
      </c>
      <c r="W3939" s="6">
        <f>DATEDIF(Kickstarter[[#This Row],[Date Created Conversion]],Kickstarter[[#This Row],[Date Ended Conversion]],"m")</f>
        <v>0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Kickstarter[[#This Row],[pledged]]/Kickstarter[[#This Row],[goal]]</f>
        <v>0.12196620583717357</v>
      </c>
      <c r="P3940" s="13">
        <f>IF(Kickstarter[[#This Row],[backers_count]], Kickstarter[[#This Row],[pledged]]/Kickstarter[[#This Row],[backers_count]], 0)</f>
        <v>79.400000000000006</v>
      </c>
      <c r="Q3940" t="str">
        <f>LEFT(Kickstarter[[#This Row],[Category and Sub-Category]], SEARCH("/", Kickstarter[[#This Row],[Category and Sub-Category]])-1)</f>
        <v>theater</v>
      </c>
      <c r="R3940" t="str">
        <f>RIGHT(Kickstarter[[#This Row],[Category and Sub-Category]], LEN(Kickstarter[[#This Row],[Category and Sub-Category]])-SEARCH("/",Kickstarter[[#This Row],[Category and Sub-Category]]))</f>
        <v>plays</v>
      </c>
      <c r="S3940" s="10">
        <f>(Kickstarter[[#This Row],[launched_at]]/86400) + 25569 + (-6/24)</f>
        <v>42151.655717592592</v>
      </c>
      <c r="T3940" s="10">
        <f>(Kickstarter[[#This Row],[deadline]]/86400) + 25569 + (-6/24)</f>
        <v>42182.655717592592</v>
      </c>
      <c r="U3940" s="6">
        <f>YEAR(Kickstarter[[#This Row],[Date Created Conversion]])</f>
        <v>2015</v>
      </c>
      <c r="V3940" s="6" t="str">
        <f>TEXT(Kickstarter[[#This Row],[Date Created Conversion]], "mmm")</f>
        <v>May</v>
      </c>
      <c r="W3940" s="6">
        <f>DATEDIF(Kickstarter[[#This Row],[Date Created Conversion]],Kickstarter[[#This Row],[Date Ended Conversion]],"m")</f>
        <v>1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Kickstarter[[#This Row],[pledged]]/Kickstarter[[#This Row],[goal]]</f>
        <v>1E-3</v>
      </c>
      <c r="P3941" s="13">
        <f>IF(Kickstarter[[#This Row],[backers_count]], Kickstarter[[#This Row],[pledged]]/Kickstarter[[#This Row],[backers_count]], 0)</f>
        <v>5</v>
      </c>
      <c r="Q3941" t="str">
        <f>LEFT(Kickstarter[[#This Row],[Category and Sub-Category]], SEARCH("/", Kickstarter[[#This Row],[Category and Sub-Category]])-1)</f>
        <v>theater</v>
      </c>
      <c r="R3941" t="str">
        <f>RIGHT(Kickstarter[[#This Row],[Category and Sub-Category]], LEN(Kickstarter[[#This Row],[Category and Sub-Category]])-SEARCH("/",Kickstarter[[#This Row],[Category and Sub-Category]]))</f>
        <v>plays</v>
      </c>
      <c r="S3941" s="10">
        <f>(Kickstarter[[#This Row],[launched_at]]/86400) + 25569 + (-6/24)</f>
        <v>41915.150219907409</v>
      </c>
      <c r="T3941" s="10">
        <f>(Kickstarter[[#This Row],[deadline]]/86400) + 25569 + (-6/24)</f>
        <v>41918.9375</v>
      </c>
      <c r="U3941" s="6">
        <f>YEAR(Kickstarter[[#This Row],[Date Created Conversion]])</f>
        <v>2014</v>
      </c>
      <c r="V3941" s="6" t="str">
        <f>TEXT(Kickstarter[[#This Row],[Date Created Conversion]], "mmm")</f>
        <v>Oct</v>
      </c>
      <c r="W3941" s="6">
        <f>DATEDIF(Kickstarter[[#This Row],[Date Created Conversion]],Kickstarter[[#This Row],[Date Ended Conversion]],"m")</f>
        <v>0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Kickstarter[[#This Row],[pledged]]/Kickstarter[[#This Row],[goal]]</f>
        <v>2.2000000000000001E-3</v>
      </c>
      <c r="P3942" s="13">
        <f>IF(Kickstarter[[#This Row],[backers_count]], Kickstarter[[#This Row],[pledged]]/Kickstarter[[#This Row],[backers_count]], 0)</f>
        <v>5.5</v>
      </c>
      <c r="Q3942" t="str">
        <f>LEFT(Kickstarter[[#This Row],[Category and Sub-Category]], SEARCH("/", Kickstarter[[#This Row],[Category and Sub-Category]])-1)</f>
        <v>theater</v>
      </c>
      <c r="R3942" t="str">
        <f>RIGHT(Kickstarter[[#This Row],[Category and Sub-Category]], LEN(Kickstarter[[#This Row],[Category and Sub-Category]])-SEARCH("/",Kickstarter[[#This Row],[Category and Sub-Category]]))</f>
        <v>plays</v>
      </c>
      <c r="S3942" s="10">
        <f>(Kickstarter[[#This Row],[launched_at]]/86400) + 25569 + (-6/24)</f>
        <v>41961.242488425924</v>
      </c>
      <c r="T3942" s="10">
        <f>(Kickstarter[[#This Row],[deadline]]/86400) + 25569 + (-6/24)</f>
        <v>42006.242488425924</v>
      </c>
      <c r="U3942" s="6">
        <f>YEAR(Kickstarter[[#This Row],[Date Created Conversion]])</f>
        <v>2014</v>
      </c>
      <c r="V3942" s="6" t="str">
        <f>TEXT(Kickstarter[[#This Row],[Date Created Conversion]], "mmm")</f>
        <v>Nov</v>
      </c>
      <c r="W3942" s="6">
        <f>DATEDIF(Kickstarter[[#This Row],[Date Created Conversion]],Kickstarter[[#This Row],[Date Ended Conversion]],"m")</f>
        <v>1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Kickstarter[[#This Row],[pledged]]/Kickstarter[[#This Row],[goal]]</f>
        <v>9.0909090909090905E-3</v>
      </c>
      <c r="P3943" s="13">
        <f>IF(Kickstarter[[#This Row],[backers_count]], Kickstarter[[#This Row],[pledged]]/Kickstarter[[#This Row],[backers_count]], 0)</f>
        <v>25</v>
      </c>
      <c r="Q3943" t="str">
        <f>LEFT(Kickstarter[[#This Row],[Category and Sub-Category]], SEARCH("/", Kickstarter[[#This Row],[Category and Sub-Category]])-1)</f>
        <v>theater</v>
      </c>
      <c r="R3943" t="str">
        <f>RIGHT(Kickstarter[[#This Row],[Category and Sub-Category]], LEN(Kickstarter[[#This Row],[Category and Sub-Category]])-SEARCH("/",Kickstarter[[#This Row],[Category and Sub-Category]]))</f>
        <v>plays</v>
      </c>
      <c r="S3943" s="10">
        <f>(Kickstarter[[#This Row],[launched_at]]/86400) + 25569 + (-6/24)</f>
        <v>41940.337233796294</v>
      </c>
      <c r="T3943" s="10">
        <f>(Kickstarter[[#This Row],[deadline]]/86400) + 25569 + (-6/24)</f>
        <v>41967.791666666672</v>
      </c>
      <c r="U3943" s="6">
        <f>YEAR(Kickstarter[[#This Row],[Date Created Conversion]])</f>
        <v>2014</v>
      </c>
      <c r="V3943" s="6" t="str">
        <f>TEXT(Kickstarter[[#This Row],[Date Created Conversion]], "mmm")</f>
        <v>Oct</v>
      </c>
      <c r="W3943" s="6">
        <f>DATEDIF(Kickstarter[[#This Row],[Date Created Conversion]],Kickstarter[[#This Row],[Date Ended Conversion]],"m")</f>
        <v>0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Kickstarter[[#This Row],[pledged]]/Kickstarter[[#This Row],[goal]]</f>
        <v>0</v>
      </c>
      <c r="P3944" s="13">
        <f>IF(Kickstarter[[#This Row],[backers_count]], Kickstarter[[#This Row],[pledged]]/Kickstarter[[#This Row],[backers_count]], 0)</f>
        <v>0</v>
      </c>
      <c r="Q3944" t="str">
        <f>LEFT(Kickstarter[[#This Row],[Category and Sub-Category]], SEARCH("/", Kickstarter[[#This Row],[Category and Sub-Category]])-1)</f>
        <v>theater</v>
      </c>
      <c r="R3944" t="str">
        <f>RIGHT(Kickstarter[[#This Row],[Category and Sub-Category]], LEN(Kickstarter[[#This Row],[Category and Sub-Category]])-SEARCH("/",Kickstarter[[#This Row],[Category and Sub-Category]]))</f>
        <v>plays</v>
      </c>
      <c r="S3944" s="10">
        <f>(Kickstarter[[#This Row],[launched_at]]/86400) + 25569 + (-6/24)</f>
        <v>42111.654097222221</v>
      </c>
      <c r="T3944" s="10">
        <f>(Kickstarter[[#This Row],[deadline]]/86400) + 25569 + (-6/24)</f>
        <v>42171.654097222221</v>
      </c>
      <c r="U3944" s="6">
        <f>YEAR(Kickstarter[[#This Row],[Date Created Conversion]])</f>
        <v>2015</v>
      </c>
      <c r="V3944" s="6" t="str">
        <f>TEXT(Kickstarter[[#This Row],[Date Created Conversion]], "mmm")</f>
        <v>Apr</v>
      </c>
      <c r="W3944" s="6">
        <f>DATEDIF(Kickstarter[[#This Row],[Date Created Conversion]],Kickstarter[[#This Row],[Date Ended Conversion]],"m")</f>
        <v>1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Kickstarter[[#This Row],[pledged]]/Kickstarter[[#This Row],[goal]]</f>
        <v>0.35639999999999999</v>
      </c>
      <c r="P3945" s="13">
        <f>IF(Kickstarter[[#This Row],[backers_count]], Kickstarter[[#This Row],[pledged]]/Kickstarter[[#This Row],[backers_count]], 0)</f>
        <v>137.07692307692307</v>
      </c>
      <c r="Q3945" t="str">
        <f>LEFT(Kickstarter[[#This Row],[Category and Sub-Category]], SEARCH("/", Kickstarter[[#This Row],[Category and Sub-Category]])-1)</f>
        <v>theater</v>
      </c>
      <c r="R3945" t="str">
        <f>RIGHT(Kickstarter[[#This Row],[Category and Sub-Category]], LEN(Kickstarter[[#This Row],[Category and Sub-Category]])-SEARCH("/",Kickstarter[[#This Row],[Category and Sub-Category]]))</f>
        <v>plays</v>
      </c>
      <c r="S3945" s="10">
        <f>(Kickstarter[[#This Row],[launched_at]]/86400) + 25569 + (-6/24)</f>
        <v>42279.528564814813</v>
      </c>
      <c r="T3945" s="10">
        <f>(Kickstarter[[#This Row],[deadline]]/86400) + 25569 + (-6/24)</f>
        <v>42310.451388888891</v>
      </c>
      <c r="U3945" s="6">
        <f>YEAR(Kickstarter[[#This Row],[Date Created Conversion]])</f>
        <v>2015</v>
      </c>
      <c r="V3945" s="6" t="str">
        <f>TEXT(Kickstarter[[#This Row],[Date Created Conversion]], "mmm")</f>
        <v>Oct</v>
      </c>
      <c r="W3945" s="6">
        <f>DATEDIF(Kickstarter[[#This Row],[Date Created Conversion]],Kickstarter[[#This Row],[Date Ended Conversion]],"m")</f>
        <v>1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Kickstarter[[#This Row],[pledged]]/Kickstarter[[#This Row],[goal]]</f>
        <v>0</v>
      </c>
      <c r="P3946" s="13">
        <f>IF(Kickstarter[[#This Row],[backers_count]], Kickstarter[[#This Row],[pledged]]/Kickstarter[[#This Row],[backers_count]], 0)</f>
        <v>0</v>
      </c>
      <c r="Q3946" t="str">
        <f>LEFT(Kickstarter[[#This Row],[Category and Sub-Category]], SEARCH("/", Kickstarter[[#This Row],[Category and Sub-Category]])-1)</f>
        <v>theater</v>
      </c>
      <c r="R3946" t="str">
        <f>RIGHT(Kickstarter[[#This Row],[Category and Sub-Category]], LEN(Kickstarter[[#This Row],[Category and Sub-Category]])-SEARCH("/",Kickstarter[[#This Row],[Category and Sub-Category]]))</f>
        <v>plays</v>
      </c>
      <c r="S3946" s="10">
        <f>(Kickstarter[[#This Row],[launched_at]]/86400) + 25569 + (-6/24)</f>
        <v>42213.412905092591</v>
      </c>
      <c r="T3946" s="10">
        <f>(Kickstarter[[#This Row],[deadline]]/86400) + 25569 + (-6/24)</f>
        <v>42243.412905092591</v>
      </c>
      <c r="U3946" s="6">
        <f>YEAR(Kickstarter[[#This Row],[Date Created Conversion]])</f>
        <v>2015</v>
      </c>
      <c r="V3946" s="6" t="str">
        <f>TEXT(Kickstarter[[#This Row],[Date Created Conversion]], "mmm")</f>
        <v>Jul</v>
      </c>
      <c r="W3946" s="6">
        <f>DATEDIF(Kickstarter[[#This Row],[Date Created Conversion]],Kickstarter[[#This Row],[Date Ended Conversion]],"m")</f>
        <v>0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Kickstarter[[#This Row],[pledged]]/Kickstarter[[#This Row],[goal]]</f>
        <v>2.5000000000000001E-3</v>
      </c>
      <c r="P3947" s="13">
        <f>IF(Kickstarter[[#This Row],[backers_count]], Kickstarter[[#This Row],[pledged]]/Kickstarter[[#This Row],[backers_count]], 0)</f>
        <v>5</v>
      </c>
      <c r="Q3947" t="str">
        <f>LEFT(Kickstarter[[#This Row],[Category and Sub-Category]], SEARCH("/", Kickstarter[[#This Row],[Category and Sub-Category]])-1)</f>
        <v>theater</v>
      </c>
      <c r="R3947" t="str">
        <f>RIGHT(Kickstarter[[#This Row],[Category and Sub-Category]], LEN(Kickstarter[[#This Row],[Category and Sub-Category]])-SEARCH("/",Kickstarter[[#This Row],[Category and Sub-Category]]))</f>
        <v>plays</v>
      </c>
      <c r="S3947" s="10">
        <f>(Kickstarter[[#This Row],[launched_at]]/86400) + 25569 + (-6/24)</f>
        <v>42109.551712962959</v>
      </c>
      <c r="T3947" s="10">
        <f>(Kickstarter[[#This Row],[deadline]]/86400) + 25569 + (-6/24)</f>
        <v>42139.551712962959</v>
      </c>
      <c r="U3947" s="6">
        <f>YEAR(Kickstarter[[#This Row],[Date Created Conversion]])</f>
        <v>2015</v>
      </c>
      <c r="V3947" s="6" t="str">
        <f>TEXT(Kickstarter[[#This Row],[Date Created Conversion]], "mmm")</f>
        <v>Apr</v>
      </c>
      <c r="W3947" s="6">
        <f>DATEDIF(Kickstarter[[#This Row],[Date Created Conversion]],Kickstarter[[#This Row],[Date Ended Conversion]],"m")</f>
        <v>1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Kickstarter[[#This Row],[pledged]]/Kickstarter[[#This Row],[goal]]</f>
        <v>3.2500000000000001E-2</v>
      </c>
      <c r="P3948" s="13">
        <f>IF(Kickstarter[[#This Row],[backers_count]], Kickstarter[[#This Row],[pledged]]/Kickstarter[[#This Row],[backers_count]], 0)</f>
        <v>39</v>
      </c>
      <c r="Q3948" t="str">
        <f>LEFT(Kickstarter[[#This Row],[Category and Sub-Category]], SEARCH("/", Kickstarter[[#This Row],[Category and Sub-Category]])-1)</f>
        <v>theater</v>
      </c>
      <c r="R3948" t="str">
        <f>RIGHT(Kickstarter[[#This Row],[Category and Sub-Category]], LEN(Kickstarter[[#This Row],[Category and Sub-Category]])-SEARCH("/",Kickstarter[[#This Row],[Category and Sub-Category]]))</f>
        <v>plays</v>
      </c>
      <c r="S3948" s="10">
        <f>(Kickstarter[[#This Row],[launched_at]]/86400) + 25569 + (-6/24)</f>
        <v>42031.583587962959</v>
      </c>
      <c r="T3948" s="10">
        <f>(Kickstarter[[#This Row],[deadline]]/86400) + 25569 + (-6/24)</f>
        <v>42063.083333333328</v>
      </c>
      <c r="U3948" s="6">
        <f>YEAR(Kickstarter[[#This Row],[Date Created Conversion]])</f>
        <v>2015</v>
      </c>
      <c r="V3948" s="6" t="str">
        <f>TEXT(Kickstarter[[#This Row],[Date Created Conversion]], "mmm")</f>
        <v>Jan</v>
      </c>
      <c r="W3948" s="6">
        <f>DATEDIF(Kickstarter[[#This Row],[Date Created Conversion]],Kickstarter[[#This Row],[Date Ended Conversion]],"m")</f>
        <v>1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Kickstarter[[#This Row],[pledged]]/Kickstarter[[#This Row],[goal]]</f>
        <v>3.3666666666666664E-2</v>
      </c>
      <c r="P3949" s="13">
        <f>IF(Kickstarter[[#This Row],[backers_count]], Kickstarter[[#This Row],[pledged]]/Kickstarter[[#This Row],[backers_count]], 0)</f>
        <v>50.5</v>
      </c>
      <c r="Q3949" t="str">
        <f>LEFT(Kickstarter[[#This Row],[Category and Sub-Category]], SEARCH("/", Kickstarter[[#This Row],[Category and Sub-Category]])-1)</f>
        <v>theater</v>
      </c>
      <c r="R3949" t="str">
        <f>RIGHT(Kickstarter[[#This Row],[Category and Sub-Category]], LEN(Kickstarter[[#This Row],[Category and Sub-Category]])-SEARCH("/",Kickstarter[[#This Row],[Category and Sub-Category]]))</f>
        <v>plays</v>
      </c>
      <c r="S3949" s="10">
        <f>(Kickstarter[[#This Row],[launched_at]]/86400) + 25569 + (-6/24)</f>
        <v>42614.892870370371</v>
      </c>
      <c r="T3949" s="10">
        <f>(Kickstarter[[#This Row],[deadline]]/86400) + 25569 + (-6/24)</f>
        <v>42644.892870370371</v>
      </c>
      <c r="U3949" s="6">
        <f>YEAR(Kickstarter[[#This Row],[Date Created Conversion]])</f>
        <v>2016</v>
      </c>
      <c r="V3949" s="6" t="str">
        <f>TEXT(Kickstarter[[#This Row],[Date Created Conversion]], "mmm")</f>
        <v>Sep</v>
      </c>
      <c r="W3949" s="6">
        <f>DATEDIF(Kickstarter[[#This Row],[Date Created Conversion]],Kickstarter[[#This Row],[Date Ended Conversion]],"m")</f>
        <v>1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Kickstarter[[#This Row],[pledged]]/Kickstarter[[#This Row],[goal]]</f>
        <v>0</v>
      </c>
      <c r="P3950" s="13">
        <f>IF(Kickstarter[[#This Row],[backers_count]], Kickstarter[[#This Row],[pledged]]/Kickstarter[[#This Row],[backers_count]], 0)</f>
        <v>0</v>
      </c>
      <c r="Q3950" t="str">
        <f>LEFT(Kickstarter[[#This Row],[Category and Sub-Category]], SEARCH("/", Kickstarter[[#This Row],[Category and Sub-Category]])-1)</f>
        <v>theater</v>
      </c>
      <c r="R3950" t="str">
        <f>RIGHT(Kickstarter[[#This Row],[Category and Sub-Category]], LEN(Kickstarter[[#This Row],[Category and Sub-Category]])-SEARCH("/",Kickstarter[[#This Row],[Category and Sub-Category]]))</f>
        <v>plays</v>
      </c>
      <c r="S3950" s="10">
        <f>(Kickstarter[[#This Row],[launched_at]]/86400) + 25569 + (-6/24)</f>
        <v>41829.075497685189</v>
      </c>
      <c r="T3950" s="10">
        <f>(Kickstarter[[#This Row],[deadline]]/86400) + 25569 + (-6/24)</f>
        <v>41889.075497685189</v>
      </c>
      <c r="U3950" s="6">
        <f>YEAR(Kickstarter[[#This Row],[Date Created Conversion]])</f>
        <v>2014</v>
      </c>
      <c r="V3950" s="6" t="str">
        <f>TEXT(Kickstarter[[#This Row],[Date Created Conversion]], "mmm")</f>
        <v>Jul</v>
      </c>
      <c r="W3950" s="6">
        <f>DATEDIF(Kickstarter[[#This Row],[Date Created Conversion]],Kickstarter[[#This Row],[Date Ended Conversion]],"m")</f>
        <v>1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Kickstarter[[#This Row],[pledged]]/Kickstarter[[#This Row],[goal]]</f>
        <v>0.15770000000000001</v>
      </c>
      <c r="P3951" s="13">
        <f>IF(Kickstarter[[#This Row],[backers_count]], Kickstarter[[#This Row],[pledged]]/Kickstarter[[#This Row],[backers_count]], 0)</f>
        <v>49.28125</v>
      </c>
      <c r="Q3951" t="str">
        <f>LEFT(Kickstarter[[#This Row],[Category and Sub-Category]], SEARCH("/", Kickstarter[[#This Row],[Category and Sub-Category]])-1)</f>
        <v>theater</v>
      </c>
      <c r="R3951" t="str">
        <f>RIGHT(Kickstarter[[#This Row],[Category and Sub-Category]], LEN(Kickstarter[[#This Row],[Category and Sub-Category]])-SEARCH("/",Kickstarter[[#This Row],[Category and Sub-Category]]))</f>
        <v>plays</v>
      </c>
      <c r="S3951" s="10">
        <f>(Kickstarter[[#This Row],[launched_at]]/86400) + 25569 + (-6/24)</f>
        <v>42015.870613425926</v>
      </c>
      <c r="T3951" s="10">
        <f>(Kickstarter[[#This Row],[deadline]]/86400) + 25569 + (-6/24)</f>
        <v>42045.870613425926</v>
      </c>
      <c r="U3951" s="6">
        <f>YEAR(Kickstarter[[#This Row],[Date Created Conversion]])</f>
        <v>2015</v>
      </c>
      <c r="V3951" s="6" t="str">
        <f>TEXT(Kickstarter[[#This Row],[Date Created Conversion]], "mmm")</f>
        <v>Jan</v>
      </c>
      <c r="W3951" s="6">
        <f>DATEDIF(Kickstarter[[#This Row],[Date Created Conversion]],Kickstarter[[#This Row],[Date Ended Conversion]],"m")</f>
        <v>0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Kickstarter[[#This Row],[pledged]]/Kickstarter[[#This Row],[goal]]</f>
        <v>6.2500000000000003E-3</v>
      </c>
      <c r="P3952" s="13">
        <f>IF(Kickstarter[[#This Row],[backers_count]], Kickstarter[[#This Row],[pledged]]/Kickstarter[[#This Row],[backers_count]], 0)</f>
        <v>25</v>
      </c>
      <c r="Q3952" t="str">
        <f>LEFT(Kickstarter[[#This Row],[Category and Sub-Category]], SEARCH("/", Kickstarter[[#This Row],[Category and Sub-Category]])-1)</f>
        <v>theater</v>
      </c>
      <c r="R3952" t="str">
        <f>RIGHT(Kickstarter[[#This Row],[Category and Sub-Category]], LEN(Kickstarter[[#This Row],[Category and Sub-Category]])-SEARCH("/",Kickstarter[[#This Row],[Category and Sub-Category]]))</f>
        <v>plays</v>
      </c>
      <c r="S3952" s="10">
        <f>(Kickstarter[[#This Row],[launched_at]]/86400) + 25569 + (-6/24)</f>
        <v>42439.452314814815</v>
      </c>
      <c r="T3952" s="10">
        <f>(Kickstarter[[#This Row],[deadline]]/86400) + 25569 + (-6/24)</f>
        <v>42468.524305555555</v>
      </c>
      <c r="U3952" s="6">
        <f>YEAR(Kickstarter[[#This Row],[Date Created Conversion]])</f>
        <v>2016</v>
      </c>
      <c r="V3952" s="6" t="str">
        <f>TEXT(Kickstarter[[#This Row],[Date Created Conversion]], "mmm")</f>
        <v>Mar</v>
      </c>
      <c r="W3952" s="6">
        <f>DATEDIF(Kickstarter[[#This Row],[Date Created Conversion]],Kickstarter[[#This Row],[Date Ended Conversion]],"m")</f>
        <v>0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Kickstarter[[#This Row],[pledged]]/Kickstarter[[#This Row],[goal]]</f>
        <v>5.0000000000000004E-6</v>
      </c>
      <c r="P3953" s="13">
        <f>IF(Kickstarter[[#This Row],[backers_count]], Kickstarter[[#This Row],[pledged]]/Kickstarter[[#This Row],[backers_count]], 0)</f>
        <v>1</v>
      </c>
      <c r="Q3953" t="str">
        <f>LEFT(Kickstarter[[#This Row],[Category and Sub-Category]], SEARCH("/", Kickstarter[[#This Row],[Category and Sub-Category]])-1)</f>
        <v>theater</v>
      </c>
      <c r="R3953" t="str">
        <f>RIGHT(Kickstarter[[#This Row],[Category and Sub-Category]], LEN(Kickstarter[[#This Row],[Category and Sub-Category]])-SEARCH("/",Kickstarter[[#This Row],[Category and Sub-Category]]))</f>
        <v>plays</v>
      </c>
      <c r="S3953" s="10">
        <f>(Kickstarter[[#This Row],[launched_at]]/86400) + 25569 + (-6/24)</f>
        <v>42433.575717592597</v>
      </c>
      <c r="T3953" s="10">
        <f>(Kickstarter[[#This Row],[deadline]]/86400) + 25569 + (-6/24)</f>
        <v>42493.534050925926</v>
      </c>
      <c r="U3953" s="6">
        <f>YEAR(Kickstarter[[#This Row],[Date Created Conversion]])</f>
        <v>2016</v>
      </c>
      <c r="V3953" s="6" t="str">
        <f>TEXT(Kickstarter[[#This Row],[Date Created Conversion]], "mmm")</f>
        <v>Mar</v>
      </c>
      <c r="W3953" s="6">
        <f>DATEDIF(Kickstarter[[#This Row],[Date Created Conversion]],Kickstarter[[#This Row],[Date Ended Conversion]],"m")</f>
        <v>1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Kickstarter[[#This Row],[pledged]]/Kickstarter[[#This Row],[goal]]</f>
        <v>9.6153846153846159E-4</v>
      </c>
      <c r="P3954" s="13">
        <f>IF(Kickstarter[[#This Row],[backers_count]], Kickstarter[[#This Row],[pledged]]/Kickstarter[[#This Row],[backers_count]], 0)</f>
        <v>25</v>
      </c>
      <c r="Q3954" t="str">
        <f>LEFT(Kickstarter[[#This Row],[Category and Sub-Category]], SEARCH("/", Kickstarter[[#This Row],[Category and Sub-Category]])-1)</f>
        <v>theater</v>
      </c>
      <c r="R3954" t="str">
        <f>RIGHT(Kickstarter[[#This Row],[Category and Sub-Category]], LEN(Kickstarter[[#This Row],[Category and Sub-Category]])-SEARCH("/",Kickstarter[[#This Row],[Category and Sub-Category]]))</f>
        <v>plays</v>
      </c>
      <c r="S3954" s="10">
        <f>(Kickstarter[[#This Row],[launched_at]]/86400) + 25569 + (-6/24)</f>
        <v>42243.540393518517</v>
      </c>
      <c r="T3954" s="10">
        <f>(Kickstarter[[#This Row],[deadline]]/86400) + 25569 + (-6/24)</f>
        <v>42303.540393518517</v>
      </c>
      <c r="U3954" s="6">
        <f>YEAR(Kickstarter[[#This Row],[Date Created Conversion]])</f>
        <v>2015</v>
      </c>
      <c r="V3954" s="6" t="str">
        <f>TEXT(Kickstarter[[#This Row],[Date Created Conversion]], "mmm")</f>
        <v>Aug</v>
      </c>
      <c r="W3954" s="6">
        <f>DATEDIF(Kickstarter[[#This Row],[Date Created Conversion]],Kickstarter[[#This Row],[Date Ended Conversion]],"m")</f>
        <v>1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Kickstarter[[#This Row],[pledged]]/Kickstarter[[#This Row],[goal]]</f>
        <v>0</v>
      </c>
      <c r="P3955" s="13">
        <f>IF(Kickstarter[[#This Row],[backers_count]], Kickstarter[[#This Row],[pledged]]/Kickstarter[[#This Row],[backers_count]], 0)</f>
        <v>0</v>
      </c>
      <c r="Q3955" t="str">
        <f>LEFT(Kickstarter[[#This Row],[Category and Sub-Category]], SEARCH("/", Kickstarter[[#This Row],[Category and Sub-Category]])-1)</f>
        <v>theater</v>
      </c>
      <c r="R3955" t="str">
        <f>RIGHT(Kickstarter[[#This Row],[Category and Sub-Category]], LEN(Kickstarter[[#This Row],[Category and Sub-Category]])-SEARCH("/",Kickstarter[[#This Row],[Category and Sub-Category]]))</f>
        <v>plays</v>
      </c>
      <c r="S3955" s="10">
        <f>(Kickstarter[[#This Row],[launched_at]]/86400) + 25569 + (-6/24)</f>
        <v>42549.798449074078</v>
      </c>
      <c r="T3955" s="10">
        <f>(Kickstarter[[#This Row],[deadline]]/86400) + 25569 + (-6/24)</f>
        <v>42580.728472222225</v>
      </c>
      <c r="U3955" s="6">
        <f>YEAR(Kickstarter[[#This Row],[Date Created Conversion]])</f>
        <v>2016</v>
      </c>
      <c r="V3955" s="6" t="str">
        <f>TEXT(Kickstarter[[#This Row],[Date Created Conversion]], "mmm")</f>
        <v>Jun</v>
      </c>
      <c r="W3955" s="6">
        <f>DATEDIF(Kickstarter[[#This Row],[Date Created Conversion]],Kickstarter[[#This Row],[Date Ended Conversion]],"m")</f>
        <v>1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Kickstarter[[#This Row],[pledged]]/Kickstarter[[#This Row],[goal]]</f>
        <v>0</v>
      </c>
      <c r="P3956" s="13">
        <f>IF(Kickstarter[[#This Row],[backers_count]], Kickstarter[[#This Row],[pledged]]/Kickstarter[[#This Row],[backers_count]], 0)</f>
        <v>0</v>
      </c>
      <c r="Q3956" t="str">
        <f>LEFT(Kickstarter[[#This Row],[Category and Sub-Category]], SEARCH("/", Kickstarter[[#This Row],[Category and Sub-Category]])-1)</f>
        <v>theater</v>
      </c>
      <c r="R3956" t="str">
        <f>RIGHT(Kickstarter[[#This Row],[Category and Sub-Category]], LEN(Kickstarter[[#This Row],[Category and Sub-Category]])-SEARCH("/",Kickstarter[[#This Row],[Category and Sub-Category]]))</f>
        <v>plays</v>
      </c>
      <c r="S3956" s="10">
        <f>(Kickstarter[[#This Row],[launched_at]]/86400) + 25569 + (-6/24)</f>
        <v>41774.401203703703</v>
      </c>
      <c r="T3956" s="10">
        <f>(Kickstarter[[#This Row],[deadline]]/86400) + 25569 + (-6/24)</f>
        <v>41834.401203703703</v>
      </c>
      <c r="U3956" s="6">
        <f>YEAR(Kickstarter[[#This Row],[Date Created Conversion]])</f>
        <v>2014</v>
      </c>
      <c r="V3956" s="6" t="str">
        <f>TEXT(Kickstarter[[#This Row],[Date Created Conversion]], "mmm")</f>
        <v>May</v>
      </c>
      <c r="W3956" s="6">
        <f>DATEDIF(Kickstarter[[#This Row],[Date Created Conversion]],Kickstarter[[#This Row],[Date Ended Conversion]],"m")</f>
        <v>1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Kickstarter[[#This Row],[pledged]]/Kickstarter[[#This Row],[goal]]</f>
        <v>0.24285714285714285</v>
      </c>
      <c r="P3957" s="13">
        <f>IF(Kickstarter[[#This Row],[backers_count]], Kickstarter[[#This Row],[pledged]]/Kickstarter[[#This Row],[backers_count]], 0)</f>
        <v>53.125</v>
      </c>
      <c r="Q3957" t="str">
        <f>LEFT(Kickstarter[[#This Row],[Category and Sub-Category]], SEARCH("/", Kickstarter[[#This Row],[Category and Sub-Category]])-1)</f>
        <v>theater</v>
      </c>
      <c r="R3957" t="str">
        <f>RIGHT(Kickstarter[[#This Row],[Category and Sub-Category]], LEN(Kickstarter[[#This Row],[Category and Sub-Category]])-SEARCH("/",Kickstarter[[#This Row],[Category and Sub-Category]]))</f>
        <v>plays</v>
      </c>
      <c r="S3957" s="10">
        <f>(Kickstarter[[#This Row],[launched_at]]/86400) + 25569 + (-6/24)</f>
        <v>42306.598854166667</v>
      </c>
      <c r="T3957" s="10">
        <f>(Kickstarter[[#This Row],[deadline]]/86400) + 25569 + (-6/24)</f>
        <v>42336.640520833331</v>
      </c>
      <c r="U3957" s="6">
        <f>YEAR(Kickstarter[[#This Row],[Date Created Conversion]])</f>
        <v>2015</v>
      </c>
      <c r="V3957" s="6" t="str">
        <f>TEXT(Kickstarter[[#This Row],[Date Created Conversion]], "mmm")</f>
        <v>Oct</v>
      </c>
      <c r="W3957" s="6">
        <f>DATEDIF(Kickstarter[[#This Row],[Date Created Conversion]],Kickstarter[[#This Row],[Date Ended Conversion]],"m")</f>
        <v>0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Kickstarter[[#This Row],[pledged]]/Kickstarter[[#This Row],[goal]]</f>
        <v>0</v>
      </c>
      <c r="P3958" s="13">
        <f>IF(Kickstarter[[#This Row],[backers_count]], Kickstarter[[#This Row],[pledged]]/Kickstarter[[#This Row],[backers_count]], 0)</f>
        <v>0</v>
      </c>
      <c r="Q3958" t="str">
        <f>LEFT(Kickstarter[[#This Row],[Category and Sub-Category]], SEARCH("/", Kickstarter[[#This Row],[Category and Sub-Category]])-1)</f>
        <v>theater</v>
      </c>
      <c r="R3958" t="str">
        <f>RIGHT(Kickstarter[[#This Row],[Category and Sub-Category]], LEN(Kickstarter[[#This Row],[Category and Sub-Category]])-SEARCH("/",Kickstarter[[#This Row],[Category and Sub-Category]]))</f>
        <v>plays</v>
      </c>
      <c r="S3958" s="10">
        <f>(Kickstarter[[#This Row],[launched_at]]/86400) + 25569 + (-6/24)</f>
        <v>42457.682025462964</v>
      </c>
      <c r="T3958" s="10">
        <f>(Kickstarter[[#This Row],[deadline]]/86400) + 25569 + (-6/24)</f>
        <v>42484.763888888891</v>
      </c>
      <c r="U3958" s="6">
        <f>YEAR(Kickstarter[[#This Row],[Date Created Conversion]])</f>
        <v>2016</v>
      </c>
      <c r="V3958" s="6" t="str">
        <f>TEXT(Kickstarter[[#This Row],[Date Created Conversion]], "mmm")</f>
        <v>Mar</v>
      </c>
      <c r="W3958" s="6">
        <f>DATEDIF(Kickstarter[[#This Row],[Date Created Conversion]],Kickstarter[[#This Row],[Date Ended Conversion]],"m")</f>
        <v>0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Kickstarter[[#This Row],[pledged]]/Kickstarter[[#This Row],[goal]]</f>
        <v>2.5000000000000001E-4</v>
      </c>
      <c r="P3959" s="13">
        <f>IF(Kickstarter[[#This Row],[backers_count]], Kickstarter[[#This Row],[pledged]]/Kickstarter[[#This Row],[backers_count]], 0)</f>
        <v>7</v>
      </c>
      <c r="Q3959" t="str">
        <f>LEFT(Kickstarter[[#This Row],[Category and Sub-Category]], SEARCH("/", Kickstarter[[#This Row],[Category and Sub-Category]])-1)</f>
        <v>theater</v>
      </c>
      <c r="R3959" t="str">
        <f>RIGHT(Kickstarter[[#This Row],[Category and Sub-Category]], LEN(Kickstarter[[#This Row],[Category and Sub-Category]])-SEARCH("/",Kickstarter[[#This Row],[Category and Sub-Category]]))</f>
        <v>plays</v>
      </c>
      <c r="S3959" s="10">
        <f>(Kickstarter[[#This Row],[launched_at]]/86400) + 25569 + (-6/24)</f>
        <v>42513.726319444446</v>
      </c>
      <c r="T3959" s="10">
        <f>(Kickstarter[[#This Row],[deadline]]/86400) + 25569 + (-6/24)</f>
        <v>42559.726319444446</v>
      </c>
      <c r="U3959" s="6">
        <f>YEAR(Kickstarter[[#This Row],[Date Created Conversion]])</f>
        <v>2016</v>
      </c>
      <c r="V3959" s="6" t="str">
        <f>TEXT(Kickstarter[[#This Row],[Date Created Conversion]], "mmm")</f>
        <v>May</v>
      </c>
      <c r="W3959" s="6">
        <f>DATEDIF(Kickstarter[[#This Row],[Date Created Conversion]],Kickstarter[[#This Row],[Date Ended Conversion]],"m")</f>
        <v>1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Kickstarter[[#This Row],[pledged]]/Kickstarter[[#This Row],[goal]]</f>
        <v>0.32050000000000001</v>
      </c>
      <c r="P3960" s="13">
        <f>IF(Kickstarter[[#This Row],[backers_count]], Kickstarter[[#This Row],[pledged]]/Kickstarter[[#This Row],[backers_count]], 0)</f>
        <v>40.0625</v>
      </c>
      <c r="Q3960" t="str">
        <f>LEFT(Kickstarter[[#This Row],[Category and Sub-Category]], SEARCH("/", Kickstarter[[#This Row],[Category and Sub-Category]])-1)</f>
        <v>theater</v>
      </c>
      <c r="R3960" t="str">
        <f>RIGHT(Kickstarter[[#This Row],[Category and Sub-Category]], LEN(Kickstarter[[#This Row],[Category and Sub-Category]])-SEARCH("/",Kickstarter[[#This Row],[Category and Sub-Category]]))</f>
        <v>plays</v>
      </c>
      <c r="S3960" s="10">
        <f>(Kickstarter[[#This Row],[launched_at]]/86400) + 25569 + (-6/24)</f>
        <v>41816.700370370367</v>
      </c>
      <c r="T3960" s="10">
        <f>(Kickstarter[[#This Row],[deadline]]/86400) + 25569 + (-6/24)</f>
        <v>41853.333333333336</v>
      </c>
      <c r="U3960" s="6">
        <f>YEAR(Kickstarter[[#This Row],[Date Created Conversion]])</f>
        <v>2014</v>
      </c>
      <c r="V3960" s="6" t="str">
        <f>TEXT(Kickstarter[[#This Row],[Date Created Conversion]], "mmm")</f>
        <v>Jun</v>
      </c>
      <c r="W3960" s="6">
        <f>DATEDIF(Kickstarter[[#This Row],[Date Created Conversion]],Kickstarter[[#This Row],[Date Ended Conversion]],"m")</f>
        <v>1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Kickstarter[[#This Row],[pledged]]/Kickstarter[[#This Row],[goal]]</f>
        <v>0.24333333333333335</v>
      </c>
      <c r="P3961" s="13">
        <f>IF(Kickstarter[[#This Row],[backers_count]], Kickstarter[[#This Row],[pledged]]/Kickstarter[[#This Row],[backers_count]], 0)</f>
        <v>24.333333333333332</v>
      </c>
      <c r="Q3961" t="str">
        <f>LEFT(Kickstarter[[#This Row],[Category and Sub-Category]], SEARCH("/", Kickstarter[[#This Row],[Category and Sub-Category]])-1)</f>
        <v>theater</v>
      </c>
      <c r="R3961" t="str">
        <f>RIGHT(Kickstarter[[#This Row],[Category and Sub-Category]], LEN(Kickstarter[[#This Row],[Category and Sub-Category]])-SEARCH("/",Kickstarter[[#This Row],[Category and Sub-Category]]))</f>
        <v>plays</v>
      </c>
      <c r="S3961" s="10">
        <f>(Kickstarter[[#This Row],[launched_at]]/86400) + 25569 + (-6/24)</f>
        <v>41880.538842592592</v>
      </c>
      <c r="T3961" s="10">
        <f>(Kickstarter[[#This Row],[deadline]]/86400) + 25569 + (-6/24)</f>
        <v>41910.538842592592</v>
      </c>
      <c r="U3961" s="6">
        <f>YEAR(Kickstarter[[#This Row],[Date Created Conversion]])</f>
        <v>2014</v>
      </c>
      <c r="V3961" s="6" t="str">
        <f>TEXT(Kickstarter[[#This Row],[Date Created Conversion]], "mmm")</f>
        <v>Aug</v>
      </c>
      <c r="W3961" s="6">
        <f>DATEDIF(Kickstarter[[#This Row],[Date Created Conversion]],Kickstarter[[#This Row],[Date Ended Conversion]],"m")</f>
        <v>0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Kickstarter[[#This Row],[pledged]]/Kickstarter[[#This Row],[goal]]</f>
        <v>1.4999999999999999E-2</v>
      </c>
      <c r="P3962" s="13">
        <f>IF(Kickstarter[[#This Row],[backers_count]], Kickstarter[[#This Row],[pledged]]/Kickstarter[[#This Row],[backers_count]], 0)</f>
        <v>11.25</v>
      </c>
      <c r="Q3962" t="str">
        <f>LEFT(Kickstarter[[#This Row],[Category and Sub-Category]], SEARCH("/", Kickstarter[[#This Row],[Category and Sub-Category]])-1)</f>
        <v>theater</v>
      </c>
      <c r="R3962" t="str">
        <f>RIGHT(Kickstarter[[#This Row],[Category and Sub-Category]], LEN(Kickstarter[[#This Row],[Category and Sub-Category]])-SEARCH("/",Kickstarter[[#This Row],[Category and Sub-Category]]))</f>
        <v>plays</v>
      </c>
      <c r="S3962" s="10">
        <f>(Kickstarter[[#This Row],[launched_at]]/86400) + 25569 + (-6/24)</f>
        <v>42342.595555555556</v>
      </c>
      <c r="T3962" s="10">
        <f>(Kickstarter[[#This Row],[deadline]]/86400) + 25569 + (-6/24)</f>
        <v>42372.595555555556</v>
      </c>
      <c r="U3962" s="6">
        <f>YEAR(Kickstarter[[#This Row],[Date Created Conversion]])</f>
        <v>2015</v>
      </c>
      <c r="V3962" s="6" t="str">
        <f>TEXT(Kickstarter[[#This Row],[Date Created Conversion]], "mmm")</f>
        <v>Dec</v>
      </c>
      <c r="W3962" s="6">
        <f>DATEDIF(Kickstarter[[#This Row],[Date Created Conversion]],Kickstarter[[#This Row],[Date Ended Conversion]],"m")</f>
        <v>0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Kickstarter[[#This Row],[pledged]]/Kickstarter[[#This Row],[goal]]</f>
        <v>4.1999999999999997E-3</v>
      </c>
      <c r="P3963" s="13">
        <f>IF(Kickstarter[[#This Row],[backers_count]], Kickstarter[[#This Row],[pledged]]/Kickstarter[[#This Row],[backers_count]], 0)</f>
        <v>10.5</v>
      </c>
      <c r="Q3963" t="str">
        <f>LEFT(Kickstarter[[#This Row],[Category and Sub-Category]], SEARCH("/", Kickstarter[[#This Row],[Category and Sub-Category]])-1)</f>
        <v>theater</v>
      </c>
      <c r="R3963" t="str">
        <f>RIGHT(Kickstarter[[#This Row],[Category and Sub-Category]], LEN(Kickstarter[[#This Row],[Category and Sub-Category]])-SEARCH("/",Kickstarter[[#This Row],[Category and Sub-Category]]))</f>
        <v>plays</v>
      </c>
      <c r="S3963" s="10">
        <f>(Kickstarter[[#This Row],[launched_at]]/86400) + 25569 + (-6/24)</f>
        <v>41745.641319444447</v>
      </c>
      <c r="T3963" s="10">
        <f>(Kickstarter[[#This Row],[deadline]]/86400) + 25569 + (-6/24)</f>
        <v>41767.641319444447</v>
      </c>
      <c r="U3963" s="6">
        <f>YEAR(Kickstarter[[#This Row],[Date Created Conversion]])</f>
        <v>2014</v>
      </c>
      <c r="V3963" s="6" t="str">
        <f>TEXT(Kickstarter[[#This Row],[Date Created Conversion]], "mmm")</f>
        <v>Apr</v>
      </c>
      <c r="W3963" s="6">
        <f>DATEDIF(Kickstarter[[#This Row],[Date Created Conversion]],Kickstarter[[#This Row],[Date Ended Conversion]],"m")</f>
        <v>0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Kickstarter[[#This Row],[pledged]]/Kickstarter[[#This Row],[goal]]</f>
        <v>3.214285714285714E-2</v>
      </c>
      <c r="P3964" s="13">
        <f>IF(Kickstarter[[#This Row],[backers_count]], Kickstarter[[#This Row],[pledged]]/Kickstarter[[#This Row],[backers_count]], 0)</f>
        <v>15</v>
      </c>
      <c r="Q3964" t="str">
        <f>LEFT(Kickstarter[[#This Row],[Category and Sub-Category]], SEARCH("/", Kickstarter[[#This Row],[Category and Sub-Category]])-1)</f>
        <v>theater</v>
      </c>
      <c r="R3964" t="str">
        <f>RIGHT(Kickstarter[[#This Row],[Category and Sub-Category]], LEN(Kickstarter[[#This Row],[Category and Sub-Category]])-SEARCH("/",Kickstarter[[#This Row],[Category and Sub-Category]]))</f>
        <v>plays</v>
      </c>
      <c r="S3964" s="10">
        <f>(Kickstarter[[#This Row],[launched_at]]/86400) + 25569 + (-6/24)</f>
        <v>42311.371458333335</v>
      </c>
      <c r="T3964" s="10">
        <f>(Kickstarter[[#This Row],[deadline]]/86400) + 25569 + (-6/24)</f>
        <v>42336.371458333335</v>
      </c>
      <c r="U3964" s="6">
        <f>YEAR(Kickstarter[[#This Row],[Date Created Conversion]])</f>
        <v>2015</v>
      </c>
      <c r="V3964" s="6" t="str">
        <f>TEXT(Kickstarter[[#This Row],[Date Created Conversion]], "mmm")</f>
        <v>Nov</v>
      </c>
      <c r="W3964" s="6">
        <f>DATEDIF(Kickstarter[[#This Row],[Date Created Conversion]],Kickstarter[[#This Row],[Date Ended Conversion]],"m")</f>
        <v>0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Kickstarter[[#This Row],[pledged]]/Kickstarter[[#This Row],[goal]]</f>
        <v>0</v>
      </c>
      <c r="P3965" s="13">
        <f>IF(Kickstarter[[#This Row],[backers_count]], Kickstarter[[#This Row],[pledged]]/Kickstarter[[#This Row],[backers_count]], 0)</f>
        <v>0</v>
      </c>
      <c r="Q3965" t="str">
        <f>LEFT(Kickstarter[[#This Row],[Category and Sub-Category]], SEARCH("/", Kickstarter[[#This Row],[Category and Sub-Category]])-1)</f>
        <v>theater</v>
      </c>
      <c r="R3965" t="str">
        <f>RIGHT(Kickstarter[[#This Row],[Category and Sub-Category]], LEN(Kickstarter[[#This Row],[Category and Sub-Category]])-SEARCH("/",Kickstarter[[#This Row],[Category and Sub-Category]]))</f>
        <v>plays</v>
      </c>
      <c r="S3965" s="10">
        <f>(Kickstarter[[#This Row],[launched_at]]/86400) + 25569 + (-6/24)</f>
        <v>42295.904131944444</v>
      </c>
      <c r="T3965" s="10">
        <f>(Kickstarter[[#This Row],[deadline]]/86400) + 25569 + (-6/24)</f>
        <v>42325.945798611108</v>
      </c>
      <c r="U3965" s="6">
        <f>YEAR(Kickstarter[[#This Row],[Date Created Conversion]])</f>
        <v>2015</v>
      </c>
      <c r="V3965" s="6" t="str">
        <f>TEXT(Kickstarter[[#This Row],[Date Created Conversion]], "mmm")</f>
        <v>Oct</v>
      </c>
      <c r="W3965" s="6">
        <f>DATEDIF(Kickstarter[[#This Row],[Date Created Conversion]],Kickstarter[[#This Row],[Date Ended Conversion]],"m")</f>
        <v>0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Kickstarter[[#This Row],[pledged]]/Kickstarter[[#This Row],[goal]]</f>
        <v>6.3E-2</v>
      </c>
      <c r="P3966" s="13">
        <f>IF(Kickstarter[[#This Row],[backers_count]], Kickstarter[[#This Row],[pledged]]/Kickstarter[[#This Row],[backers_count]], 0)</f>
        <v>42</v>
      </c>
      <c r="Q3966" t="str">
        <f>LEFT(Kickstarter[[#This Row],[Category and Sub-Category]], SEARCH("/", Kickstarter[[#This Row],[Category and Sub-Category]])-1)</f>
        <v>theater</v>
      </c>
      <c r="R3966" t="str">
        <f>RIGHT(Kickstarter[[#This Row],[Category and Sub-Category]], LEN(Kickstarter[[#This Row],[Category and Sub-Category]])-SEARCH("/",Kickstarter[[#This Row],[Category and Sub-Category]]))</f>
        <v>plays</v>
      </c>
      <c r="S3966" s="10">
        <f>(Kickstarter[[#This Row],[launched_at]]/86400) + 25569 + (-6/24)</f>
        <v>42053.472060185188</v>
      </c>
      <c r="T3966" s="10">
        <f>(Kickstarter[[#This Row],[deadline]]/86400) + 25569 + (-6/24)</f>
        <v>42113.430393518516</v>
      </c>
      <c r="U3966" s="6">
        <f>YEAR(Kickstarter[[#This Row],[Date Created Conversion]])</f>
        <v>2015</v>
      </c>
      <c r="V3966" s="6" t="str">
        <f>TEXT(Kickstarter[[#This Row],[Date Created Conversion]], "mmm")</f>
        <v>Feb</v>
      </c>
      <c r="W3966" s="6">
        <f>DATEDIF(Kickstarter[[#This Row],[Date Created Conversion]],Kickstarter[[#This Row],[Date Ended Conversion]],"m")</f>
        <v>2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Kickstarter[[#This Row],[pledged]]/Kickstarter[[#This Row],[goal]]</f>
        <v>0.14249999999999999</v>
      </c>
      <c r="P3967" s="13">
        <f>IF(Kickstarter[[#This Row],[backers_count]], Kickstarter[[#This Row],[pledged]]/Kickstarter[[#This Row],[backers_count]], 0)</f>
        <v>71.25</v>
      </c>
      <c r="Q3967" t="str">
        <f>LEFT(Kickstarter[[#This Row],[Category and Sub-Category]], SEARCH("/", Kickstarter[[#This Row],[Category and Sub-Category]])-1)</f>
        <v>theater</v>
      </c>
      <c r="R3967" t="str">
        <f>RIGHT(Kickstarter[[#This Row],[Category and Sub-Category]], LEN(Kickstarter[[#This Row],[Category and Sub-Category]])-SEARCH("/",Kickstarter[[#This Row],[Category and Sub-Category]]))</f>
        <v>plays</v>
      </c>
      <c r="S3967" s="10">
        <f>(Kickstarter[[#This Row],[launched_at]]/86400) + 25569 + (-6/24)</f>
        <v>42413.985879629632</v>
      </c>
      <c r="T3967" s="10">
        <f>(Kickstarter[[#This Row],[deadline]]/86400) + 25569 + (-6/24)</f>
        <v>42473.944212962961</v>
      </c>
      <c r="U3967" s="6">
        <f>YEAR(Kickstarter[[#This Row],[Date Created Conversion]])</f>
        <v>2016</v>
      </c>
      <c r="V3967" s="6" t="str">
        <f>TEXT(Kickstarter[[#This Row],[Date Created Conversion]], "mmm")</f>
        <v>Feb</v>
      </c>
      <c r="W3967" s="6">
        <f>DATEDIF(Kickstarter[[#This Row],[Date Created Conversion]],Kickstarter[[#This Row],[Date Ended Conversion]],"m")</f>
        <v>2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Kickstarter[[#This Row],[pledged]]/Kickstarter[[#This Row],[goal]]</f>
        <v>6.0000000000000001E-3</v>
      </c>
      <c r="P3968" s="13">
        <f>IF(Kickstarter[[#This Row],[backers_count]], Kickstarter[[#This Row],[pledged]]/Kickstarter[[#This Row],[backers_count]], 0)</f>
        <v>22.5</v>
      </c>
      <c r="Q3968" t="str">
        <f>LEFT(Kickstarter[[#This Row],[Category and Sub-Category]], SEARCH("/", Kickstarter[[#This Row],[Category and Sub-Category]])-1)</f>
        <v>theater</v>
      </c>
      <c r="R3968" t="str">
        <f>RIGHT(Kickstarter[[#This Row],[Category and Sub-Category]], LEN(Kickstarter[[#This Row],[Category and Sub-Category]])-SEARCH("/",Kickstarter[[#This Row],[Category and Sub-Category]]))</f>
        <v>plays</v>
      </c>
      <c r="S3968" s="10">
        <f>(Kickstarter[[#This Row],[launched_at]]/86400) + 25569 + (-6/24)</f>
        <v>41801.461550925924</v>
      </c>
      <c r="T3968" s="10">
        <f>(Kickstarter[[#This Row],[deadline]]/86400) + 25569 + (-6/24)</f>
        <v>41843.874305555553</v>
      </c>
      <c r="U3968" s="6">
        <f>YEAR(Kickstarter[[#This Row],[Date Created Conversion]])</f>
        <v>2014</v>
      </c>
      <c r="V3968" s="6" t="str">
        <f>TEXT(Kickstarter[[#This Row],[Date Created Conversion]], "mmm")</f>
        <v>Jun</v>
      </c>
      <c r="W3968" s="6">
        <f>DATEDIF(Kickstarter[[#This Row],[Date Created Conversion]],Kickstarter[[#This Row],[Date Ended Conversion]],"m")</f>
        <v>1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Kickstarter[[#This Row],[pledged]]/Kickstarter[[#This Row],[goal]]</f>
        <v>0.2411764705882353</v>
      </c>
      <c r="P3969" s="13">
        <f>IF(Kickstarter[[#This Row],[backers_count]], Kickstarter[[#This Row],[pledged]]/Kickstarter[[#This Row],[backers_count]], 0)</f>
        <v>41</v>
      </c>
      <c r="Q3969" t="str">
        <f>LEFT(Kickstarter[[#This Row],[Category and Sub-Category]], SEARCH("/", Kickstarter[[#This Row],[Category and Sub-Category]])-1)</f>
        <v>theater</v>
      </c>
      <c r="R3969" t="str">
        <f>RIGHT(Kickstarter[[#This Row],[Category and Sub-Category]], LEN(Kickstarter[[#This Row],[Category and Sub-Category]])-SEARCH("/",Kickstarter[[#This Row],[Category and Sub-Category]]))</f>
        <v>plays</v>
      </c>
      <c r="S3969" s="10">
        <f>(Kickstarter[[#This Row],[launched_at]]/86400) + 25569 + (-6/24)</f>
        <v>42770.040590277778</v>
      </c>
      <c r="T3969" s="10">
        <f>(Kickstarter[[#This Row],[deadline]]/86400) + 25569 + (-6/24)</f>
        <v>42800.040590277778</v>
      </c>
      <c r="U3969" s="6">
        <f>YEAR(Kickstarter[[#This Row],[Date Created Conversion]])</f>
        <v>2017</v>
      </c>
      <c r="V3969" s="6" t="str">
        <f>TEXT(Kickstarter[[#This Row],[Date Created Conversion]], "mmm")</f>
        <v>Feb</v>
      </c>
      <c r="W3969" s="6">
        <f>DATEDIF(Kickstarter[[#This Row],[Date Created Conversion]],Kickstarter[[#This Row],[Date Ended Conversion]],"m")</f>
        <v>1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Kickstarter[[#This Row],[pledged]]/Kickstarter[[#This Row],[goal]]</f>
        <v>0.10539999999999999</v>
      </c>
      <c r="P3970" s="13">
        <f>IF(Kickstarter[[#This Row],[backers_count]], Kickstarter[[#This Row],[pledged]]/Kickstarter[[#This Row],[backers_count]], 0)</f>
        <v>47.909090909090907</v>
      </c>
      <c r="Q3970" t="str">
        <f>LEFT(Kickstarter[[#This Row],[Category and Sub-Category]], SEARCH("/", Kickstarter[[#This Row],[Category and Sub-Category]])-1)</f>
        <v>theater</v>
      </c>
      <c r="R3970" t="str">
        <f>RIGHT(Kickstarter[[#This Row],[Category and Sub-Category]], LEN(Kickstarter[[#This Row],[Category and Sub-Category]])-SEARCH("/",Kickstarter[[#This Row],[Category and Sub-Category]]))</f>
        <v>plays</v>
      </c>
      <c r="S3970" s="10">
        <f>(Kickstarter[[#This Row],[launched_at]]/86400) + 25569 + (-6/24)</f>
        <v>42452.565659722226</v>
      </c>
      <c r="T3970" s="10">
        <f>(Kickstarter[[#This Row],[deadline]]/86400) + 25569 + (-6/24)</f>
        <v>42512.565659722226</v>
      </c>
      <c r="U3970" s="6">
        <f>YEAR(Kickstarter[[#This Row],[Date Created Conversion]])</f>
        <v>2016</v>
      </c>
      <c r="V3970" s="6" t="str">
        <f>TEXT(Kickstarter[[#This Row],[Date Created Conversion]], "mmm")</f>
        <v>Mar</v>
      </c>
      <c r="W3970" s="6">
        <f>DATEDIF(Kickstarter[[#This Row],[Date Created Conversion]],Kickstarter[[#This Row],[Date Ended Conversion]],"m")</f>
        <v>1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Kickstarter[[#This Row],[pledged]]/Kickstarter[[#This Row],[goal]]</f>
        <v>7.4690265486725665E-2</v>
      </c>
      <c r="P3971" s="13">
        <f>IF(Kickstarter[[#This Row],[backers_count]], Kickstarter[[#This Row],[pledged]]/Kickstarter[[#This Row],[backers_count]], 0)</f>
        <v>35.166666666666664</v>
      </c>
      <c r="Q3971" t="str">
        <f>LEFT(Kickstarter[[#This Row],[Category and Sub-Category]], SEARCH("/", Kickstarter[[#This Row],[Category and Sub-Category]])-1)</f>
        <v>theater</v>
      </c>
      <c r="R3971" t="str">
        <f>RIGHT(Kickstarter[[#This Row],[Category and Sub-Category]], LEN(Kickstarter[[#This Row],[Category and Sub-Category]])-SEARCH("/",Kickstarter[[#This Row],[Category and Sub-Category]]))</f>
        <v>plays</v>
      </c>
      <c r="S3971" s="10">
        <f>(Kickstarter[[#This Row],[launched_at]]/86400) + 25569 + (-6/24)</f>
        <v>42601.604699074072</v>
      </c>
      <c r="T3971" s="10">
        <f>(Kickstarter[[#This Row],[deadline]]/86400) + 25569 + (-6/24)</f>
        <v>42610.913194444445</v>
      </c>
      <c r="U3971" s="6">
        <f>YEAR(Kickstarter[[#This Row],[Date Created Conversion]])</f>
        <v>2016</v>
      </c>
      <c r="V3971" s="6" t="str">
        <f>TEXT(Kickstarter[[#This Row],[Date Created Conversion]], "mmm")</f>
        <v>Aug</v>
      </c>
      <c r="W3971" s="6">
        <f>DATEDIF(Kickstarter[[#This Row],[Date Created Conversion]],Kickstarter[[#This Row],[Date Ended Conversion]],"m")</f>
        <v>0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Kickstarter[[#This Row],[pledged]]/Kickstarter[[#This Row],[goal]]</f>
        <v>7.3333333333333334E-4</v>
      </c>
      <c r="P3972" s="13">
        <f>IF(Kickstarter[[#This Row],[backers_count]], Kickstarter[[#This Row],[pledged]]/Kickstarter[[#This Row],[backers_count]], 0)</f>
        <v>5.5</v>
      </c>
      <c r="Q3972" t="str">
        <f>LEFT(Kickstarter[[#This Row],[Category and Sub-Category]], SEARCH("/", Kickstarter[[#This Row],[Category and Sub-Category]])-1)</f>
        <v>theater</v>
      </c>
      <c r="R3972" t="str">
        <f>RIGHT(Kickstarter[[#This Row],[Category and Sub-Category]], LEN(Kickstarter[[#This Row],[Category and Sub-Category]])-SEARCH("/",Kickstarter[[#This Row],[Category and Sub-Category]]))</f>
        <v>plays</v>
      </c>
      <c r="S3972" s="10">
        <f>(Kickstarter[[#This Row],[launched_at]]/86400) + 25569 + (-6/24)</f>
        <v>42447.613553240742</v>
      </c>
      <c r="T3972" s="10">
        <f>(Kickstarter[[#This Row],[deadline]]/86400) + 25569 + (-6/24)</f>
        <v>42477.613553240742</v>
      </c>
      <c r="U3972" s="6">
        <f>YEAR(Kickstarter[[#This Row],[Date Created Conversion]])</f>
        <v>2016</v>
      </c>
      <c r="V3972" s="6" t="str">
        <f>TEXT(Kickstarter[[#This Row],[Date Created Conversion]], "mmm")</f>
        <v>Mar</v>
      </c>
      <c r="W3972" s="6">
        <f>DATEDIF(Kickstarter[[#This Row],[Date Created Conversion]],Kickstarter[[#This Row],[Date Ended Conversion]],"m")</f>
        <v>0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Kickstarter[[#This Row],[pledged]]/Kickstarter[[#This Row],[goal]]</f>
        <v>9.7142857142857135E-3</v>
      </c>
      <c r="P3973" s="13">
        <f>IF(Kickstarter[[#This Row],[backers_count]], Kickstarter[[#This Row],[pledged]]/Kickstarter[[#This Row],[backers_count]], 0)</f>
        <v>22.666666666666668</v>
      </c>
      <c r="Q3973" t="str">
        <f>LEFT(Kickstarter[[#This Row],[Category and Sub-Category]], SEARCH("/", Kickstarter[[#This Row],[Category and Sub-Category]])-1)</f>
        <v>theater</v>
      </c>
      <c r="R3973" t="str">
        <f>RIGHT(Kickstarter[[#This Row],[Category and Sub-Category]], LEN(Kickstarter[[#This Row],[Category and Sub-Category]])-SEARCH("/",Kickstarter[[#This Row],[Category and Sub-Category]]))</f>
        <v>plays</v>
      </c>
      <c r="S3973" s="10">
        <f>(Kickstarter[[#This Row],[launched_at]]/86400) + 25569 + (-6/24)</f>
        <v>41811.286180555559</v>
      </c>
      <c r="T3973" s="10">
        <f>(Kickstarter[[#This Row],[deadline]]/86400) + 25569 + (-6/24)</f>
        <v>41841.286180555559</v>
      </c>
      <c r="U3973" s="6">
        <f>YEAR(Kickstarter[[#This Row],[Date Created Conversion]])</f>
        <v>2014</v>
      </c>
      <c r="V3973" s="6" t="str">
        <f>TEXT(Kickstarter[[#This Row],[Date Created Conversion]], "mmm")</f>
        <v>Jun</v>
      </c>
      <c r="W3973" s="6">
        <f>DATEDIF(Kickstarter[[#This Row],[Date Created Conversion]],Kickstarter[[#This Row],[Date Ended Conversion]],"m")</f>
        <v>1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Kickstarter[[#This Row],[pledged]]/Kickstarter[[#This Row],[goal]]</f>
        <v>0.21099999999999999</v>
      </c>
      <c r="P3974" s="13">
        <f>IF(Kickstarter[[#This Row],[backers_count]], Kickstarter[[#This Row],[pledged]]/Kickstarter[[#This Row],[backers_count]], 0)</f>
        <v>26.375</v>
      </c>
      <c r="Q3974" t="str">
        <f>LEFT(Kickstarter[[#This Row],[Category and Sub-Category]], SEARCH("/", Kickstarter[[#This Row],[Category and Sub-Category]])-1)</f>
        <v>theater</v>
      </c>
      <c r="R3974" t="str">
        <f>RIGHT(Kickstarter[[#This Row],[Category and Sub-Category]], LEN(Kickstarter[[#This Row],[Category and Sub-Category]])-SEARCH("/",Kickstarter[[#This Row],[Category and Sub-Category]]))</f>
        <v>plays</v>
      </c>
      <c r="S3974" s="10">
        <f>(Kickstarter[[#This Row],[launched_at]]/86400) + 25569 + (-6/24)</f>
        <v>41980.817523148144</v>
      </c>
      <c r="T3974" s="10">
        <f>(Kickstarter[[#This Row],[deadline]]/86400) + 25569 + (-6/24)</f>
        <v>42040.817523148144</v>
      </c>
      <c r="U3974" s="6">
        <f>YEAR(Kickstarter[[#This Row],[Date Created Conversion]])</f>
        <v>2014</v>
      </c>
      <c r="V3974" s="6" t="str">
        <f>TEXT(Kickstarter[[#This Row],[Date Created Conversion]], "mmm")</f>
        <v>Dec</v>
      </c>
      <c r="W3974" s="6">
        <f>DATEDIF(Kickstarter[[#This Row],[Date Created Conversion]],Kickstarter[[#This Row],[Date Ended Conversion]],"m")</f>
        <v>1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Kickstarter[[#This Row],[pledged]]/Kickstarter[[#This Row],[goal]]</f>
        <v>0.78100000000000003</v>
      </c>
      <c r="P3975" s="13">
        <f>IF(Kickstarter[[#This Row],[backers_count]], Kickstarter[[#This Row],[pledged]]/Kickstarter[[#This Row],[backers_count]], 0)</f>
        <v>105.54054054054055</v>
      </c>
      <c r="Q3975" t="str">
        <f>LEFT(Kickstarter[[#This Row],[Category and Sub-Category]], SEARCH("/", Kickstarter[[#This Row],[Category and Sub-Category]])-1)</f>
        <v>theater</v>
      </c>
      <c r="R3975" t="str">
        <f>RIGHT(Kickstarter[[#This Row],[Category and Sub-Category]], LEN(Kickstarter[[#This Row],[Category and Sub-Category]])-SEARCH("/",Kickstarter[[#This Row],[Category and Sub-Category]]))</f>
        <v>plays</v>
      </c>
      <c r="S3975" s="10">
        <f>(Kickstarter[[#This Row],[launched_at]]/86400) + 25569 + (-6/24)</f>
        <v>42469.43414351852</v>
      </c>
      <c r="T3975" s="10">
        <f>(Kickstarter[[#This Row],[deadline]]/86400) + 25569 + (-6/24)</f>
        <v>42498.916666666672</v>
      </c>
      <c r="U3975" s="6">
        <f>YEAR(Kickstarter[[#This Row],[Date Created Conversion]])</f>
        <v>2016</v>
      </c>
      <c r="V3975" s="6" t="str">
        <f>TEXT(Kickstarter[[#This Row],[Date Created Conversion]], "mmm")</f>
        <v>Apr</v>
      </c>
      <c r="W3975" s="6">
        <f>DATEDIF(Kickstarter[[#This Row],[Date Created Conversion]],Kickstarter[[#This Row],[Date Ended Conversion]],"m")</f>
        <v>0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Kickstarter[[#This Row],[pledged]]/Kickstarter[[#This Row],[goal]]</f>
        <v>0.32</v>
      </c>
      <c r="P3976" s="13">
        <f>IF(Kickstarter[[#This Row],[backers_count]], Kickstarter[[#This Row],[pledged]]/Kickstarter[[#This Row],[backers_count]], 0)</f>
        <v>29.09090909090909</v>
      </c>
      <c r="Q3976" t="str">
        <f>LEFT(Kickstarter[[#This Row],[Category and Sub-Category]], SEARCH("/", Kickstarter[[#This Row],[Category and Sub-Category]])-1)</f>
        <v>theater</v>
      </c>
      <c r="R3976" t="str">
        <f>RIGHT(Kickstarter[[#This Row],[Category and Sub-Category]], LEN(Kickstarter[[#This Row],[Category and Sub-Category]])-SEARCH("/",Kickstarter[[#This Row],[Category and Sub-Category]]))</f>
        <v>plays</v>
      </c>
      <c r="S3976" s="10">
        <f>(Kickstarter[[#This Row],[launched_at]]/86400) + 25569 + (-6/24)</f>
        <v>42493.296851851846</v>
      </c>
      <c r="T3976" s="10">
        <f>(Kickstarter[[#This Row],[deadline]]/86400) + 25569 + (-6/24)</f>
        <v>42523.296851851846</v>
      </c>
      <c r="U3976" s="6">
        <f>YEAR(Kickstarter[[#This Row],[Date Created Conversion]])</f>
        <v>2016</v>
      </c>
      <c r="V3976" s="6" t="str">
        <f>TEXT(Kickstarter[[#This Row],[Date Created Conversion]], "mmm")</f>
        <v>May</v>
      </c>
      <c r="W3976" s="6">
        <f>DATEDIF(Kickstarter[[#This Row],[Date Created Conversion]],Kickstarter[[#This Row],[Date Ended Conversion]],"m")</f>
        <v>0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Kickstarter[[#This Row],[pledged]]/Kickstarter[[#This Row],[goal]]</f>
        <v>0</v>
      </c>
      <c r="P3977" s="13">
        <f>IF(Kickstarter[[#This Row],[backers_count]], Kickstarter[[#This Row],[pledged]]/Kickstarter[[#This Row],[backers_count]], 0)</f>
        <v>0</v>
      </c>
      <c r="Q3977" t="str">
        <f>LEFT(Kickstarter[[#This Row],[Category and Sub-Category]], SEARCH("/", Kickstarter[[#This Row],[Category and Sub-Category]])-1)</f>
        <v>theater</v>
      </c>
      <c r="R3977" t="str">
        <f>RIGHT(Kickstarter[[#This Row],[Category and Sub-Category]], LEN(Kickstarter[[#This Row],[Category and Sub-Category]])-SEARCH("/",Kickstarter[[#This Row],[Category and Sub-Category]]))</f>
        <v>plays</v>
      </c>
      <c r="S3977" s="10">
        <f>(Kickstarter[[#This Row],[launched_at]]/86400) + 25569 + (-6/24)</f>
        <v>42534.616875</v>
      </c>
      <c r="T3977" s="10">
        <f>(Kickstarter[[#This Row],[deadline]]/86400) + 25569 + (-6/24)</f>
        <v>42564.616875</v>
      </c>
      <c r="U3977" s="6">
        <f>YEAR(Kickstarter[[#This Row],[Date Created Conversion]])</f>
        <v>2016</v>
      </c>
      <c r="V3977" s="6" t="str">
        <f>TEXT(Kickstarter[[#This Row],[Date Created Conversion]], "mmm")</f>
        <v>Jun</v>
      </c>
      <c r="W3977" s="6">
        <f>DATEDIF(Kickstarter[[#This Row],[Date Created Conversion]],Kickstarter[[#This Row],[Date Ended Conversion]],"m")</f>
        <v>1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Kickstarter[[#This Row],[pledged]]/Kickstarter[[#This Row],[goal]]</f>
        <v>0.47692307692307695</v>
      </c>
      <c r="P3978" s="13">
        <f>IF(Kickstarter[[#This Row],[backers_count]], Kickstarter[[#This Row],[pledged]]/Kickstarter[[#This Row],[backers_count]], 0)</f>
        <v>62</v>
      </c>
      <c r="Q3978" t="str">
        <f>LEFT(Kickstarter[[#This Row],[Category and Sub-Category]], SEARCH("/", Kickstarter[[#This Row],[Category and Sub-Category]])-1)</f>
        <v>theater</v>
      </c>
      <c r="R3978" t="str">
        <f>RIGHT(Kickstarter[[#This Row],[Category and Sub-Category]], LEN(Kickstarter[[#This Row],[Category and Sub-Category]])-SEARCH("/",Kickstarter[[#This Row],[Category and Sub-Category]]))</f>
        <v>plays</v>
      </c>
      <c r="S3978" s="10">
        <f>(Kickstarter[[#This Row],[launched_at]]/86400) + 25569 + (-6/24)</f>
        <v>41830.608344907407</v>
      </c>
      <c r="T3978" s="10">
        <f>(Kickstarter[[#This Row],[deadline]]/86400) + 25569 + (-6/24)</f>
        <v>41852.041666666664</v>
      </c>
      <c r="U3978" s="6">
        <f>YEAR(Kickstarter[[#This Row],[Date Created Conversion]])</f>
        <v>2014</v>
      </c>
      <c r="V3978" s="6" t="str">
        <f>TEXT(Kickstarter[[#This Row],[Date Created Conversion]], "mmm")</f>
        <v>Jul</v>
      </c>
      <c r="W3978" s="6">
        <f>DATEDIF(Kickstarter[[#This Row],[Date Created Conversion]],Kickstarter[[#This Row],[Date Ended Conversion]],"m")</f>
        <v>0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Kickstarter[[#This Row],[pledged]]/Kickstarter[[#This Row],[goal]]</f>
        <v>1.4500000000000001E-2</v>
      </c>
      <c r="P3979" s="13">
        <f>IF(Kickstarter[[#This Row],[backers_count]], Kickstarter[[#This Row],[pledged]]/Kickstarter[[#This Row],[backers_count]], 0)</f>
        <v>217.5</v>
      </c>
      <c r="Q3979" t="str">
        <f>LEFT(Kickstarter[[#This Row],[Category and Sub-Category]], SEARCH("/", Kickstarter[[#This Row],[Category and Sub-Category]])-1)</f>
        <v>theater</v>
      </c>
      <c r="R3979" t="str">
        <f>RIGHT(Kickstarter[[#This Row],[Category and Sub-Category]], LEN(Kickstarter[[#This Row],[Category and Sub-Category]])-SEARCH("/",Kickstarter[[#This Row],[Category and Sub-Category]]))</f>
        <v>plays</v>
      </c>
      <c r="S3979" s="10">
        <f>(Kickstarter[[#This Row],[launched_at]]/86400) + 25569 + (-6/24)</f>
        <v>42543.538564814815</v>
      </c>
      <c r="T3979" s="10">
        <f>(Kickstarter[[#This Row],[deadline]]/86400) + 25569 + (-6/24)</f>
        <v>42573.538564814815</v>
      </c>
      <c r="U3979" s="6">
        <f>YEAR(Kickstarter[[#This Row],[Date Created Conversion]])</f>
        <v>2016</v>
      </c>
      <c r="V3979" s="6" t="str">
        <f>TEXT(Kickstarter[[#This Row],[Date Created Conversion]], "mmm")</f>
        <v>Jun</v>
      </c>
      <c r="W3979" s="6">
        <f>DATEDIF(Kickstarter[[#This Row],[Date Created Conversion]],Kickstarter[[#This Row],[Date Ended Conversion]],"m")</f>
        <v>1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Kickstarter[[#This Row],[pledged]]/Kickstarter[[#This Row],[goal]]</f>
        <v>0.107</v>
      </c>
      <c r="P3980" s="13">
        <f>IF(Kickstarter[[#This Row],[backers_count]], Kickstarter[[#This Row],[pledged]]/Kickstarter[[#This Row],[backers_count]], 0)</f>
        <v>26.75</v>
      </c>
      <c r="Q3980" t="str">
        <f>LEFT(Kickstarter[[#This Row],[Category and Sub-Category]], SEARCH("/", Kickstarter[[#This Row],[Category and Sub-Category]])-1)</f>
        <v>theater</v>
      </c>
      <c r="R3980" t="str">
        <f>RIGHT(Kickstarter[[#This Row],[Category and Sub-Category]], LEN(Kickstarter[[#This Row],[Category and Sub-Category]])-SEARCH("/",Kickstarter[[#This Row],[Category and Sub-Category]]))</f>
        <v>plays</v>
      </c>
      <c r="S3980" s="10">
        <f>(Kickstarter[[#This Row],[launched_at]]/86400) + 25569 + (-6/24)</f>
        <v>41975.392974537041</v>
      </c>
      <c r="T3980" s="10">
        <f>(Kickstarter[[#This Row],[deadline]]/86400) + 25569 + (-6/24)</f>
        <v>42035.392974537041</v>
      </c>
      <c r="U3980" s="6">
        <f>YEAR(Kickstarter[[#This Row],[Date Created Conversion]])</f>
        <v>2014</v>
      </c>
      <c r="V3980" s="6" t="str">
        <f>TEXT(Kickstarter[[#This Row],[Date Created Conversion]], "mmm")</f>
        <v>Dec</v>
      </c>
      <c r="W3980" s="6">
        <f>DATEDIF(Kickstarter[[#This Row],[Date Created Conversion]],Kickstarter[[#This Row],[Date Ended Conversion]],"m")</f>
        <v>1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Kickstarter[[#This Row],[pledged]]/Kickstarter[[#This Row],[goal]]</f>
        <v>1.8333333333333333E-2</v>
      </c>
      <c r="P3981" s="13">
        <f>IF(Kickstarter[[#This Row],[backers_count]], Kickstarter[[#This Row],[pledged]]/Kickstarter[[#This Row],[backers_count]], 0)</f>
        <v>18.333333333333332</v>
      </c>
      <c r="Q3981" t="str">
        <f>LEFT(Kickstarter[[#This Row],[Category and Sub-Category]], SEARCH("/", Kickstarter[[#This Row],[Category and Sub-Category]])-1)</f>
        <v>theater</v>
      </c>
      <c r="R3981" t="str">
        <f>RIGHT(Kickstarter[[#This Row],[Category and Sub-Category]], LEN(Kickstarter[[#This Row],[Category and Sub-Category]])-SEARCH("/",Kickstarter[[#This Row],[Category and Sub-Category]]))</f>
        <v>plays</v>
      </c>
      <c r="S3981" s="10">
        <f>(Kickstarter[[#This Row],[launched_at]]/86400) + 25569 + (-6/24)</f>
        <v>42069.653437500005</v>
      </c>
      <c r="T3981" s="10">
        <f>(Kickstarter[[#This Row],[deadline]]/86400) + 25569 + (-6/24)</f>
        <v>42092.583333333328</v>
      </c>
      <c r="U3981" s="6">
        <f>YEAR(Kickstarter[[#This Row],[Date Created Conversion]])</f>
        <v>2015</v>
      </c>
      <c r="V3981" s="6" t="str">
        <f>TEXT(Kickstarter[[#This Row],[Date Created Conversion]], "mmm")</f>
        <v>Mar</v>
      </c>
      <c r="W3981" s="6">
        <f>DATEDIF(Kickstarter[[#This Row],[Date Created Conversion]],Kickstarter[[#This Row],[Date Ended Conversion]],"m")</f>
        <v>0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Kickstarter[[#This Row],[pledged]]/Kickstarter[[#This Row],[goal]]</f>
        <v>0.18</v>
      </c>
      <c r="P3982" s="13">
        <f>IF(Kickstarter[[#This Row],[backers_count]], Kickstarter[[#This Row],[pledged]]/Kickstarter[[#This Row],[backers_count]], 0)</f>
        <v>64.285714285714292</v>
      </c>
      <c r="Q3982" t="str">
        <f>LEFT(Kickstarter[[#This Row],[Category and Sub-Category]], SEARCH("/", Kickstarter[[#This Row],[Category and Sub-Category]])-1)</f>
        <v>theater</v>
      </c>
      <c r="R3982" t="str">
        <f>RIGHT(Kickstarter[[#This Row],[Category and Sub-Category]], LEN(Kickstarter[[#This Row],[Category and Sub-Category]])-SEARCH("/",Kickstarter[[#This Row],[Category and Sub-Category]]))</f>
        <v>plays</v>
      </c>
      <c r="S3982" s="10">
        <f>(Kickstarter[[#This Row],[launched_at]]/86400) + 25569 + (-6/24)</f>
        <v>41795.348923611113</v>
      </c>
      <c r="T3982" s="10">
        <f>(Kickstarter[[#This Row],[deadline]]/86400) + 25569 + (-6/24)</f>
        <v>41825.348923611113</v>
      </c>
      <c r="U3982" s="6">
        <f>YEAR(Kickstarter[[#This Row],[Date Created Conversion]])</f>
        <v>2014</v>
      </c>
      <c r="V3982" s="6" t="str">
        <f>TEXT(Kickstarter[[#This Row],[Date Created Conversion]], "mmm")</f>
        <v>Jun</v>
      </c>
      <c r="W3982" s="6">
        <f>DATEDIF(Kickstarter[[#This Row],[Date Created Conversion]],Kickstarter[[#This Row],[Date Ended Conversion]],"m")</f>
        <v>1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Kickstarter[[#This Row],[pledged]]/Kickstarter[[#This Row],[goal]]</f>
        <v>4.0833333333333333E-2</v>
      </c>
      <c r="P3983" s="13">
        <f>IF(Kickstarter[[#This Row],[backers_count]], Kickstarter[[#This Row],[pledged]]/Kickstarter[[#This Row],[backers_count]], 0)</f>
        <v>175</v>
      </c>
      <c r="Q3983" t="str">
        <f>LEFT(Kickstarter[[#This Row],[Category and Sub-Category]], SEARCH("/", Kickstarter[[#This Row],[Category and Sub-Category]])-1)</f>
        <v>theater</v>
      </c>
      <c r="R3983" t="str">
        <f>RIGHT(Kickstarter[[#This Row],[Category and Sub-Category]], LEN(Kickstarter[[#This Row],[Category and Sub-Category]])-SEARCH("/",Kickstarter[[#This Row],[Category and Sub-Category]]))</f>
        <v>plays</v>
      </c>
      <c r="S3983" s="10">
        <f>(Kickstarter[[#This Row],[launched_at]]/86400) + 25569 + (-6/24)</f>
        <v>42507.929965277777</v>
      </c>
      <c r="T3983" s="10">
        <f>(Kickstarter[[#This Row],[deadline]]/86400) + 25569 + (-6/24)</f>
        <v>42567.929965277777</v>
      </c>
      <c r="U3983" s="6">
        <f>YEAR(Kickstarter[[#This Row],[Date Created Conversion]])</f>
        <v>2016</v>
      </c>
      <c r="V3983" s="6" t="str">
        <f>TEXT(Kickstarter[[#This Row],[Date Created Conversion]], "mmm")</f>
        <v>May</v>
      </c>
      <c r="W3983" s="6">
        <f>DATEDIF(Kickstarter[[#This Row],[Date Created Conversion]],Kickstarter[[#This Row],[Date Ended Conversion]],"m")</f>
        <v>1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Kickstarter[[#This Row],[pledged]]/Kickstarter[[#This Row],[goal]]</f>
        <v>0.2</v>
      </c>
      <c r="P3984" s="13">
        <f>IF(Kickstarter[[#This Row],[backers_count]], Kickstarter[[#This Row],[pledged]]/Kickstarter[[#This Row],[backers_count]], 0)</f>
        <v>34</v>
      </c>
      <c r="Q3984" t="str">
        <f>LEFT(Kickstarter[[#This Row],[Category and Sub-Category]], SEARCH("/", Kickstarter[[#This Row],[Category and Sub-Category]])-1)</f>
        <v>theater</v>
      </c>
      <c r="R3984" t="str">
        <f>RIGHT(Kickstarter[[#This Row],[Category and Sub-Category]], LEN(Kickstarter[[#This Row],[Category and Sub-Category]])-SEARCH("/",Kickstarter[[#This Row],[Category and Sub-Category]]))</f>
        <v>plays</v>
      </c>
      <c r="S3984" s="10">
        <f>(Kickstarter[[#This Row],[launched_at]]/86400) + 25569 + (-6/24)</f>
        <v>42132.559953703705</v>
      </c>
      <c r="T3984" s="10">
        <f>(Kickstarter[[#This Row],[deadline]]/86400) + 25569 + (-6/24)</f>
        <v>42192.559953703705</v>
      </c>
      <c r="U3984" s="6">
        <f>YEAR(Kickstarter[[#This Row],[Date Created Conversion]])</f>
        <v>2015</v>
      </c>
      <c r="V3984" s="6" t="str">
        <f>TEXT(Kickstarter[[#This Row],[Date Created Conversion]], "mmm")</f>
        <v>May</v>
      </c>
      <c r="W3984" s="6">
        <f>DATEDIF(Kickstarter[[#This Row],[Date Created Conversion]],Kickstarter[[#This Row],[Date Ended Conversion]],"m")</f>
        <v>1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Kickstarter[[#This Row],[pledged]]/Kickstarter[[#This Row],[goal]]</f>
        <v>0.34802513464991025</v>
      </c>
      <c r="P3985" s="13">
        <f>IF(Kickstarter[[#This Row],[backers_count]], Kickstarter[[#This Row],[pledged]]/Kickstarter[[#This Row],[backers_count]], 0)</f>
        <v>84.282608695652172</v>
      </c>
      <c r="Q3985" t="str">
        <f>LEFT(Kickstarter[[#This Row],[Category and Sub-Category]], SEARCH("/", Kickstarter[[#This Row],[Category and Sub-Category]])-1)</f>
        <v>theater</v>
      </c>
      <c r="R3985" t="str">
        <f>RIGHT(Kickstarter[[#This Row],[Category and Sub-Category]], LEN(Kickstarter[[#This Row],[Category and Sub-Category]])-SEARCH("/",Kickstarter[[#This Row],[Category and Sub-Category]]))</f>
        <v>plays</v>
      </c>
      <c r="S3985" s="10">
        <f>(Kickstarter[[#This Row],[launched_at]]/86400) + 25569 + (-6/24)</f>
        <v>41747.61986111111</v>
      </c>
      <c r="T3985" s="10">
        <f>(Kickstarter[[#This Row],[deadline]]/86400) + 25569 + (-6/24)</f>
        <v>41779.040972222225</v>
      </c>
      <c r="U3985" s="6">
        <f>YEAR(Kickstarter[[#This Row],[Date Created Conversion]])</f>
        <v>2014</v>
      </c>
      <c r="V3985" s="6" t="str">
        <f>TEXT(Kickstarter[[#This Row],[Date Created Conversion]], "mmm")</f>
        <v>Apr</v>
      </c>
      <c r="W3985" s="6">
        <f>DATEDIF(Kickstarter[[#This Row],[Date Created Conversion]],Kickstarter[[#This Row],[Date Ended Conversion]],"m")</f>
        <v>1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Kickstarter[[#This Row],[pledged]]/Kickstarter[[#This Row],[goal]]</f>
        <v>6.3333333333333339E-2</v>
      </c>
      <c r="P3986" s="13">
        <f>IF(Kickstarter[[#This Row],[backers_count]], Kickstarter[[#This Row],[pledged]]/Kickstarter[[#This Row],[backers_count]], 0)</f>
        <v>9.5</v>
      </c>
      <c r="Q3986" t="str">
        <f>LEFT(Kickstarter[[#This Row],[Category and Sub-Category]], SEARCH("/", Kickstarter[[#This Row],[Category and Sub-Category]])-1)</f>
        <v>theater</v>
      </c>
      <c r="R3986" t="str">
        <f>RIGHT(Kickstarter[[#This Row],[Category and Sub-Category]], LEN(Kickstarter[[#This Row],[Category and Sub-Category]])-SEARCH("/",Kickstarter[[#This Row],[Category and Sub-Category]]))</f>
        <v>plays</v>
      </c>
      <c r="S3986" s="10">
        <f>(Kickstarter[[#This Row],[launched_at]]/86400) + 25569 + (-6/24)</f>
        <v>41920.713472222225</v>
      </c>
      <c r="T3986" s="10">
        <f>(Kickstarter[[#This Row],[deadline]]/86400) + 25569 + (-6/24)</f>
        <v>41950.75</v>
      </c>
      <c r="U3986" s="6">
        <f>YEAR(Kickstarter[[#This Row],[Date Created Conversion]])</f>
        <v>2014</v>
      </c>
      <c r="V3986" s="6" t="str">
        <f>TEXT(Kickstarter[[#This Row],[Date Created Conversion]], "mmm")</f>
        <v>Oct</v>
      </c>
      <c r="W3986" s="6">
        <f>DATEDIF(Kickstarter[[#This Row],[Date Created Conversion]],Kickstarter[[#This Row],[Date Ended Conversion]],"m")</f>
        <v>0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Kickstarter[[#This Row],[pledged]]/Kickstarter[[#This Row],[goal]]</f>
        <v>0.32050000000000001</v>
      </c>
      <c r="P3987" s="13">
        <f>IF(Kickstarter[[#This Row],[backers_count]], Kickstarter[[#This Row],[pledged]]/Kickstarter[[#This Row],[backers_count]], 0)</f>
        <v>33.736842105263158</v>
      </c>
      <c r="Q3987" t="str">
        <f>LEFT(Kickstarter[[#This Row],[Category and Sub-Category]], SEARCH("/", Kickstarter[[#This Row],[Category and Sub-Category]])-1)</f>
        <v>theater</v>
      </c>
      <c r="R3987" t="str">
        <f>RIGHT(Kickstarter[[#This Row],[Category and Sub-Category]], LEN(Kickstarter[[#This Row],[Category and Sub-Category]])-SEARCH("/",Kickstarter[[#This Row],[Category and Sub-Category]]))</f>
        <v>plays</v>
      </c>
      <c r="S3987" s="10">
        <f>(Kickstarter[[#This Row],[launched_at]]/86400) + 25569 + (-6/24)</f>
        <v>42399.457407407404</v>
      </c>
      <c r="T3987" s="10">
        <f>(Kickstarter[[#This Row],[deadline]]/86400) + 25569 + (-6/24)</f>
        <v>42420.628472222219</v>
      </c>
      <c r="U3987" s="6">
        <f>YEAR(Kickstarter[[#This Row],[Date Created Conversion]])</f>
        <v>2016</v>
      </c>
      <c r="V3987" s="6" t="str">
        <f>TEXT(Kickstarter[[#This Row],[Date Created Conversion]], "mmm")</f>
        <v>Jan</v>
      </c>
      <c r="W3987" s="6">
        <f>DATEDIF(Kickstarter[[#This Row],[Date Created Conversion]],Kickstarter[[#This Row],[Date Ended Conversion]],"m")</f>
        <v>0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Kickstarter[[#This Row],[pledged]]/Kickstarter[[#This Row],[goal]]</f>
        <v>9.7600000000000006E-2</v>
      </c>
      <c r="P3988" s="13">
        <f>IF(Kickstarter[[#This Row],[backers_count]], Kickstarter[[#This Row],[pledged]]/Kickstarter[[#This Row],[backers_count]], 0)</f>
        <v>37.53846153846154</v>
      </c>
      <c r="Q3988" t="str">
        <f>LEFT(Kickstarter[[#This Row],[Category and Sub-Category]], SEARCH("/", Kickstarter[[#This Row],[Category and Sub-Category]])-1)</f>
        <v>theater</v>
      </c>
      <c r="R3988" t="str">
        <f>RIGHT(Kickstarter[[#This Row],[Category and Sub-Category]], LEN(Kickstarter[[#This Row],[Category and Sub-Category]])-SEARCH("/",Kickstarter[[#This Row],[Category and Sub-Category]]))</f>
        <v>plays</v>
      </c>
      <c r="S3988" s="10">
        <f>(Kickstarter[[#This Row],[launched_at]]/86400) + 25569 + (-6/24)</f>
        <v>42467.298541666663</v>
      </c>
      <c r="T3988" s="10">
        <f>(Kickstarter[[#This Row],[deadline]]/86400) + 25569 + (-6/24)</f>
        <v>42496.294444444444</v>
      </c>
      <c r="U3988" s="6">
        <f>YEAR(Kickstarter[[#This Row],[Date Created Conversion]])</f>
        <v>2016</v>
      </c>
      <c r="V3988" s="6" t="str">
        <f>TEXT(Kickstarter[[#This Row],[Date Created Conversion]], "mmm")</f>
        <v>Apr</v>
      </c>
      <c r="W3988" s="6">
        <f>DATEDIF(Kickstarter[[#This Row],[Date Created Conversion]],Kickstarter[[#This Row],[Date Ended Conversion]],"m")</f>
        <v>0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Kickstarter[[#This Row],[pledged]]/Kickstarter[[#This Row],[goal]]</f>
        <v>0.3775</v>
      </c>
      <c r="P3989" s="13">
        <f>IF(Kickstarter[[#This Row],[backers_count]], Kickstarter[[#This Row],[pledged]]/Kickstarter[[#This Row],[backers_count]], 0)</f>
        <v>11.615384615384615</v>
      </c>
      <c r="Q3989" t="str">
        <f>LEFT(Kickstarter[[#This Row],[Category and Sub-Category]], SEARCH("/", Kickstarter[[#This Row],[Category and Sub-Category]])-1)</f>
        <v>theater</v>
      </c>
      <c r="R3989" t="str">
        <f>RIGHT(Kickstarter[[#This Row],[Category and Sub-Category]], LEN(Kickstarter[[#This Row],[Category and Sub-Category]])-SEARCH("/",Kickstarter[[#This Row],[Category and Sub-Category]]))</f>
        <v>plays</v>
      </c>
      <c r="S3989" s="10">
        <f>(Kickstarter[[#This Row],[launched_at]]/86400) + 25569 + (-6/24)</f>
        <v>41765.67465277778</v>
      </c>
      <c r="T3989" s="10">
        <f>(Kickstarter[[#This Row],[deadline]]/86400) + 25569 + (-6/24)</f>
        <v>41775.67465277778</v>
      </c>
      <c r="U3989" s="6">
        <f>YEAR(Kickstarter[[#This Row],[Date Created Conversion]])</f>
        <v>2014</v>
      </c>
      <c r="V3989" s="6" t="str">
        <f>TEXT(Kickstarter[[#This Row],[Date Created Conversion]], "mmm")</f>
        <v>May</v>
      </c>
      <c r="W3989" s="6">
        <f>DATEDIF(Kickstarter[[#This Row],[Date Created Conversion]],Kickstarter[[#This Row],[Date Ended Conversion]],"m")</f>
        <v>0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Kickstarter[[#This Row],[pledged]]/Kickstarter[[#This Row],[goal]]</f>
        <v>2.1333333333333333E-2</v>
      </c>
      <c r="P3990" s="13">
        <f>IF(Kickstarter[[#This Row],[backers_count]], Kickstarter[[#This Row],[pledged]]/Kickstarter[[#This Row],[backers_count]], 0)</f>
        <v>8</v>
      </c>
      <c r="Q3990" t="str">
        <f>LEFT(Kickstarter[[#This Row],[Category and Sub-Category]], SEARCH("/", Kickstarter[[#This Row],[Category and Sub-Category]])-1)</f>
        <v>theater</v>
      </c>
      <c r="R3990" t="str">
        <f>RIGHT(Kickstarter[[#This Row],[Category and Sub-Category]], LEN(Kickstarter[[#This Row],[Category and Sub-Category]])-SEARCH("/",Kickstarter[[#This Row],[Category and Sub-Category]]))</f>
        <v>plays</v>
      </c>
      <c r="S3990" s="10">
        <f>(Kickstarter[[#This Row],[launched_at]]/86400) + 25569 + (-6/24)</f>
        <v>42229.83116898148</v>
      </c>
      <c r="T3990" s="10">
        <f>(Kickstarter[[#This Row],[deadline]]/86400) + 25569 + (-6/24)</f>
        <v>42244.83116898148</v>
      </c>
      <c r="U3990" s="6">
        <f>YEAR(Kickstarter[[#This Row],[Date Created Conversion]])</f>
        <v>2015</v>
      </c>
      <c r="V3990" s="6" t="str">
        <f>TEXT(Kickstarter[[#This Row],[Date Created Conversion]], "mmm")</f>
        <v>Aug</v>
      </c>
      <c r="W3990" s="6">
        <f>DATEDIF(Kickstarter[[#This Row],[Date Created Conversion]],Kickstarter[[#This Row],[Date Ended Conversion]],"m")</f>
        <v>0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Kickstarter[[#This Row],[pledged]]/Kickstarter[[#This Row],[goal]]</f>
        <v>0</v>
      </c>
      <c r="P3991" s="13">
        <f>IF(Kickstarter[[#This Row],[backers_count]], Kickstarter[[#This Row],[pledged]]/Kickstarter[[#This Row],[backers_count]], 0)</f>
        <v>0</v>
      </c>
      <c r="Q3991" t="str">
        <f>LEFT(Kickstarter[[#This Row],[Category and Sub-Category]], SEARCH("/", Kickstarter[[#This Row],[Category and Sub-Category]])-1)</f>
        <v>theater</v>
      </c>
      <c r="R3991" t="str">
        <f>RIGHT(Kickstarter[[#This Row],[Category and Sub-Category]], LEN(Kickstarter[[#This Row],[Category and Sub-Category]])-SEARCH("/",Kickstarter[[#This Row],[Category and Sub-Category]]))</f>
        <v>plays</v>
      </c>
      <c r="S3991" s="10">
        <f>(Kickstarter[[#This Row],[launched_at]]/86400) + 25569 + (-6/24)</f>
        <v>42286.499780092592</v>
      </c>
      <c r="T3991" s="10">
        <f>(Kickstarter[[#This Row],[deadline]]/86400) + 25569 + (-6/24)</f>
        <v>42316.541446759264</v>
      </c>
      <c r="U3991" s="6">
        <f>YEAR(Kickstarter[[#This Row],[Date Created Conversion]])</f>
        <v>2015</v>
      </c>
      <c r="V3991" s="6" t="str">
        <f>TEXT(Kickstarter[[#This Row],[Date Created Conversion]], "mmm")</f>
        <v>Oct</v>
      </c>
      <c r="W3991" s="6">
        <f>DATEDIF(Kickstarter[[#This Row],[Date Created Conversion]],Kickstarter[[#This Row],[Date Ended Conversion]],"m")</f>
        <v>0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Kickstarter[[#This Row],[pledged]]/Kickstarter[[#This Row],[goal]]</f>
        <v>4.1818181818181817E-2</v>
      </c>
      <c r="P3992" s="13">
        <f>IF(Kickstarter[[#This Row],[backers_count]], Kickstarter[[#This Row],[pledged]]/Kickstarter[[#This Row],[backers_count]], 0)</f>
        <v>23</v>
      </c>
      <c r="Q3992" t="str">
        <f>LEFT(Kickstarter[[#This Row],[Category and Sub-Category]], SEARCH("/", Kickstarter[[#This Row],[Category and Sub-Category]])-1)</f>
        <v>theater</v>
      </c>
      <c r="R3992" t="str">
        <f>RIGHT(Kickstarter[[#This Row],[Category and Sub-Category]], LEN(Kickstarter[[#This Row],[Category and Sub-Category]])-SEARCH("/",Kickstarter[[#This Row],[Category and Sub-Category]]))</f>
        <v>plays</v>
      </c>
      <c r="S3992" s="10">
        <f>(Kickstarter[[#This Row],[launched_at]]/86400) + 25569 + (-6/24)</f>
        <v>42401.422372685185</v>
      </c>
      <c r="T3992" s="10">
        <f>(Kickstarter[[#This Row],[deadline]]/86400) + 25569 + (-6/24)</f>
        <v>42431.422372685185</v>
      </c>
      <c r="U3992" s="6">
        <f>YEAR(Kickstarter[[#This Row],[Date Created Conversion]])</f>
        <v>2016</v>
      </c>
      <c r="V3992" s="6" t="str">
        <f>TEXT(Kickstarter[[#This Row],[Date Created Conversion]], "mmm")</f>
        <v>Feb</v>
      </c>
      <c r="W3992" s="6">
        <f>DATEDIF(Kickstarter[[#This Row],[Date Created Conversion]],Kickstarter[[#This Row],[Date Ended Conversion]],"m")</f>
        <v>1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Kickstarter[[#This Row],[pledged]]/Kickstarter[[#This Row],[goal]]</f>
        <v>0.2</v>
      </c>
      <c r="P3993" s="13">
        <f>IF(Kickstarter[[#This Row],[backers_count]], Kickstarter[[#This Row],[pledged]]/Kickstarter[[#This Row],[backers_count]], 0)</f>
        <v>100</v>
      </c>
      <c r="Q3993" t="str">
        <f>LEFT(Kickstarter[[#This Row],[Category and Sub-Category]], SEARCH("/", Kickstarter[[#This Row],[Category and Sub-Category]])-1)</f>
        <v>theater</v>
      </c>
      <c r="R3993" t="str">
        <f>RIGHT(Kickstarter[[#This Row],[Category and Sub-Category]], LEN(Kickstarter[[#This Row],[Category and Sub-Category]])-SEARCH("/",Kickstarter[[#This Row],[Category and Sub-Category]]))</f>
        <v>plays</v>
      </c>
      <c r="S3993" s="10">
        <f>(Kickstarter[[#This Row],[launched_at]]/86400) + 25569 + (-6/24)</f>
        <v>42125.394467592589</v>
      </c>
      <c r="T3993" s="10">
        <f>(Kickstarter[[#This Row],[deadline]]/86400) + 25569 + (-6/24)</f>
        <v>42155.394467592589</v>
      </c>
      <c r="U3993" s="6">
        <f>YEAR(Kickstarter[[#This Row],[Date Created Conversion]])</f>
        <v>2015</v>
      </c>
      <c r="V3993" s="6" t="str">
        <f>TEXT(Kickstarter[[#This Row],[Date Created Conversion]], "mmm")</f>
        <v>May</v>
      </c>
      <c r="W3993" s="6">
        <f>DATEDIF(Kickstarter[[#This Row],[Date Created Conversion]],Kickstarter[[#This Row],[Date Ended Conversion]],"m")</f>
        <v>0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Kickstarter[[#This Row],[pledged]]/Kickstarter[[#This Row],[goal]]</f>
        <v>5.4100000000000002E-2</v>
      </c>
      <c r="P3994" s="13">
        <f>IF(Kickstarter[[#This Row],[backers_count]], Kickstarter[[#This Row],[pledged]]/Kickstarter[[#This Row],[backers_count]], 0)</f>
        <v>60.111111111111114</v>
      </c>
      <c r="Q3994" t="str">
        <f>LEFT(Kickstarter[[#This Row],[Category and Sub-Category]], SEARCH("/", Kickstarter[[#This Row],[Category and Sub-Category]])-1)</f>
        <v>theater</v>
      </c>
      <c r="R3994" t="str">
        <f>RIGHT(Kickstarter[[#This Row],[Category and Sub-Category]], LEN(Kickstarter[[#This Row],[Category and Sub-Category]])-SEARCH("/",Kickstarter[[#This Row],[Category and Sub-Category]]))</f>
        <v>plays</v>
      </c>
      <c r="S3994" s="10">
        <f>(Kickstarter[[#This Row],[launched_at]]/86400) + 25569 + (-6/24)</f>
        <v>42289.69049768518</v>
      </c>
      <c r="T3994" s="10">
        <f>(Kickstarter[[#This Row],[deadline]]/86400) + 25569 + (-6/24)</f>
        <v>42349.732164351852</v>
      </c>
      <c r="U3994" s="6">
        <f>YEAR(Kickstarter[[#This Row],[Date Created Conversion]])</f>
        <v>2015</v>
      </c>
      <c r="V3994" s="6" t="str">
        <f>TEXT(Kickstarter[[#This Row],[Date Created Conversion]], "mmm")</f>
        <v>Oct</v>
      </c>
      <c r="W3994" s="6">
        <f>DATEDIF(Kickstarter[[#This Row],[Date Created Conversion]],Kickstarter[[#This Row],[Date Ended Conversion]],"m")</f>
        <v>1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Kickstarter[[#This Row],[pledged]]/Kickstarter[[#This Row],[goal]]</f>
        <v>6.0000000000000002E-5</v>
      </c>
      <c r="P3995" s="13">
        <f>IF(Kickstarter[[#This Row],[backers_count]], Kickstarter[[#This Row],[pledged]]/Kickstarter[[#This Row],[backers_count]], 0)</f>
        <v>3</v>
      </c>
      <c r="Q3995" t="str">
        <f>LEFT(Kickstarter[[#This Row],[Category and Sub-Category]], SEARCH("/", Kickstarter[[#This Row],[Category and Sub-Category]])-1)</f>
        <v>theater</v>
      </c>
      <c r="R3995" t="str">
        <f>RIGHT(Kickstarter[[#This Row],[Category and Sub-Category]], LEN(Kickstarter[[#This Row],[Category and Sub-Category]])-SEARCH("/",Kickstarter[[#This Row],[Category and Sub-Category]]))</f>
        <v>plays</v>
      </c>
      <c r="S3995" s="10">
        <f>(Kickstarter[[#This Row],[launched_at]]/86400) + 25569 + (-6/24)</f>
        <v>42107.614722222221</v>
      </c>
      <c r="T3995" s="10">
        <f>(Kickstarter[[#This Row],[deadline]]/86400) + 25569 + (-6/24)</f>
        <v>42137.614722222221</v>
      </c>
      <c r="U3995" s="6">
        <f>YEAR(Kickstarter[[#This Row],[Date Created Conversion]])</f>
        <v>2015</v>
      </c>
      <c r="V3995" s="6" t="str">
        <f>TEXT(Kickstarter[[#This Row],[Date Created Conversion]], "mmm")</f>
        <v>Apr</v>
      </c>
      <c r="W3995" s="6">
        <f>DATEDIF(Kickstarter[[#This Row],[Date Created Conversion]],Kickstarter[[#This Row],[Date Ended Conversion]],"m")</f>
        <v>1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Kickstarter[[#This Row],[pledged]]/Kickstarter[[#This Row],[goal]]</f>
        <v>2.5000000000000001E-3</v>
      </c>
      <c r="P3996" s="13">
        <f>IF(Kickstarter[[#This Row],[backers_count]], Kickstarter[[#This Row],[pledged]]/Kickstarter[[#This Row],[backers_count]], 0)</f>
        <v>5</v>
      </c>
      <c r="Q3996" t="str">
        <f>LEFT(Kickstarter[[#This Row],[Category and Sub-Category]], SEARCH("/", Kickstarter[[#This Row],[Category and Sub-Category]])-1)</f>
        <v>theater</v>
      </c>
      <c r="R3996" t="str">
        <f>RIGHT(Kickstarter[[#This Row],[Category and Sub-Category]], LEN(Kickstarter[[#This Row],[Category and Sub-Category]])-SEARCH("/",Kickstarter[[#This Row],[Category and Sub-Category]]))</f>
        <v>plays</v>
      </c>
      <c r="S3996" s="10">
        <f>(Kickstarter[[#This Row],[launched_at]]/86400) + 25569 + (-6/24)</f>
        <v>41809.139930555553</v>
      </c>
      <c r="T3996" s="10">
        <f>(Kickstarter[[#This Row],[deadline]]/86400) + 25569 + (-6/24)</f>
        <v>41839.139930555553</v>
      </c>
      <c r="U3996" s="6">
        <f>YEAR(Kickstarter[[#This Row],[Date Created Conversion]])</f>
        <v>2014</v>
      </c>
      <c r="V3996" s="6" t="str">
        <f>TEXT(Kickstarter[[#This Row],[Date Created Conversion]], "mmm")</f>
        <v>Jun</v>
      </c>
      <c r="W3996" s="6">
        <f>DATEDIF(Kickstarter[[#This Row],[Date Created Conversion]],Kickstarter[[#This Row],[Date Ended Conversion]],"m")</f>
        <v>1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Kickstarter[[#This Row],[pledged]]/Kickstarter[[#This Row],[goal]]</f>
        <v>0.35</v>
      </c>
      <c r="P3997" s="13">
        <f>IF(Kickstarter[[#This Row],[backers_count]], Kickstarter[[#This Row],[pledged]]/Kickstarter[[#This Row],[backers_count]], 0)</f>
        <v>17.5</v>
      </c>
      <c r="Q3997" t="str">
        <f>LEFT(Kickstarter[[#This Row],[Category and Sub-Category]], SEARCH("/", Kickstarter[[#This Row],[Category and Sub-Category]])-1)</f>
        <v>theater</v>
      </c>
      <c r="R3997" t="str">
        <f>RIGHT(Kickstarter[[#This Row],[Category and Sub-Category]], LEN(Kickstarter[[#This Row],[Category and Sub-Category]])-SEARCH("/",Kickstarter[[#This Row],[Category and Sub-Category]]))</f>
        <v>plays</v>
      </c>
      <c r="S3997" s="10">
        <f>(Kickstarter[[#This Row],[launched_at]]/86400) + 25569 + (-6/24)</f>
        <v>42019.433761574073</v>
      </c>
      <c r="T3997" s="10">
        <f>(Kickstarter[[#This Row],[deadline]]/86400) + 25569 + (-6/24)</f>
        <v>42049.227083333331</v>
      </c>
      <c r="U3997" s="6">
        <f>YEAR(Kickstarter[[#This Row],[Date Created Conversion]])</f>
        <v>2015</v>
      </c>
      <c r="V3997" s="6" t="str">
        <f>TEXT(Kickstarter[[#This Row],[Date Created Conversion]], "mmm")</f>
        <v>Jan</v>
      </c>
      <c r="W3997" s="6">
        <f>DATEDIF(Kickstarter[[#This Row],[Date Created Conversion]],Kickstarter[[#This Row],[Date Ended Conversion]],"m")</f>
        <v>0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Kickstarter[[#This Row],[pledged]]/Kickstarter[[#This Row],[goal]]</f>
        <v>0.16566666666666666</v>
      </c>
      <c r="P3998" s="13">
        <f>IF(Kickstarter[[#This Row],[backers_count]], Kickstarter[[#This Row],[pledged]]/Kickstarter[[#This Row],[backers_count]], 0)</f>
        <v>29.235294117647058</v>
      </c>
      <c r="Q3998" t="str">
        <f>LEFT(Kickstarter[[#This Row],[Category and Sub-Category]], SEARCH("/", Kickstarter[[#This Row],[Category and Sub-Category]])-1)</f>
        <v>theater</v>
      </c>
      <c r="R3998" t="str">
        <f>RIGHT(Kickstarter[[#This Row],[Category and Sub-Category]], LEN(Kickstarter[[#This Row],[Category and Sub-Category]])-SEARCH("/",Kickstarter[[#This Row],[Category and Sub-Category]]))</f>
        <v>plays</v>
      </c>
      <c r="S3998" s="10">
        <f>(Kickstarter[[#This Row],[launched_at]]/86400) + 25569 + (-6/24)</f>
        <v>41950.016944444447</v>
      </c>
      <c r="T3998" s="10">
        <f>(Kickstarter[[#This Row],[deadline]]/86400) + 25569 + (-6/24)</f>
        <v>41963.419444444444</v>
      </c>
      <c r="U3998" s="6">
        <f>YEAR(Kickstarter[[#This Row],[Date Created Conversion]])</f>
        <v>2014</v>
      </c>
      <c r="V3998" s="6" t="str">
        <f>TEXT(Kickstarter[[#This Row],[Date Created Conversion]], "mmm")</f>
        <v>Nov</v>
      </c>
      <c r="W3998" s="6">
        <f>DATEDIF(Kickstarter[[#This Row],[Date Created Conversion]],Kickstarter[[#This Row],[Date Ended Conversion]],"m")</f>
        <v>0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Kickstarter[[#This Row],[pledged]]/Kickstarter[[#This Row],[goal]]</f>
        <v>0</v>
      </c>
      <c r="P3999" s="13">
        <f>IF(Kickstarter[[#This Row],[backers_count]], Kickstarter[[#This Row],[pledged]]/Kickstarter[[#This Row],[backers_count]], 0)</f>
        <v>0</v>
      </c>
      <c r="Q3999" t="str">
        <f>LEFT(Kickstarter[[#This Row],[Category and Sub-Category]], SEARCH("/", Kickstarter[[#This Row],[Category and Sub-Category]])-1)</f>
        <v>theater</v>
      </c>
      <c r="R3999" t="str">
        <f>RIGHT(Kickstarter[[#This Row],[Category and Sub-Category]], LEN(Kickstarter[[#This Row],[Category and Sub-Category]])-SEARCH("/",Kickstarter[[#This Row],[Category and Sub-Category]]))</f>
        <v>plays</v>
      </c>
      <c r="S3999" s="10">
        <f>(Kickstarter[[#This Row],[launched_at]]/86400) + 25569 + (-6/24)</f>
        <v>42069.141446759255</v>
      </c>
      <c r="T3999" s="10">
        <f>(Kickstarter[[#This Row],[deadline]]/86400) + 25569 + (-6/24)</f>
        <v>42099.099780092598</v>
      </c>
      <c r="U3999" s="6">
        <f>YEAR(Kickstarter[[#This Row],[Date Created Conversion]])</f>
        <v>2015</v>
      </c>
      <c r="V3999" s="6" t="str">
        <f>TEXT(Kickstarter[[#This Row],[Date Created Conversion]], "mmm")</f>
        <v>Mar</v>
      </c>
      <c r="W3999" s="6">
        <f>DATEDIF(Kickstarter[[#This Row],[Date Created Conversion]],Kickstarter[[#This Row],[Date Ended Conversion]],"m")</f>
        <v>0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Kickstarter[[#This Row],[pledged]]/Kickstarter[[#This Row],[goal]]</f>
        <v>0.57199999999999995</v>
      </c>
      <c r="P4000" s="13">
        <f>IF(Kickstarter[[#This Row],[backers_count]], Kickstarter[[#This Row],[pledged]]/Kickstarter[[#This Row],[backers_count]], 0)</f>
        <v>59.583333333333336</v>
      </c>
      <c r="Q4000" t="str">
        <f>LEFT(Kickstarter[[#This Row],[Category and Sub-Category]], SEARCH("/", Kickstarter[[#This Row],[Category and Sub-Category]])-1)</f>
        <v>theater</v>
      </c>
      <c r="R4000" t="str">
        <f>RIGHT(Kickstarter[[#This Row],[Category and Sub-Category]], LEN(Kickstarter[[#This Row],[Category and Sub-Category]])-SEARCH("/",Kickstarter[[#This Row],[Category and Sub-Category]]))</f>
        <v>plays</v>
      </c>
      <c r="S4000" s="10">
        <f>(Kickstarter[[#This Row],[launched_at]]/86400) + 25569 + (-6/24)</f>
        <v>42061.713263888887</v>
      </c>
      <c r="T4000" s="10">
        <f>(Kickstarter[[#This Row],[deadline]]/86400) + 25569 + (-6/24)</f>
        <v>42091.671597222223</v>
      </c>
      <c r="U4000" s="6">
        <f>YEAR(Kickstarter[[#This Row],[Date Created Conversion]])</f>
        <v>2015</v>
      </c>
      <c r="V4000" s="6" t="str">
        <f>TEXT(Kickstarter[[#This Row],[Date Created Conversion]], "mmm")</f>
        <v>Feb</v>
      </c>
      <c r="W4000" s="6">
        <f>DATEDIF(Kickstarter[[#This Row],[Date Created Conversion]],Kickstarter[[#This Row],[Date Ended Conversion]],"m")</f>
        <v>1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Kickstarter[[#This Row],[pledged]]/Kickstarter[[#This Row],[goal]]</f>
        <v>0.16514285714285715</v>
      </c>
      <c r="P4001" s="13">
        <f>IF(Kickstarter[[#This Row],[backers_count]], Kickstarter[[#This Row],[pledged]]/Kickstarter[[#This Row],[backers_count]], 0)</f>
        <v>82.571428571428569</v>
      </c>
      <c r="Q4001" t="str">
        <f>LEFT(Kickstarter[[#This Row],[Category and Sub-Category]], SEARCH("/", Kickstarter[[#This Row],[Category and Sub-Category]])-1)</f>
        <v>theater</v>
      </c>
      <c r="R4001" t="str">
        <f>RIGHT(Kickstarter[[#This Row],[Category and Sub-Category]], LEN(Kickstarter[[#This Row],[Category and Sub-Category]])-SEARCH("/",Kickstarter[[#This Row],[Category and Sub-Category]]))</f>
        <v>plays</v>
      </c>
      <c r="S4001" s="10">
        <f>(Kickstarter[[#This Row],[launched_at]]/86400) + 25569 + (-6/24)</f>
        <v>41842.578680555554</v>
      </c>
      <c r="T4001" s="10">
        <f>(Kickstarter[[#This Row],[deadline]]/86400) + 25569 + (-6/24)</f>
        <v>41882.577650462961</v>
      </c>
      <c r="U4001" s="6">
        <f>YEAR(Kickstarter[[#This Row],[Date Created Conversion]])</f>
        <v>2014</v>
      </c>
      <c r="V4001" s="6" t="str">
        <f>TEXT(Kickstarter[[#This Row],[Date Created Conversion]], "mmm")</f>
        <v>Jul</v>
      </c>
      <c r="W4001" s="6">
        <f>DATEDIF(Kickstarter[[#This Row],[Date Created Conversion]],Kickstarter[[#This Row],[Date Ended Conversion]],"m")</f>
        <v>1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Kickstarter[[#This Row],[pledged]]/Kickstarter[[#This Row],[goal]]</f>
        <v>1.25E-3</v>
      </c>
      <c r="P4002" s="13">
        <f>IF(Kickstarter[[#This Row],[backers_count]], Kickstarter[[#This Row],[pledged]]/Kickstarter[[#This Row],[backers_count]], 0)</f>
        <v>10</v>
      </c>
      <c r="Q4002" t="str">
        <f>LEFT(Kickstarter[[#This Row],[Category and Sub-Category]], SEARCH("/", Kickstarter[[#This Row],[Category and Sub-Category]])-1)</f>
        <v>theater</v>
      </c>
      <c r="R4002" t="str">
        <f>RIGHT(Kickstarter[[#This Row],[Category and Sub-Category]], LEN(Kickstarter[[#This Row],[Category and Sub-Category]])-SEARCH("/",Kickstarter[[#This Row],[Category and Sub-Category]]))</f>
        <v>plays</v>
      </c>
      <c r="S4002" s="10">
        <f>(Kickstarter[[#This Row],[launched_at]]/86400) + 25569 + (-6/24)</f>
        <v>42437.39534722222</v>
      </c>
      <c r="T4002" s="10">
        <f>(Kickstarter[[#This Row],[deadline]]/86400) + 25569 + (-6/24)</f>
        <v>42497.353680555556</v>
      </c>
      <c r="U4002" s="6">
        <f>YEAR(Kickstarter[[#This Row],[Date Created Conversion]])</f>
        <v>2016</v>
      </c>
      <c r="V4002" s="6" t="str">
        <f>TEXT(Kickstarter[[#This Row],[Date Created Conversion]], "mmm")</f>
        <v>Mar</v>
      </c>
      <c r="W4002" s="6">
        <f>DATEDIF(Kickstarter[[#This Row],[Date Created Conversion]],Kickstarter[[#This Row],[Date Ended Conversion]],"m")</f>
        <v>1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Kickstarter[[#This Row],[pledged]]/Kickstarter[[#This Row],[goal]]</f>
        <v>0.3775</v>
      </c>
      <c r="P4003" s="13">
        <f>IF(Kickstarter[[#This Row],[backers_count]], Kickstarter[[#This Row],[pledged]]/Kickstarter[[#This Row],[backers_count]], 0)</f>
        <v>32.357142857142854</v>
      </c>
      <c r="Q4003" t="str">
        <f>LEFT(Kickstarter[[#This Row],[Category and Sub-Category]], SEARCH("/", Kickstarter[[#This Row],[Category and Sub-Category]])-1)</f>
        <v>theater</v>
      </c>
      <c r="R4003" t="str">
        <f>RIGHT(Kickstarter[[#This Row],[Category and Sub-Category]], LEN(Kickstarter[[#This Row],[Category and Sub-Category]])-SEARCH("/",Kickstarter[[#This Row],[Category and Sub-Category]]))</f>
        <v>plays</v>
      </c>
      <c r="S4003" s="10">
        <f>(Kickstarter[[#This Row],[launched_at]]/86400) + 25569 + (-6/24)</f>
        <v>42775.714212962965</v>
      </c>
      <c r="T4003" s="10">
        <f>(Kickstarter[[#This Row],[deadline]]/86400) + 25569 + (-6/24)</f>
        <v>42795.541666666672</v>
      </c>
      <c r="U4003" s="6">
        <f>YEAR(Kickstarter[[#This Row],[Date Created Conversion]])</f>
        <v>2017</v>
      </c>
      <c r="V4003" s="6" t="str">
        <f>TEXT(Kickstarter[[#This Row],[Date Created Conversion]], "mmm")</f>
        <v>Feb</v>
      </c>
      <c r="W4003" s="6">
        <f>DATEDIF(Kickstarter[[#This Row],[Date Created Conversion]],Kickstarter[[#This Row],[Date Ended Conversion]],"m")</f>
        <v>0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Kickstarter[[#This Row],[pledged]]/Kickstarter[[#This Row],[goal]]</f>
        <v>1.84E-2</v>
      </c>
      <c r="P4004" s="13">
        <f>IF(Kickstarter[[#This Row],[backers_count]], Kickstarter[[#This Row],[pledged]]/Kickstarter[[#This Row],[backers_count]], 0)</f>
        <v>5.75</v>
      </c>
      <c r="Q4004" t="str">
        <f>LEFT(Kickstarter[[#This Row],[Category and Sub-Category]], SEARCH("/", Kickstarter[[#This Row],[Category and Sub-Category]])-1)</f>
        <v>theater</v>
      </c>
      <c r="R4004" t="str">
        <f>RIGHT(Kickstarter[[#This Row],[Category and Sub-Category]], LEN(Kickstarter[[#This Row],[Category and Sub-Category]])-SEARCH("/",Kickstarter[[#This Row],[Category and Sub-Category]]))</f>
        <v>plays</v>
      </c>
      <c r="S4004" s="10">
        <f>(Kickstarter[[#This Row],[launched_at]]/86400) + 25569 + (-6/24)</f>
        <v>41878.793530092589</v>
      </c>
      <c r="T4004" s="10">
        <f>(Kickstarter[[#This Row],[deadline]]/86400) + 25569 + (-6/24)</f>
        <v>41908.793530092589</v>
      </c>
      <c r="U4004" s="6">
        <f>YEAR(Kickstarter[[#This Row],[Date Created Conversion]])</f>
        <v>2014</v>
      </c>
      <c r="V4004" s="6" t="str">
        <f>TEXT(Kickstarter[[#This Row],[Date Created Conversion]], "mmm")</f>
        <v>Aug</v>
      </c>
      <c r="W4004" s="6">
        <f>DATEDIF(Kickstarter[[#This Row],[Date Created Conversion]],Kickstarter[[#This Row],[Date Ended Conversion]],"m")</f>
        <v>0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Kickstarter[[#This Row],[pledged]]/Kickstarter[[#This Row],[goal]]</f>
        <v>0.10050000000000001</v>
      </c>
      <c r="P4005" s="13">
        <f>IF(Kickstarter[[#This Row],[backers_count]], Kickstarter[[#This Row],[pledged]]/Kickstarter[[#This Row],[backers_count]], 0)</f>
        <v>100.5</v>
      </c>
      <c r="Q4005" t="str">
        <f>LEFT(Kickstarter[[#This Row],[Category and Sub-Category]], SEARCH("/", Kickstarter[[#This Row],[Category and Sub-Category]])-1)</f>
        <v>theater</v>
      </c>
      <c r="R4005" t="str">
        <f>RIGHT(Kickstarter[[#This Row],[Category and Sub-Category]], LEN(Kickstarter[[#This Row],[Category and Sub-Category]])-SEARCH("/",Kickstarter[[#This Row],[Category and Sub-Category]]))</f>
        <v>plays</v>
      </c>
      <c r="S4005" s="10">
        <f>(Kickstarter[[#This Row],[launched_at]]/86400) + 25569 + (-6/24)</f>
        <v>42020.337349537032</v>
      </c>
      <c r="T4005" s="10">
        <f>(Kickstarter[[#This Row],[deadline]]/86400) + 25569 + (-6/24)</f>
        <v>42050.337349537032</v>
      </c>
      <c r="U4005" s="6">
        <f>YEAR(Kickstarter[[#This Row],[Date Created Conversion]])</f>
        <v>2015</v>
      </c>
      <c r="V4005" s="6" t="str">
        <f>TEXT(Kickstarter[[#This Row],[Date Created Conversion]], "mmm")</f>
        <v>Jan</v>
      </c>
      <c r="W4005" s="6">
        <f>DATEDIF(Kickstarter[[#This Row],[Date Created Conversion]],Kickstarter[[#This Row],[Date Ended Conversion]],"m")</f>
        <v>0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Kickstarter[[#This Row],[pledged]]/Kickstarter[[#This Row],[goal]]</f>
        <v>2E-3</v>
      </c>
      <c r="P4006" s="13">
        <f>IF(Kickstarter[[#This Row],[backers_count]], Kickstarter[[#This Row],[pledged]]/Kickstarter[[#This Row],[backers_count]], 0)</f>
        <v>1</v>
      </c>
      <c r="Q4006" t="str">
        <f>LEFT(Kickstarter[[#This Row],[Category and Sub-Category]], SEARCH("/", Kickstarter[[#This Row],[Category and Sub-Category]])-1)</f>
        <v>theater</v>
      </c>
      <c r="R4006" t="str">
        <f>RIGHT(Kickstarter[[#This Row],[Category and Sub-Category]], LEN(Kickstarter[[#This Row],[Category and Sub-Category]])-SEARCH("/",Kickstarter[[#This Row],[Category and Sub-Category]]))</f>
        <v>plays</v>
      </c>
      <c r="S4006" s="10">
        <f>(Kickstarter[[#This Row],[launched_at]]/86400) + 25569 + (-6/24)</f>
        <v>41889.91269675926</v>
      </c>
      <c r="T4006" s="10">
        <f>(Kickstarter[[#This Row],[deadline]]/86400) + 25569 + (-6/24)</f>
        <v>41919.91269675926</v>
      </c>
      <c r="U4006" s="6">
        <f>YEAR(Kickstarter[[#This Row],[Date Created Conversion]])</f>
        <v>2014</v>
      </c>
      <c r="V4006" s="6" t="str">
        <f>TEXT(Kickstarter[[#This Row],[Date Created Conversion]], "mmm")</f>
        <v>Sep</v>
      </c>
      <c r="W4006" s="6">
        <f>DATEDIF(Kickstarter[[#This Row],[Date Created Conversion]],Kickstarter[[#This Row],[Date Ended Conversion]],"m")</f>
        <v>1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Kickstarter[[#This Row],[pledged]]/Kickstarter[[#This Row],[goal]]</f>
        <v>1.3333333333333334E-2</v>
      </c>
      <c r="P4007" s="13">
        <f>IF(Kickstarter[[#This Row],[backers_count]], Kickstarter[[#This Row],[pledged]]/Kickstarter[[#This Row],[backers_count]], 0)</f>
        <v>20</v>
      </c>
      <c r="Q4007" t="str">
        <f>LEFT(Kickstarter[[#This Row],[Category and Sub-Category]], SEARCH("/", Kickstarter[[#This Row],[Category and Sub-Category]])-1)</f>
        <v>theater</v>
      </c>
      <c r="R4007" t="str">
        <f>RIGHT(Kickstarter[[#This Row],[Category and Sub-Category]], LEN(Kickstarter[[#This Row],[Category and Sub-Category]])-SEARCH("/",Kickstarter[[#This Row],[Category and Sub-Category]]))</f>
        <v>plays</v>
      </c>
      <c r="S4007" s="10">
        <f>(Kickstarter[[#This Row],[launched_at]]/86400) + 25569 + (-6/24)</f>
        <v>41872.557696759257</v>
      </c>
      <c r="T4007" s="10">
        <f>(Kickstarter[[#This Row],[deadline]]/86400) + 25569 + (-6/24)</f>
        <v>41932.557696759257</v>
      </c>
      <c r="U4007" s="6">
        <f>YEAR(Kickstarter[[#This Row],[Date Created Conversion]])</f>
        <v>2014</v>
      </c>
      <c r="V4007" s="6" t="str">
        <f>TEXT(Kickstarter[[#This Row],[Date Created Conversion]], "mmm")</f>
        <v>Aug</v>
      </c>
      <c r="W4007" s="6">
        <f>DATEDIF(Kickstarter[[#This Row],[Date Created Conversion]],Kickstarter[[#This Row],[Date Ended Conversion]],"m")</f>
        <v>1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Kickstarter[[#This Row],[pledged]]/Kickstarter[[#This Row],[goal]]</f>
        <v>6.666666666666667E-5</v>
      </c>
      <c r="P4008" s="13">
        <f>IF(Kickstarter[[#This Row],[backers_count]], Kickstarter[[#This Row],[pledged]]/Kickstarter[[#This Row],[backers_count]], 0)</f>
        <v>2</v>
      </c>
      <c r="Q4008" t="str">
        <f>LEFT(Kickstarter[[#This Row],[Category and Sub-Category]], SEARCH("/", Kickstarter[[#This Row],[Category and Sub-Category]])-1)</f>
        <v>theater</v>
      </c>
      <c r="R4008" t="str">
        <f>RIGHT(Kickstarter[[#This Row],[Category and Sub-Category]], LEN(Kickstarter[[#This Row],[Category and Sub-Category]])-SEARCH("/",Kickstarter[[#This Row],[Category and Sub-Category]]))</f>
        <v>plays</v>
      </c>
      <c r="S4008" s="10">
        <f>(Kickstarter[[#This Row],[launched_at]]/86400) + 25569 + (-6/24)</f>
        <v>42391.522997685184</v>
      </c>
      <c r="T4008" s="10">
        <f>(Kickstarter[[#This Row],[deadline]]/86400) + 25569 + (-6/24)</f>
        <v>42416.522997685184</v>
      </c>
      <c r="U4008" s="6">
        <f>YEAR(Kickstarter[[#This Row],[Date Created Conversion]])</f>
        <v>2016</v>
      </c>
      <c r="V4008" s="6" t="str">
        <f>TEXT(Kickstarter[[#This Row],[Date Created Conversion]], "mmm")</f>
        <v>Jan</v>
      </c>
      <c r="W4008" s="6">
        <f>DATEDIF(Kickstarter[[#This Row],[Date Created Conversion]],Kickstarter[[#This Row],[Date Ended Conversion]],"m")</f>
        <v>0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Kickstarter[[#This Row],[pledged]]/Kickstarter[[#This Row],[goal]]</f>
        <v>2.5000000000000001E-3</v>
      </c>
      <c r="P4009" s="13">
        <f>IF(Kickstarter[[#This Row],[backers_count]], Kickstarter[[#This Row],[pledged]]/Kickstarter[[#This Row],[backers_count]], 0)</f>
        <v>5</v>
      </c>
      <c r="Q4009" t="str">
        <f>LEFT(Kickstarter[[#This Row],[Category and Sub-Category]], SEARCH("/", Kickstarter[[#This Row],[Category and Sub-Category]])-1)</f>
        <v>theater</v>
      </c>
      <c r="R4009" t="str">
        <f>RIGHT(Kickstarter[[#This Row],[Category and Sub-Category]], LEN(Kickstarter[[#This Row],[Category and Sub-Category]])-SEARCH("/",Kickstarter[[#This Row],[Category and Sub-Category]]))</f>
        <v>plays</v>
      </c>
      <c r="S4009" s="10">
        <f>(Kickstarter[[#This Row],[launched_at]]/86400) + 25569 + (-6/24)</f>
        <v>41848.522928240738</v>
      </c>
      <c r="T4009" s="10">
        <f>(Kickstarter[[#This Row],[deadline]]/86400) + 25569 + (-6/24)</f>
        <v>41877.436111111107</v>
      </c>
      <c r="U4009" s="6">
        <f>YEAR(Kickstarter[[#This Row],[Date Created Conversion]])</f>
        <v>2014</v>
      </c>
      <c r="V4009" s="6" t="str">
        <f>TEXT(Kickstarter[[#This Row],[Date Created Conversion]], "mmm")</f>
        <v>Jul</v>
      </c>
      <c r="W4009" s="6">
        <f>DATEDIF(Kickstarter[[#This Row],[Date Created Conversion]],Kickstarter[[#This Row],[Date Ended Conversion]],"m")</f>
        <v>0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Kickstarter[[#This Row],[pledged]]/Kickstarter[[#This Row],[goal]]</f>
        <v>0.06</v>
      </c>
      <c r="P4010" s="13">
        <f>IF(Kickstarter[[#This Row],[backers_count]], Kickstarter[[#This Row],[pledged]]/Kickstarter[[#This Row],[backers_count]], 0)</f>
        <v>15</v>
      </c>
      <c r="Q4010" t="str">
        <f>LEFT(Kickstarter[[#This Row],[Category and Sub-Category]], SEARCH("/", Kickstarter[[#This Row],[Category and Sub-Category]])-1)</f>
        <v>theater</v>
      </c>
      <c r="R4010" t="str">
        <f>RIGHT(Kickstarter[[#This Row],[Category and Sub-Category]], LEN(Kickstarter[[#This Row],[Category and Sub-Category]])-SEARCH("/",Kickstarter[[#This Row],[Category and Sub-Category]]))</f>
        <v>plays</v>
      </c>
      <c r="S4010" s="10">
        <f>(Kickstarter[[#This Row],[launched_at]]/86400) + 25569 + (-6/24)</f>
        <v>42177.714201388888</v>
      </c>
      <c r="T4010" s="10">
        <f>(Kickstarter[[#This Row],[deadline]]/86400) + 25569 + (-6/24)</f>
        <v>42207.714201388888</v>
      </c>
      <c r="U4010" s="6">
        <f>YEAR(Kickstarter[[#This Row],[Date Created Conversion]])</f>
        <v>2015</v>
      </c>
      <c r="V4010" s="6" t="str">
        <f>TEXT(Kickstarter[[#This Row],[Date Created Conversion]], "mmm")</f>
        <v>Jun</v>
      </c>
      <c r="W4010" s="6">
        <f>DATEDIF(Kickstarter[[#This Row],[Date Created Conversion]],Kickstarter[[#This Row],[Date Ended Conversion]],"m")</f>
        <v>1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Kickstarter[[#This Row],[pledged]]/Kickstarter[[#This Row],[goal]]</f>
        <v>3.8860103626943004E-2</v>
      </c>
      <c r="P4011" s="13">
        <f>IF(Kickstarter[[#This Row],[backers_count]], Kickstarter[[#This Row],[pledged]]/Kickstarter[[#This Row],[backers_count]], 0)</f>
        <v>25</v>
      </c>
      <c r="Q4011" t="str">
        <f>LEFT(Kickstarter[[#This Row],[Category and Sub-Category]], SEARCH("/", Kickstarter[[#This Row],[Category and Sub-Category]])-1)</f>
        <v>theater</v>
      </c>
      <c r="R4011" t="str">
        <f>RIGHT(Kickstarter[[#This Row],[Category and Sub-Category]], LEN(Kickstarter[[#This Row],[Category and Sub-Category]])-SEARCH("/",Kickstarter[[#This Row],[Category and Sub-Category]]))</f>
        <v>plays</v>
      </c>
      <c r="S4011" s="10">
        <f>(Kickstarter[[#This Row],[launched_at]]/86400) + 25569 + (-6/24)</f>
        <v>41851.450925925928</v>
      </c>
      <c r="T4011" s="10">
        <f>(Kickstarter[[#This Row],[deadline]]/86400) + 25569 + (-6/24)</f>
        <v>41891.450925925928</v>
      </c>
      <c r="U4011" s="6">
        <f>YEAR(Kickstarter[[#This Row],[Date Created Conversion]])</f>
        <v>2014</v>
      </c>
      <c r="V4011" s="6" t="str">
        <f>TEXT(Kickstarter[[#This Row],[Date Created Conversion]], "mmm")</f>
        <v>Jul</v>
      </c>
      <c r="W4011" s="6">
        <f>DATEDIF(Kickstarter[[#This Row],[Date Created Conversion]],Kickstarter[[#This Row],[Date Ended Conversion]],"m")</f>
        <v>1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Kickstarter[[#This Row],[pledged]]/Kickstarter[[#This Row],[goal]]</f>
        <v>0.24194444444444443</v>
      </c>
      <c r="P4012" s="13">
        <f>IF(Kickstarter[[#This Row],[backers_count]], Kickstarter[[#This Row],[pledged]]/Kickstarter[[#This Row],[backers_count]], 0)</f>
        <v>45.842105263157897</v>
      </c>
      <c r="Q4012" t="str">
        <f>LEFT(Kickstarter[[#This Row],[Category and Sub-Category]], SEARCH("/", Kickstarter[[#This Row],[Category and Sub-Category]])-1)</f>
        <v>theater</v>
      </c>
      <c r="R4012" t="str">
        <f>RIGHT(Kickstarter[[#This Row],[Category and Sub-Category]], LEN(Kickstarter[[#This Row],[Category and Sub-Category]])-SEARCH("/",Kickstarter[[#This Row],[Category and Sub-Category]]))</f>
        <v>plays</v>
      </c>
      <c r="S4012" s="10">
        <f>(Kickstarter[[#This Row],[launched_at]]/86400) + 25569 + (-6/24)</f>
        <v>41921.520439814813</v>
      </c>
      <c r="T4012" s="10">
        <f>(Kickstarter[[#This Row],[deadline]]/86400) + 25569 + (-6/24)</f>
        <v>41938.520439814813</v>
      </c>
      <c r="U4012" s="6">
        <f>YEAR(Kickstarter[[#This Row],[Date Created Conversion]])</f>
        <v>2014</v>
      </c>
      <c r="V4012" s="6" t="str">
        <f>TEXT(Kickstarter[[#This Row],[Date Created Conversion]], "mmm")</f>
        <v>Oct</v>
      </c>
      <c r="W4012" s="6">
        <f>DATEDIF(Kickstarter[[#This Row],[Date Created Conversion]],Kickstarter[[#This Row],[Date Ended Conversion]],"m")</f>
        <v>0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Kickstarter[[#This Row],[pledged]]/Kickstarter[[#This Row],[goal]]</f>
        <v>7.5999999999999998E-2</v>
      </c>
      <c r="P4013" s="13">
        <f>IF(Kickstarter[[#This Row],[backers_count]], Kickstarter[[#This Row],[pledged]]/Kickstarter[[#This Row],[backers_count]], 0)</f>
        <v>4.75</v>
      </c>
      <c r="Q4013" t="str">
        <f>LEFT(Kickstarter[[#This Row],[Category and Sub-Category]], SEARCH("/", Kickstarter[[#This Row],[Category and Sub-Category]])-1)</f>
        <v>theater</v>
      </c>
      <c r="R4013" t="str">
        <f>RIGHT(Kickstarter[[#This Row],[Category and Sub-Category]], LEN(Kickstarter[[#This Row],[Category and Sub-Category]])-SEARCH("/",Kickstarter[[#This Row],[Category and Sub-Category]]))</f>
        <v>plays</v>
      </c>
      <c r="S4013" s="10">
        <f>(Kickstarter[[#This Row],[launched_at]]/86400) + 25569 + (-6/24)</f>
        <v>42002.29488425926</v>
      </c>
      <c r="T4013" s="10">
        <f>(Kickstarter[[#This Row],[deadline]]/86400) + 25569 + (-6/24)</f>
        <v>42032.29488425926</v>
      </c>
      <c r="U4013" s="6">
        <f>YEAR(Kickstarter[[#This Row],[Date Created Conversion]])</f>
        <v>2014</v>
      </c>
      <c r="V4013" s="6" t="str">
        <f>TEXT(Kickstarter[[#This Row],[Date Created Conversion]], "mmm")</f>
        <v>Dec</v>
      </c>
      <c r="W4013" s="6">
        <f>DATEDIF(Kickstarter[[#This Row],[Date Created Conversion]],Kickstarter[[#This Row],[Date Ended Conversion]],"m")</f>
        <v>0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Kickstarter[[#This Row],[pledged]]/Kickstarter[[#This Row],[goal]]</f>
        <v>0</v>
      </c>
      <c r="P4014" s="13">
        <f>IF(Kickstarter[[#This Row],[backers_count]], Kickstarter[[#This Row],[pledged]]/Kickstarter[[#This Row],[backers_count]], 0)</f>
        <v>0</v>
      </c>
      <c r="Q4014" t="str">
        <f>LEFT(Kickstarter[[#This Row],[Category and Sub-Category]], SEARCH("/", Kickstarter[[#This Row],[Category and Sub-Category]])-1)</f>
        <v>theater</v>
      </c>
      <c r="R4014" t="str">
        <f>RIGHT(Kickstarter[[#This Row],[Category and Sub-Category]], LEN(Kickstarter[[#This Row],[Category and Sub-Category]])-SEARCH("/",Kickstarter[[#This Row],[Category and Sub-Category]]))</f>
        <v>plays</v>
      </c>
      <c r="S4014" s="10">
        <f>(Kickstarter[[#This Row],[launched_at]]/86400) + 25569 + (-6/24)</f>
        <v>42096.294548611113</v>
      </c>
      <c r="T4014" s="10">
        <f>(Kickstarter[[#This Row],[deadline]]/86400) + 25569 + (-6/24)</f>
        <v>42126.294548611113</v>
      </c>
      <c r="U4014" s="6">
        <f>YEAR(Kickstarter[[#This Row],[Date Created Conversion]])</f>
        <v>2015</v>
      </c>
      <c r="V4014" s="6" t="str">
        <f>TEXT(Kickstarter[[#This Row],[Date Created Conversion]], "mmm")</f>
        <v>Apr</v>
      </c>
      <c r="W4014" s="6">
        <f>DATEDIF(Kickstarter[[#This Row],[Date Created Conversion]],Kickstarter[[#This Row],[Date Ended Conversion]],"m")</f>
        <v>1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Kickstarter[[#This Row],[pledged]]/Kickstarter[[#This Row],[goal]]</f>
        <v>1.2999999999999999E-2</v>
      </c>
      <c r="P4015" s="13">
        <f>IF(Kickstarter[[#This Row],[backers_count]], Kickstarter[[#This Row],[pledged]]/Kickstarter[[#This Row],[backers_count]], 0)</f>
        <v>13</v>
      </c>
      <c r="Q4015" t="str">
        <f>LEFT(Kickstarter[[#This Row],[Category and Sub-Category]], SEARCH("/", Kickstarter[[#This Row],[Category and Sub-Category]])-1)</f>
        <v>theater</v>
      </c>
      <c r="R4015" t="str">
        <f>RIGHT(Kickstarter[[#This Row],[Category and Sub-Category]], LEN(Kickstarter[[#This Row],[Category and Sub-Category]])-SEARCH("/",Kickstarter[[#This Row],[Category and Sub-Category]]))</f>
        <v>plays</v>
      </c>
      <c r="S4015" s="10">
        <f>(Kickstarter[[#This Row],[launched_at]]/86400) + 25569 + (-6/24)</f>
        <v>42021.051192129627</v>
      </c>
      <c r="T4015" s="10">
        <f>(Kickstarter[[#This Row],[deadline]]/86400) + 25569 + (-6/24)</f>
        <v>42051.051192129627</v>
      </c>
      <c r="U4015" s="6">
        <f>YEAR(Kickstarter[[#This Row],[Date Created Conversion]])</f>
        <v>2015</v>
      </c>
      <c r="V4015" s="6" t="str">
        <f>TEXT(Kickstarter[[#This Row],[Date Created Conversion]], "mmm")</f>
        <v>Jan</v>
      </c>
      <c r="W4015" s="6">
        <f>DATEDIF(Kickstarter[[#This Row],[Date Created Conversion]],Kickstarter[[#This Row],[Date Ended Conversion]],"m")</f>
        <v>0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Kickstarter[[#This Row],[pledged]]/Kickstarter[[#This Row],[goal]]</f>
        <v>0</v>
      </c>
      <c r="P4016" s="13">
        <f>IF(Kickstarter[[#This Row],[backers_count]], Kickstarter[[#This Row],[pledged]]/Kickstarter[[#This Row],[backers_count]], 0)</f>
        <v>0</v>
      </c>
      <c r="Q4016" t="str">
        <f>LEFT(Kickstarter[[#This Row],[Category and Sub-Category]], SEARCH("/", Kickstarter[[#This Row],[Category and Sub-Category]])-1)</f>
        <v>theater</v>
      </c>
      <c r="R4016" t="str">
        <f>RIGHT(Kickstarter[[#This Row],[Category and Sub-Category]], LEN(Kickstarter[[#This Row],[Category and Sub-Category]])-SEARCH("/",Kickstarter[[#This Row],[Category and Sub-Category]]))</f>
        <v>plays</v>
      </c>
      <c r="S4016" s="10">
        <f>(Kickstarter[[#This Row],[launched_at]]/86400) + 25569 + (-6/24)</f>
        <v>42418.996168981481</v>
      </c>
      <c r="T4016" s="10">
        <f>(Kickstarter[[#This Row],[deadline]]/86400) + 25569 + (-6/24)</f>
        <v>42433.996168981481</v>
      </c>
      <c r="U4016" s="6">
        <f>YEAR(Kickstarter[[#This Row],[Date Created Conversion]])</f>
        <v>2016</v>
      </c>
      <c r="V4016" s="6" t="str">
        <f>TEXT(Kickstarter[[#This Row],[Date Created Conversion]], "mmm")</f>
        <v>Feb</v>
      </c>
      <c r="W4016" s="6">
        <f>DATEDIF(Kickstarter[[#This Row],[Date Created Conversion]],Kickstarter[[#This Row],[Date Ended Conversion]],"m")</f>
        <v>0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Kickstarter[[#This Row],[pledged]]/Kickstarter[[#This Row],[goal]]</f>
        <v>1.4285714285714287E-4</v>
      </c>
      <c r="P4017" s="13">
        <f>IF(Kickstarter[[#This Row],[backers_count]], Kickstarter[[#This Row],[pledged]]/Kickstarter[[#This Row],[backers_count]], 0)</f>
        <v>1</v>
      </c>
      <c r="Q4017" t="str">
        <f>LEFT(Kickstarter[[#This Row],[Category and Sub-Category]], SEARCH("/", Kickstarter[[#This Row],[Category and Sub-Category]])-1)</f>
        <v>theater</v>
      </c>
      <c r="R4017" t="str">
        <f>RIGHT(Kickstarter[[#This Row],[Category and Sub-Category]], LEN(Kickstarter[[#This Row],[Category and Sub-Category]])-SEARCH("/",Kickstarter[[#This Row],[Category and Sub-Category]]))</f>
        <v>plays</v>
      </c>
      <c r="S4017" s="10">
        <f>(Kickstarter[[#This Row],[launched_at]]/86400) + 25569 + (-6/24)</f>
        <v>42174.530821759261</v>
      </c>
      <c r="T4017" s="10">
        <f>(Kickstarter[[#This Row],[deadline]]/86400) + 25569 + (-6/24)</f>
        <v>42204.530821759261</v>
      </c>
      <c r="U4017" s="6">
        <f>YEAR(Kickstarter[[#This Row],[Date Created Conversion]])</f>
        <v>2015</v>
      </c>
      <c r="V4017" s="6" t="str">
        <f>TEXT(Kickstarter[[#This Row],[Date Created Conversion]], "mmm")</f>
        <v>Jun</v>
      </c>
      <c r="W4017" s="6">
        <f>DATEDIF(Kickstarter[[#This Row],[Date Created Conversion]],Kickstarter[[#This Row],[Date Ended Conversion]],"m")</f>
        <v>1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Kickstarter[[#This Row],[pledged]]/Kickstarter[[#This Row],[goal]]</f>
        <v>0.14000000000000001</v>
      </c>
      <c r="P4018" s="13">
        <f>IF(Kickstarter[[#This Row],[backers_count]], Kickstarter[[#This Row],[pledged]]/Kickstarter[[#This Row],[backers_count]], 0)</f>
        <v>10</v>
      </c>
      <c r="Q4018" t="str">
        <f>LEFT(Kickstarter[[#This Row],[Category and Sub-Category]], SEARCH("/", Kickstarter[[#This Row],[Category and Sub-Category]])-1)</f>
        <v>theater</v>
      </c>
      <c r="R4018" t="str">
        <f>RIGHT(Kickstarter[[#This Row],[Category and Sub-Category]], LEN(Kickstarter[[#This Row],[Category and Sub-Category]])-SEARCH("/",Kickstarter[[#This Row],[Category and Sub-Category]]))</f>
        <v>plays</v>
      </c>
      <c r="S4018" s="10">
        <f>(Kickstarter[[#This Row],[launched_at]]/86400) + 25569 + (-6/24)</f>
        <v>41869.622685185182</v>
      </c>
      <c r="T4018" s="10">
        <f>(Kickstarter[[#This Row],[deadline]]/86400) + 25569 + (-6/24)</f>
        <v>41899.622685185182</v>
      </c>
      <c r="U4018" s="6">
        <f>YEAR(Kickstarter[[#This Row],[Date Created Conversion]])</f>
        <v>2014</v>
      </c>
      <c r="V4018" s="6" t="str">
        <f>TEXT(Kickstarter[[#This Row],[Date Created Conversion]], "mmm")</f>
        <v>Aug</v>
      </c>
      <c r="W4018" s="6">
        <f>DATEDIF(Kickstarter[[#This Row],[Date Created Conversion]],Kickstarter[[#This Row],[Date Ended Conversion]],"m")</f>
        <v>0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Kickstarter[[#This Row],[pledged]]/Kickstarter[[#This Row],[goal]]</f>
        <v>1.0500000000000001E-2</v>
      </c>
      <c r="P4019" s="13">
        <f>IF(Kickstarter[[#This Row],[backers_count]], Kickstarter[[#This Row],[pledged]]/Kickstarter[[#This Row],[backers_count]], 0)</f>
        <v>52.5</v>
      </c>
      <c r="Q4019" t="str">
        <f>LEFT(Kickstarter[[#This Row],[Category and Sub-Category]], SEARCH("/", Kickstarter[[#This Row],[Category and Sub-Category]])-1)</f>
        <v>theater</v>
      </c>
      <c r="R4019" t="str">
        <f>RIGHT(Kickstarter[[#This Row],[Category and Sub-Category]], LEN(Kickstarter[[#This Row],[Category and Sub-Category]])-SEARCH("/",Kickstarter[[#This Row],[Category and Sub-Category]]))</f>
        <v>plays</v>
      </c>
      <c r="S4019" s="10">
        <f>(Kickstarter[[#This Row],[launched_at]]/86400) + 25569 + (-6/24)</f>
        <v>41856.422152777777</v>
      </c>
      <c r="T4019" s="10">
        <f>(Kickstarter[[#This Row],[deadline]]/86400) + 25569 + (-6/24)</f>
        <v>41886.422152777777</v>
      </c>
      <c r="U4019" s="6">
        <f>YEAR(Kickstarter[[#This Row],[Date Created Conversion]])</f>
        <v>2014</v>
      </c>
      <c r="V4019" s="6" t="str">
        <f>TEXT(Kickstarter[[#This Row],[Date Created Conversion]], "mmm")</f>
        <v>Aug</v>
      </c>
      <c r="W4019" s="6">
        <f>DATEDIF(Kickstarter[[#This Row],[Date Created Conversion]],Kickstarter[[#This Row],[Date Ended Conversion]],"m")</f>
        <v>0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Kickstarter[[#This Row],[pledged]]/Kickstarter[[#This Row],[goal]]</f>
        <v>8.666666666666667E-2</v>
      </c>
      <c r="P4020" s="13">
        <f>IF(Kickstarter[[#This Row],[backers_count]], Kickstarter[[#This Row],[pledged]]/Kickstarter[[#This Row],[backers_count]], 0)</f>
        <v>32.5</v>
      </c>
      <c r="Q4020" t="str">
        <f>LEFT(Kickstarter[[#This Row],[Category and Sub-Category]], SEARCH("/", Kickstarter[[#This Row],[Category and Sub-Category]])-1)</f>
        <v>theater</v>
      </c>
      <c r="R4020" t="str">
        <f>RIGHT(Kickstarter[[#This Row],[Category and Sub-Category]], LEN(Kickstarter[[#This Row],[Category and Sub-Category]])-SEARCH("/",Kickstarter[[#This Row],[Category and Sub-Category]]))</f>
        <v>plays</v>
      </c>
      <c r="S4020" s="10">
        <f>(Kickstarter[[#This Row],[launched_at]]/86400) + 25569 + (-6/24)</f>
        <v>42620.66097222222</v>
      </c>
      <c r="T4020" s="10">
        <f>(Kickstarter[[#This Row],[deadline]]/86400) + 25569 + (-6/24)</f>
        <v>42650.66097222222</v>
      </c>
      <c r="U4020" s="6">
        <f>YEAR(Kickstarter[[#This Row],[Date Created Conversion]])</f>
        <v>2016</v>
      </c>
      <c r="V4020" s="6" t="str">
        <f>TEXT(Kickstarter[[#This Row],[Date Created Conversion]], "mmm")</f>
        <v>Sep</v>
      </c>
      <c r="W4020" s="6">
        <f>DATEDIF(Kickstarter[[#This Row],[Date Created Conversion]],Kickstarter[[#This Row],[Date Ended Conversion]],"m")</f>
        <v>1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Kickstarter[[#This Row],[pledged]]/Kickstarter[[#This Row],[goal]]</f>
        <v>8.2857142857142851E-3</v>
      </c>
      <c r="P4021" s="13">
        <f>IF(Kickstarter[[#This Row],[backers_count]], Kickstarter[[#This Row],[pledged]]/Kickstarter[[#This Row],[backers_count]], 0)</f>
        <v>7.25</v>
      </c>
      <c r="Q4021" t="str">
        <f>LEFT(Kickstarter[[#This Row],[Category and Sub-Category]], SEARCH("/", Kickstarter[[#This Row],[Category and Sub-Category]])-1)</f>
        <v>theater</v>
      </c>
      <c r="R4021" t="str">
        <f>RIGHT(Kickstarter[[#This Row],[Category and Sub-Category]], LEN(Kickstarter[[#This Row],[Category and Sub-Category]])-SEARCH("/",Kickstarter[[#This Row],[Category and Sub-Category]]))</f>
        <v>plays</v>
      </c>
      <c r="S4021" s="10">
        <f>(Kickstarter[[#This Row],[launched_at]]/86400) + 25569 + (-6/24)</f>
        <v>42417.425879629634</v>
      </c>
      <c r="T4021" s="10">
        <f>(Kickstarter[[#This Row],[deadline]]/86400) + 25569 + (-6/24)</f>
        <v>42475.436111111107</v>
      </c>
      <c r="U4021" s="6">
        <f>YEAR(Kickstarter[[#This Row],[Date Created Conversion]])</f>
        <v>2016</v>
      </c>
      <c r="V4021" s="6" t="str">
        <f>TEXT(Kickstarter[[#This Row],[Date Created Conversion]], "mmm")</f>
        <v>Feb</v>
      </c>
      <c r="W4021" s="6">
        <f>DATEDIF(Kickstarter[[#This Row],[Date Created Conversion]],Kickstarter[[#This Row],[Date Ended Conversion]],"m")</f>
        <v>1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Kickstarter[[#This Row],[pledged]]/Kickstarter[[#This Row],[goal]]</f>
        <v>0.16666666666666666</v>
      </c>
      <c r="P4022" s="13">
        <f>IF(Kickstarter[[#This Row],[backers_count]], Kickstarter[[#This Row],[pledged]]/Kickstarter[[#This Row],[backers_count]], 0)</f>
        <v>33.333333333333336</v>
      </c>
      <c r="Q4022" t="str">
        <f>LEFT(Kickstarter[[#This Row],[Category and Sub-Category]], SEARCH("/", Kickstarter[[#This Row],[Category and Sub-Category]])-1)</f>
        <v>theater</v>
      </c>
      <c r="R4022" t="str">
        <f>RIGHT(Kickstarter[[#This Row],[Category and Sub-Category]], LEN(Kickstarter[[#This Row],[Category and Sub-Category]])-SEARCH("/",Kickstarter[[#This Row],[Category and Sub-Category]]))</f>
        <v>plays</v>
      </c>
      <c r="S4022" s="10">
        <f>(Kickstarter[[#This Row],[launched_at]]/86400) + 25569 + (-6/24)</f>
        <v>42056.940960648149</v>
      </c>
      <c r="T4022" s="10">
        <f>(Kickstarter[[#This Row],[deadline]]/86400) + 25569 + (-6/24)</f>
        <v>42086.899293981478</v>
      </c>
      <c r="U4022" s="6">
        <f>YEAR(Kickstarter[[#This Row],[Date Created Conversion]])</f>
        <v>2015</v>
      </c>
      <c r="V4022" s="6" t="str">
        <f>TEXT(Kickstarter[[#This Row],[Date Created Conversion]], "mmm")</f>
        <v>Feb</v>
      </c>
      <c r="W4022" s="6">
        <f>DATEDIF(Kickstarter[[#This Row],[Date Created Conversion]],Kickstarter[[#This Row],[Date Ended Conversion]],"m")</f>
        <v>1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Kickstarter[[#This Row],[pledged]]/Kickstarter[[#This Row],[goal]]</f>
        <v>8.3333333333333332E-3</v>
      </c>
      <c r="P4023" s="13">
        <f>IF(Kickstarter[[#This Row],[backers_count]], Kickstarter[[#This Row],[pledged]]/Kickstarter[[#This Row],[backers_count]], 0)</f>
        <v>62.5</v>
      </c>
      <c r="Q4023" t="str">
        <f>LEFT(Kickstarter[[#This Row],[Category and Sub-Category]], SEARCH("/", Kickstarter[[#This Row],[Category and Sub-Category]])-1)</f>
        <v>theater</v>
      </c>
      <c r="R4023" t="str">
        <f>RIGHT(Kickstarter[[#This Row],[Category and Sub-Category]], LEN(Kickstarter[[#This Row],[Category and Sub-Category]])-SEARCH("/",Kickstarter[[#This Row],[Category and Sub-Category]]))</f>
        <v>plays</v>
      </c>
      <c r="S4023" s="10">
        <f>(Kickstarter[[#This Row],[launched_at]]/86400) + 25569 + (-6/24)</f>
        <v>41878.661550925928</v>
      </c>
      <c r="T4023" s="10">
        <f>(Kickstarter[[#This Row],[deadline]]/86400) + 25569 + (-6/24)</f>
        <v>41938.661550925928</v>
      </c>
      <c r="U4023" s="6">
        <f>YEAR(Kickstarter[[#This Row],[Date Created Conversion]])</f>
        <v>2014</v>
      </c>
      <c r="V4023" s="6" t="str">
        <f>TEXT(Kickstarter[[#This Row],[Date Created Conversion]], "mmm")</f>
        <v>Aug</v>
      </c>
      <c r="W4023" s="6">
        <f>DATEDIF(Kickstarter[[#This Row],[Date Created Conversion]],Kickstarter[[#This Row],[Date Ended Conversion]],"m")</f>
        <v>1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Kickstarter[[#This Row],[pledged]]/Kickstarter[[#This Row],[goal]]</f>
        <v>0.69561111111111107</v>
      </c>
      <c r="P4024" s="13">
        <f>IF(Kickstarter[[#This Row],[backers_count]], Kickstarter[[#This Row],[pledged]]/Kickstarter[[#This Row],[backers_count]], 0)</f>
        <v>63.558375634517766</v>
      </c>
      <c r="Q4024" t="str">
        <f>LEFT(Kickstarter[[#This Row],[Category and Sub-Category]], SEARCH("/", Kickstarter[[#This Row],[Category and Sub-Category]])-1)</f>
        <v>theater</v>
      </c>
      <c r="R4024" t="str">
        <f>RIGHT(Kickstarter[[#This Row],[Category and Sub-Category]], LEN(Kickstarter[[#This Row],[Category and Sub-Category]])-SEARCH("/",Kickstarter[[#This Row],[Category and Sub-Category]]))</f>
        <v>plays</v>
      </c>
      <c r="S4024" s="10">
        <f>(Kickstarter[[#This Row],[launched_at]]/86400) + 25569 + (-6/24)</f>
        <v>41990.334108796298</v>
      </c>
      <c r="T4024" s="10">
        <f>(Kickstarter[[#This Row],[deadline]]/86400) + 25569 + (-6/24)</f>
        <v>42035.870833333334</v>
      </c>
      <c r="U4024" s="6">
        <f>YEAR(Kickstarter[[#This Row],[Date Created Conversion]])</f>
        <v>2014</v>
      </c>
      <c r="V4024" s="6" t="str">
        <f>TEXT(Kickstarter[[#This Row],[Date Created Conversion]], "mmm")</f>
        <v>Dec</v>
      </c>
      <c r="W4024" s="6">
        <f>DATEDIF(Kickstarter[[#This Row],[Date Created Conversion]],Kickstarter[[#This Row],[Date Ended Conversion]],"m")</f>
        <v>1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Kickstarter[[#This Row],[pledged]]/Kickstarter[[#This Row],[goal]]</f>
        <v>0</v>
      </c>
      <c r="P4025" s="13">
        <f>IF(Kickstarter[[#This Row],[backers_count]], Kickstarter[[#This Row],[pledged]]/Kickstarter[[#This Row],[backers_count]], 0)</f>
        <v>0</v>
      </c>
      <c r="Q4025" t="str">
        <f>LEFT(Kickstarter[[#This Row],[Category and Sub-Category]], SEARCH("/", Kickstarter[[#This Row],[Category and Sub-Category]])-1)</f>
        <v>theater</v>
      </c>
      <c r="R4025" t="str">
        <f>RIGHT(Kickstarter[[#This Row],[Category and Sub-Category]], LEN(Kickstarter[[#This Row],[Category and Sub-Category]])-SEARCH("/",Kickstarter[[#This Row],[Category and Sub-Category]]))</f>
        <v>plays</v>
      </c>
      <c r="S4025" s="10">
        <f>(Kickstarter[[#This Row],[launched_at]]/86400) + 25569 + (-6/24)</f>
        <v>42408.749571759261</v>
      </c>
      <c r="T4025" s="10">
        <f>(Kickstarter[[#This Row],[deadline]]/86400) + 25569 + (-6/24)</f>
        <v>42453.707905092597</v>
      </c>
      <c r="U4025" s="6">
        <f>YEAR(Kickstarter[[#This Row],[Date Created Conversion]])</f>
        <v>2016</v>
      </c>
      <c r="V4025" s="6" t="str">
        <f>TEXT(Kickstarter[[#This Row],[Date Created Conversion]], "mmm")</f>
        <v>Feb</v>
      </c>
      <c r="W4025" s="6">
        <f>DATEDIF(Kickstarter[[#This Row],[Date Created Conversion]],Kickstarter[[#This Row],[Date Ended Conversion]],"m")</f>
        <v>1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Kickstarter[[#This Row],[pledged]]/Kickstarter[[#This Row],[goal]]</f>
        <v>1.2500000000000001E-2</v>
      </c>
      <c r="P4026" s="13">
        <f>IF(Kickstarter[[#This Row],[backers_count]], Kickstarter[[#This Row],[pledged]]/Kickstarter[[#This Row],[backers_count]], 0)</f>
        <v>10</v>
      </c>
      <c r="Q4026" t="str">
        <f>LEFT(Kickstarter[[#This Row],[Category and Sub-Category]], SEARCH("/", Kickstarter[[#This Row],[Category and Sub-Category]])-1)</f>
        <v>theater</v>
      </c>
      <c r="R4026" t="str">
        <f>RIGHT(Kickstarter[[#This Row],[Category and Sub-Category]], LEN(Kickstarter[[#This Row],[Category and Sub-Category]])-SEARCH("/",Kickstarter[[#This Row],[Category and Sub-Category]]))</f>
        <v>plays</v>
      </c>
      <c r="S4026" s="10">
        <f>(Kickstarter[[#This Row],[launched_at]]/86400) + 25569 + (-6/24)</f>
        <v>42217.420104166667</v>
      </c>
      <c r="T4026" s="10">
        <f>(Kickstarter[[#This Row],[deadline]]/86400) + 25569 + (-6/24)</f>
        <v>42247.420104166667</v>
      </c>
      <c r="U4026" s="6">
        <f>YEAR(Kickstarter[[#This Row],[Date Created Conversion]])</f>
        <v>2015</v>
      </c>
      <c r="V4026" s="6" t="str">
        <f>TEXT(Kickstarter[[#This Row],[Date Created Conversion]], "mmm")</f>
        <v>Aug</v>
      </c>
      <c r="W4026" s="6">
        <f>DATEDIF(Kickstarter[[#This Row],[Date Created Conversion]],Kickstarter[[#This Row],[Date Ended Conversion]],"m")</f>
        <v>0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Kickstarter[[#This Row],[pledged]]/Kickstarter[[#This Row],[goal]]</f>
        <v>0.05</v>
      </c>
      <c r="P4027" s="13">
        <f>IF(Kickstarter[[#This Row],[backers_count]], Kickstarter[[#This Row],[pledged]]/Kickstarter[[#This Row],[backers_count]], 0)</f>
        <v>62.5</v>
      </c>
      <c r="Q4027" t="str">
        <f>LEFT(Kickstarter[[#This Row],[Category and Sub-Category]], SEARCH("/", Kickstarter[[#This Row],[Category and Sub-Category]])-1)</f>
        <v>theater</v>
      </c>
      <c r="R4027" t="str">
        <f>RIGHT(Kickstarter[[#This Row],[Category and Sub-Category]], LEN(Kickstarter[[#This Row],[Category and Sub-Category]])-SEARCH("/",Kickstarter[[#This Row],[Category and Sub-Category]]))</f>
        <v>plays</v>
      </c>
      <c r="S4027" s="10">
        <f>(Kickstarter[[#This Row],[launched_at]]/86400) + 25569 + (-6/24)</f>
        <v>42150.987685185188</v>
      </c>
      <c r="T4027" s="10">
        <f>(Kickstarter[[#This Row],[deadline]]/86400) + 25569 + (-6/24)</f>
        <v>42210.987685185188</v>
      </c>
      <c r="U4027" s="6">
        <f>YEAR(Kickstarter[[#This Row],[Date Created Conversion]])</f>
        <v>2015</v>
      </c>
      <c r="V4027" s="6" t="str">
        <f>TEXT(Kickstarter[[#This Row],[Date Created Conversion]], "mmm")</f>
        <v>May</v>
      </c>
      <c r="W4027" s="6">
        <f>DATEDIF(Kickstarter[[#This Row],[Date Created Conversion]],Kickstarter[[#This Row],[Date Ended Conversion]],"m")</f>
        <v>1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Kickstarter[[#This Row],[pledged]]/Kickstarter[[#This Row],[goal]]</f>
        <v>0</v>
      </c>
      <c r="P4028" s="13">
        <f>IF(Kickstarter[[#This Row],[backers_count]], Kickstarter[[#This Row],[pledged]]/Kickstarter[[#This Row],[backers_count]], 0)</f>
        <v>0</v>
      </c>
      <c r="Q4028" t="str">
        <f>LEFT(Kickstarter[[#This Row],[Category and Sub-Category]], SEARCH("/", Kickstarter[[#This Row],[Category and Sub-Category]])-1)</f>
        <v>theater</v>
      </c>
      <c r="R4028" t="str">
        <f>RIGHT(Kickstarter[[#This Row],[Category and Sub-Category]], LEN(Kickstarter[[#This Row],[Category and Sub-Category]])-SEARCH("/",Kickstarter[[#This Row],[Category and Sub-Category]]))</f>
        <v>plays</v>
      </c>
      <c r="S4028" s="10">
        <f>(Kickstarter[[#This Row],[launched_at]]/86400) + 25569 + (-6/24)</f>
        <v>42282.405543981484</v>
      </c>
      <c r="T4028" s="10">
        <f>(Kickstarter[[#This Row],[deadline]]/86400) + 25569 + (-6/24)</f>
        <v>42342.447210648148</v>
      </c>
      <c r="U4028" s="6">
        <f>YEAR(Kickstarter[[#This Row],[Date Created Conversion]])</f>
        <v>2015</v>
      </c>
      <c r="V4028" s="6" t="str">
        <f>TEXT(Kickstarter[[#This Row],[Date Created Conversion]], "mmm")</f>
        <v>Oct</v>
      </c>
      <c r="W4028" s="6">
        <f>DATEDIF(Kickstarter[[#This Row],[Date Created Conversion]],Kickstarter[[#This Row],[Date Ended Conversion]],"m")</f>
        <v>1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Kickstarter[[#This Row],[pledged]]/Kickstarter[[#This Row],[goal]]</f>
        <v>7.166666666666667E-2</v>
      </c>
      <c r="P4029" s="13">
        <f>IF(Kickstarter[[#This Row],[backers_count]], Kickstarter[[#This Row],[pledged]]/Kickstarter[[#This Row],[backers_count]], 0)</f>
        <v>30.714285714285715</v>
      </c>
      <c r="Q4029" t="str">
        <f>LEFT(Kickstarter[[#This Row],[Category and Sub-Category]], SEARCH("/", Kickstarter[[#This Row],[Category and Sub-Category]])-1)</f>
        <v>theater</v>
      </c>
      <c r="R4029" t="str">
        <f>RIGHT(Kickstarter[[#This Row],[Category and Sub-Category]], LEN(Kickstarter[[#This Row],[Category and Sub-Category]])-SEARCH("/",Kickstarter[[#This Row],[Category and Sub-Category]]))</f>
        <v>plays</v>
      </c>
      <c r="S4029" s="10">
        <f>(Kickstarter[[#This Row],[launched_at]]/86400) + 25569 + (-6/24)</f>
        <v>42768.72084490741</v>
      </c>
      <c r="T4029" s="10">
        <f>(Kickstarter[[#This Row],[deadline]]/86400) + 25569 + (-6/24)</f>
        <v>42788.791666666672</v>
      </c>
      <c r="U4029" s="6">
        <f>YEAR(Kickstarter[[#This Row],[Date Created Conversion]])</f>
        <v>2017</v>
      </c>
      <c r="V4029" s="6" t="str">
        <f>TEXT(Kickstarter[[#This Row],[Date Created Conversion]], "mmm")</f>
        <v>Feb</v>
      </c>
      <c r="W4029" s="6">
        <f>DATEDIF(Kickstarter[[#This Row],[Date Created Conversion]],Kickstarter[[#This Row],[Date Ended Conversion]],"m")</f>
        <v>0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Kickstarter[[#This Row],[pledged]]/Kickstarter[[#This Row],[goal]]</f>
        <v>0.28050000000000003</v>
      </c>
      <c r="P4030" s="13">
        <f>IF(Kickstarter[[#This Row],[backers_count]], Kickstarter[[#This Row],[pledged]]/Kickstarter[[#This Row],[backers_count]], 0)</f>
        <v>51</v>
      </c>
      <c r="Q4030" t="str">
        <f>LEFT(Kickstarter[[#This Row],[Category and Sub-Category]], SEARCH("/", Kickstarter[[#This Row],[Category and Sub-Category]])-1)</f>
        <v>theater</v>
      </c>
      <c r="R4030" t="str">
        <f>RIGHT(Kickstarter[[#This Row],[Category and Sub-Category]], LEN(Kickstarter[[#This Row],[Category and Sub-Category]])-SEARCH("/",Kickstarter[[#This Row],[Category and Sub-Category]]))</f>
        <v>plays</v>
      </c>
      <c r="S4030" s="10">
        <f>(Kickstarter[[#This Row],[launched_at]]/86400) + 25569 + (-6/24)</f>
        <v>41765.688657407409</v>
      </c>
      <c r="T4030" s="10">
        <f>(Kickstarter[[#This Row],[deadline]]/86400) + 25569 + (-6/24)</f>
        <v>41795.688657407409</v>
      </c>
      <c r="U4030" s="6">
        <f>YEAR(Kickstarter[[#This Row],[Date Created Conversion]])</f>
        <v>2014</v>
      </c>
      <c r="V4030" s="6" t="str">
        <f>TEXT(Kickstarter[[#This Row],[Date Created Conversion]], "mmm")</f>
        <v>May</v>
      </c>
      <c r="W4030" s="6">
        <f>DATEDIF(Kickstarter[[#This Row],[Date Created Conversion]],Kickstarter[[#This Row],[Date Ended Conversion]],"m")</f>
        <v>0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Kickstarter[[#This Row],[pledged]]/Kickstarter[[#This Row],[goal]]</f>
        <v>0</v>
      </c>
      <c r="P4031" s="13">
        <f>IF(Kickstarter[[#This Row],[backers_count]], Kickstarter[[#This Row],[pledged]]/Kickstarter[[#This Row],[backers_count]], 0)</f>
        <v>0</v>
      </c>
      <c r="Q4031" t="str">
        <f>LEFT(Kickstarter[[#This Row],[Category and Sub-Category]], SEARCH("/", Kickstarter[[#This Row],[Category and Sub-Category]])-1)</f>
        <v>theater</v>
      </c>
      <c r="R4031" t="str">
        <f>RIGHT(Kickstarter[[#This Row],[Category and Sub-Category]], LEN(Kickstarter[[#This Row],[Category and Sub-Category]])-SEARCH("/",Kickstarter[[#This Row],[Category and Sub-Category]]))</f>
        <v>plays</v>
      </c>
      <c r="S4031" s="10">
        <f>(Kickstarter[[#This Row],[launched_at]]/86400) + 25569 + (-6/24)</f>
        <v>42321.77511574074</v>
      </c>
      <c r="T4031" s="10">
        <f>(Kickstarter[[#This Row],[deadline]]/86400) + 25569 + (-6/24)</f>
        <v>42351.77511574074</v>
      </c>
      <c r="U4031" s="6">
        <f>YEAR(Kickstarter[[#This Row],[Date Created Conversion]])</f>
        <v>2015</v>
      </c>
      <c r="V4031" s="6" t="str">
        <f>TEXT(Kickstarter[[#This Row],[Date Created Conversion]], "mmm")</f>
        <v>Nov</v>
      </c>
      <c r="W4031" s="6">
        <f>DATEDIF(Kickstarter[[#This Row],[Date Created Conversion]],Kickstarter[[#This Row],[Date Ended Conversion]],"m")</f>
        <v>1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Kickstarter[[#This Row],[pledged]]/Kickstarter[[#This Row],[goal]]</f>
        <v>0.16</v>
      </c>
      <c r="P4032" s="13">
        <f>IF(Kickstarter[[#This Row],[backers_count]], Kickstarter[[#This Row],[pledged]]/Kickstarter[[#This Row],[backers_count]], 0)</f>
        <v>66.666666666666671</v>
      </c>
      <c r="Q4032" t="str">
        <f>LEFT(Kickstarter[[#This Row],[Category and Sub-Category]], SEARCH("/", Kickstarter[[#This Row],[Category and Sub-Category]])-1)</f>
        <v>theater</v>
      </c>
      <c r="R4032" t="str">
        <f>RIGHT(Kickstarter[[#This Row],[Category and Sub-Category]], LEN(Kickstarter[[#This Row],[Category and Sub-Category]])-SEARCH("/",Kickstarter[[#This Row],[Category and Sub-Category]]))</f>
        <v>plays</v>
      </c>
      <c r="S4032" s="10">
        <f>(Kickstarter[[#This Row],[launched_at]]/86400) + 25569 + (-6/24)</f>
        <v>42374.405081018514</v>
      </c>
      <c r="T4032" s="10">
        <f>(Kickstarter[[#This Row],[deadline]]/86400) + 25569 + (-6/24)</f>
        <v>42403.53402777778</v>
      </c>
      <c r="U4032" s="6">
        <f>YEAR(Kickstarter[[#This Row],[Date Created Conversion]])</f>
        <v>2016</v>
      </c>
      <c r="V4032" s="6" t="str">
        <f>TEXT(Kickstarter[[#This Row],[Date Created Conversion]], "mmm")</f>
        <v>Jan</v>
      </c>
      <c r="W4032" s="6">
        <f>DATEDIF(Kickstarter[[#This Row],[Date Created Conversion]],Kickstarter[[#This Row],[Date Ended Conversion]],"m")</f>
        <v>0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Kickstarter[[#This Row],[pledged]]/Kickstarter[[#This Row],[goal]]</f>
        <v>0</v>
      </c>
      <c r="P4033" s="13">
        <f>IF(Kickstarter[[#This Row],[backers_count]], Kickstarter[[#This Row],[pledged]]/Kickstarter[[#This Row],[backers_count]], 0)</f>
        <v>0</v>
      </c>
      <c r="Q4033" t="str">
        <f>LEFT(Kickstarter[[#This Row],[Category and Sub-Category]], SEARCH("/", Kickstarter[[#This Row],[Category and Sub-Category]])-1)</f>
        <v>theater</v>
      </c>
      <c r="R4033" t="str">
        <f>RIGHT(Kickstarter[[#This Row],[Category and Sub-Category]], LEN(Kickstarter[[#This Row],[Category and Sub-Category]])-SEARCH("/",Kickstarter[[#This Row],[Category and Sub-Category]]))</f>
        <v>plays</v>
      </c>
      <c r="S4033" s="10">
        <f>(Kickstarter[[#This Row],[launched_at]]/86400) + 25569 + (-6/24)</f>
        <v>41941.335231481484</v>
      </c>
      <c r="T4033" s="10">
        <f>(Kickstarter[[#This Row],[deadline]]/86400) + 25569 + (-6/24)</f>
        <v>41991.376898148148</v>
      </c>
      <c r="U4033" s="6">
        <f>YEAR(Kickstarter[[#This Row],[Date Created Conversion]])</f>
        <v>2014</v>
      </c>
      <c r="V4033" s="6" t="str">
        <f>TEXT(Kickstarter[[#This Row],[Date Created Conversion]], "mmm")</f>
        <v>Oct</v>
      </c>
      <c r="W4033" s="6">
        <f>DATEDIF(Kickstarter[[#This Row],[Date Created Conversion]],Kickstarter[[#This Row],[Date Ended Conversion]],"m")</f>
        <v>1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Kickstarter[[#This Row],[pledged]]/Kickstarter[[#This Row],[goal]]</f>
        <v>6.8287037037037035E-2</v>
      </c>
      <c r="P4034" s="13">
        <f>IF(Kickstarter[[#This Row],[backers_count]], Kickstarter[[#This Row],[pledged]]/Kickstarter[[#This Row],[backers_count]], 0)</f>
        <v>59</v>
      </c>
      <c r="Q4034" t="str">
        <f>LEFT(Kickstarter[[#This Row],[Category and Sub-Category]], SEARCH("/", Kickstarter[[#This Row],[Category and Sub-Category]])-1)</f>
        <v>theater</v>
      </c>
      <c r="R4034" t="str">
        <f>RIGHT(Kickstarter[[#This Row],[Category and Sub-Category]], LEN(Kickstarter[[#This Row],[Category and Sub-Category]])-SEARCH("/",Kickstarter[[#This Row],[Category and Sub-Category]]))</f>
        <v>plays</v>
      </c>
      <c r="S4034" s="10">
        <f>(Kickstarter[[#This Row],[launched_at]]/86400) + 25569 + (-6/24)</f>
        <v>42293.559212962966</v>
      </c>
      <c r="T4034" s="10">
        <f>(Kickstarter[[#This Row],[deadline]]/86400) + 25569 + (-6/24)</f>
        <v>42353.60087962963</v>
      </c>
      <c r="U4034" s="6">
        <f>YEAR(Kickstarter[[#This Row],[Date Created Conversion]])</f>
        <v>2015</v>
      </c>
      <c r="V4034" s="6" t="str">
        <f>TEXT(Kickstarter[[#This Row],[Date Created Conversion]], "mmm")</f>
        <v>Oct</v>
      </c>
      <c r="W4034" s="6">
        <f>DATEDIF(Kickstarter[[#This Row],[Date Created Conversion]],Kickstarter[[#This Row],[Date Ended Conversion]],"m")</f>
        <v>1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Kickstarter[[#This Row],[pledged]]/Kickstarter[[#This Row],[goal]]</f>
        <v>0.25698702928870293</v>
      </c>
      <c r="P4035" s="13">
        <f>IF(Kickstarter[[#This Row],[backers_count]], Kickstarter[[#This Row],[pledged]]/Kickstarter[[#This Row],[backers_count]], 0)</f>
        <v>65.340319148936175</v>
      </c>
      <c r="Q4035" t="str">
        <f>LEFT(Kickstarter[[#This Row],[Category and Sub-Category]], SEARCH("/", Kickstarter[[#This Row],[Category and Sub-Category]])-1)</f>
        <v>theater</v>
      </c>
      <c r="R4035" t="str">
        <f>RIGHT(Kickstarter[[#This Row],[Category and Sub-Category]], LEN(Kickstarter[[#This Row],[Category and Sub-Category]])-SEARCH("/",Kickstarter[[#This Row],[Category and Sub-Category]]))</f>
        <v>plays</v>
      </c>
      <c r="S4035" s="10">
        <f>(Kickstarter[[#This Row],[launched_at]]/86400) + 25569 + (-6/24)</f>
        <v>42614.018796296295</v>
      </c>
      <c r="T4035" s="10">
        <f>(Kickstarter[[#This Row],[deadline]]/86400) + 25569 + (-6/24)</f>
        <v>42645.125</v>
      </c>
      <c r="U4035" s="6">
        <f>YEAR(Kickstarter[[#This Row],[Date Created Conversion]])</f>
        <v>2016</v>
      </c>
      <c r="V4035" s="6" t="str">
        <f>TEXT(Kickstarter[[#This Row],[Date Created Conversion]], "mmm")</f>
        <v>Sep</v>
      </c>
      <c r="W4035" s="6">
        <f>DATEDIF(Kickstarter[[#This Row],[Date Created Conversion]],Kickstarter[[#This Row],[Date Ended Conversion]],"m")</f>
        <v>1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Kickstarter[[#This Row],[pledged]]/Kickstarter[[#This Row],[goal]]</f>
        <v>1.4814814814814815E-2</v>
      </c>
      <c r="P4036" s="13">
        <f>IF(Kickstarter[[#This Row],[backers_count]], Kickstarter[[#This Row],[pledged]]/Kickstarter[[#This Row],[backers_count]], 0)</f>
        <v>100</v>
      </c>
      <c r="Q4036" t="str">
        <f>LEFT(Kickstarter[[#This Row],[Category and Sub-Category]], SEARCH("/", Kickstarter[[#This Row],[Category and Sub-Category]])-1)</f>
        <v>theater</v>
      </c>
      <c r="R4036" t="str">
        <f>RIGHT(Kickstarter[[#This Row],[Category and Sub-Category]], LEN(Kickstarter[[#This Row],[Category and Sub-Category]])-SEARCH("/",Kickstarter[[#This Row],[Category and Sub-Category]]))</f>
        <v>plays</v>
      </c>
      <c r="S4036" s="10">
        <f>(Kickstarter[[#This Row],[launched_at]]/86400) + 25569 + (-6/24)</f>
        <v>42067.697337962964</v>
      </c>
      <c r="T4036" s="10">
        <f>(Kickstarter[[#This Row],[deadline]]/86400) + 25569 + (-6/24)</f>
        <v>42097.655671296292</v>
      </c>
      <c r="U4036" s="6">
        <f>YEAR(Kickstarter[[#This Row],[Date Created Conversion]])</f>
        <v>2015</v>
      </c>
      <c r="V4036" s="6" t="str">
        <f>TEXT(Kickstarter[[#This Row],[Date Created Conversion]], "mmm")</f>
        <v>Mar</v>
      </c>
      <c r="W4036" s="6">
        <f>DATEDIF(Kickstarter[[#This Row],[Date Created Conversion]],Kickstarter[[#This Row],[Date Ended Conversion]],"m")</f>
        <v>0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Kickstarter[[#This Row],[pledged]]/Kickstarter[[#This Row],[goal]]</f>
        <v>0.36849999999999999</v>
      </c>
      <c r="P4037" s="13">
        <f>IF(Kickstarter[[#This Row],[backers_count]], Kickstarter[[#This Row],[pledged]]/Kickstarter[[#This Row],[backers_count]], 0)</f>
        <v>147.4</v>
      </c>
      <c r="Q4037" t="str">
        <f>LEFT(Kickstarter[[#This Row],[Category and Sub-Category]], SEARCH("/", Kickstarter[[#This Row],[Category and Sub-Category]])-1)</f>
        <v>theater</v>
      </c>
      <c r="R4037" t="str">
        <f>RIGHT(Kickstarter[[#This Row],[Category and Sub-Category]], LEN(Kickstarter[[#This Row],[Category and Sub-Category]])-SEARCH("/",Kickstarter[[#This Row],[Category and Sub-Category]]))</f>
        <v>plays</v>
      </c>
      <c r="S4037" s="10">
        <f>(Kickstarter[[#This Row],[launched_at]]/86400) + 25569 + (-6/24)</f>
        <v>41903.632951388892</v>
      </c>
      <c r="T4037" s="10">
        <f>(Kickstarter[[#This Row],[deadline]]/86400) + 25569 + (-6/24)</f>
        <v>41933.632951388892</v>
      </c>
      <c r="U4037" s="6">
        <f>YEAR(Kickstarter[[#This Row],[Date Created Conversion]])</f>
        <v>2014</v>
      </c>
      <c r="V4037" s="6" t="str">
        <f>TEXT(Kickstarter[[#This Row],[Date Created Conversion]], "mmm")</f>
        <v>Sep</v>
      </c>
      <c r="W4037" s="6">
        <f>DATEDIF(Kickstarter[[#This Row],[Date Created Conversion]],Kickstarter[[#This Row],[Date Ended Conversion]],"m")</f>
        <v>1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Kickstarter[[#This Row],[pledged]]/Kickstarter[[#This Row],[goal]]</f>
        <v>0.47049999999999997</v>
      </c>
      <c r="P4038" s="13">
        <f>IF(Kickstarter[[#This Row],[backers_count]], Kickstarter[[#This Row],[pledged]]/Kickstarter[[#This Row],[backers_count]], 0)</f>
        <v>166.05882352941177</v>
      </c>
      <c r="Q4038" t="str">
        <f>LEFT(Kickstarter[[#This Row],[Category and Sub-Category]], SEARCH("/", Kickstarter[[#This Row],[Category and Sub-Category]])-1)</f>
        <v>theater</v>
      </c>
      <c r="R4038" t="str">
        <f>RIGHT(Kickstarter[[#This Row],[Category and Sub-Category]], LEN(Kickstarter[[#This Row],[Category and Sub-Category]])-SEARCH("/",Kickstarter[[#This Row],[Category and Sub-Category]]))</f>
        <v>plays</v>
      </c>
      <c r="S4038" s="10">
        <f>(Kickstarter[[#This Row],[launched_at]]/86400) + 25569 + (-6/24)</f>
        <v>41804.687083333338</v>
      </c>
      <c r="T4038" s="10">
        <f>(Kickstarter[[#This Row],[deadline]]/86400) + 25569 + (-6/24)</f>
        <v>41821.6875</v>
      </c>
      <c r="U4038" s="6">
        <f>YEAR(Kickstarter[[#This Row],[Date Created Conversion]])</f>
        <v>2014</v>
      </c>
      <c r="V4038" s="6" t="str">
        <f>TEXT(Kickstarter[[#This Row],[Date Created Conversion]], "mmm")</f>
        <v>Jun</v>
      </c>
      <c r="W4038" s="6">
        <f>DATEDIF(Kickstarter[[#This Row],[Date Created Conversion]],Kickstarter[[#This Row],[Date Ended Conversion]],"m")</f>
        <v>0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Kickstarter[[#This Row],[pledged]]/Kickstarter[[#This Row],[goal]]</f>
        <v>0.11428571428571428</v>
      </c>
      <c r="P4039" s="13">
        <f>IF(Kickstarter[[#This Row],[backers_count]], Kickstarter[[#This Row],[pledged]]/Kickstarter[[#This Row],[backers_count]], 0)</f>
        <v>40</v>
      </c>
      <c r="Q4039" t="str">
        <f>LEFT(Kickstarter[[#This Row],[Category and Sub-Category]], SEARCH("/", Kickstarter[[#This Row],[Category and Sub-Category]])-1)</f>
        <v>theater</v>
      </c>
      <c r="R4039" t="str">
        <f>RIGHT(Kickstarter[[#This Row],[Category and Sub-Category]], LEN(Kickstarter[[#This Row],[Category and Sub-Category]])-SEARCH("/",Kickstarter[[#This Row],[Category and Sub-Category]]))</f>
        <v>plays</v>
      </c>
      <c r="S4039" s="10">
        <f>(Kickstarter[[#This Row],[launched_at]]/86400) + 25569 + (-6/24)</f>
        <v>42496.820775462962</v>
      </c>
      <c r="T4039" s="10">
        <f>(Kickstarter[[#This Row],[deadline]]/86400) + 25569 + (-6/24)</f>
        <v>42514.350694444445</v>
      </c>
      <c r="U4039" s="6">
        <f>YEAR(Kickstarter[[#This Row],[Date Created Conversion]])</f>
        <v>2016</v>
      </c>
      <c r="V4039" s="6" t="str">
        <f>TEXT(Kickstarter[[#This Row],[Date Created Conversion]], "mmm")</f>
        <v>May</v>
      </c>
      <c r="W4039" s="6">
        <f>DATEDIF(Kickstarter[[#This Row],[Date Created Conversion]],Kickstarter[[#This Row],[Date Ended Conversion]],"m")</f>
        <v>0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Kickstarter[[#This Row],[pledged]]/Kickstarter[[#This Row],[goal]]</f>
        <v>0.12039999999999999</v>
      </c>
      <c r="P4040" s="13">
        <f>IF(Kickstarter[[#This Row],[backers_count]], Kickstarter[[#This Row],[pledged]]/Kickstarter[[#This Row],[backers_count]], 0)</f>
        <v>75.25</v>
      </c>
      <c r="Q4040" t="str">
        <f>LEFT(Kickstarter[[#This Row],[Category and Sub-Category]], SEARCH("/", Kickstarter[[#This Row],[Category and Sub-Category]])-1)</f>
        <v>theater</v>
      </c>
      <c r="R4040" t="str">
        <f>RIGHT(Kickstarter[[#This Row],[Category and Sub-Category]], LEN(Kickstarter[[#This Row],[Category and Sub-Category]])-SEARCH("/",Kickstarter[[#This Row],[Category and Sub-Category]]))</f>
        <v>plays</v>
      </c>
      <c r="S4040" s="10">
        <f>(Kickstarter[[#This Row],[launched_at]]/86400) + 25569 + (-6/24)</f>
        <v>41869.548726851848</v>
      </c>
      <c r="T4040" s="10">
        <f>(Kickstarter[[#This Row],[deadline]]/86400) + 25569 + (-6/24)</f>
        <v>41929.548726851848</v>
      </c>
      <c r="U4040" s="6">
        <f>YEAR(Kickstarter[[#This Row],[Date Created Conversion]])</f>
        <v>2014</v>
      </c>
      <c r="V4040" s="6" t="str">
        <f>TEXT(Kickstarter[[#This Row],[Date Created Conversion]], "mmm")</f>
        <v>Aug</v>
      </c>
      <c r="W4040" s="6">
        <f>DATEDIF(Kickstarter[[#This Row],[Date Created Conversion]],Kickstarter[[#This Row],[Date Ended Conversion]],"m")</f>
        <v>1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Kickstarter[[#This Row],[pledged]]/Kickstarter[[#This Row],[goal]]</f>
        <v>0.6</v>
      </c>
      <c r="P4041" s="13">
        <f>IF(Kickstarter[[#This Row],[backers_count]], Kickstarter[[#This Row],[pledged]]/Kickstarter[[#This Row],[backers_count]], 0)</f>
        <v>60</v>
      </c>
      <c r="Q4041" t="str">
        <f>LEFT(Kickstarter[[#This Row],[Category and Sub-Category]], SEARCH("/", Kickstarter[[#This Row],[Category and Sub-Category]])-1)</f>
        <v>theater</v>
      </c>
      <c r="R4041" t="str">
        <f>RIGHT(Kickstarter[[#This Row],[Category and Sub-Category]], LEN(Kickstarter[[#This Row],[Category and Sub-Category]])-SEARCH("/",Kickstarter[[#This Row],[Category and Sub-Category]]))</f>
        <v>plays</v>
      </c>
      <c r="S4041" s="10">
        <f>(Kickstarter[[#This Row],[launched_at]]/86400) + 25569 + (-6/24)</f>
        <v>42305.420914351853</v>
      </c>
      <c r="T4041" s="10">
        <f>(Kickstarter[[#This Row],[deadline]]/86400) + 25569 + (-6/24)</f>
        <v>42338.999305555553</v>
      </c>
      <c r="U4041" s="6">
        <f>YEAR(Kickstarter[[#This Row],[Date Created Conversion]])</f>
        <v>2015</v>
      </c>
      <c r="V4041" s="6" t="str">
        <f>TEXT(Kickstarter[[#This Row],[Date Created Conversion]], "mmm")</f>
        <v>Oct</v>
      </c>
      <c r="W4041" s="6">
        <f>DATEDIF(Kickstarter[[#This Row],[Date Created Conversion]],Kickstarter[[#This Row],[Date Ended Conversion]],"m")</f>
        <v>1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Kickstarter[[#This Row],[pledged]]/Kickstarter[[#This Row],[goal]]</f>
        <v>0.3125</v>
      </c>
      <c r="P4042" s="13">
        <f>IF(Kickstarter[[#This Row],[backers_count]], Kickstarter[[#This Row],[pledged]]/Kickstarter[[#This Row],[backers_count]], 0)</f>
        <v>1250</v>
      </c>
      <c r="Q4042" t="str">
        <f>LEFT(Kickstarter[[#This Row],[Category and Sub-Category]], SEARCH("/", Kickstarter[[#This Row],[Category and Sub-Category]])-1)</f>
        <v>theater</v>
      </c>
      <c r="R4042" t="str">
        <f>RIGHT(Kickstarter[[#This Row],[Category and Sub-Category]], LEN(Kickstarter[[#This Row],[Category and Sub-Category]])-SEARCH("/",Kickstarter[[#This Row],[Category and Sub-Category]]))</f>
        <v>plays</v>
      </c>
      <c r="S4042" s="10">
        <f>(Kickstarter[[#This Row],[launched_at]]/86400) + 25569 + (-6/24)</f>
        <v>42143.981527777782</v>
      </c>
      <c r="T4042" s="10">
        <f>(Kickstarter[[#This Row],[deadline]]/86400) + 25569 + (-6/24)</f>
        <v>42202.875</v>
      </c>
      <c r="U4042" s="6">
        <f>YEAR(Kickstarter[[#This Row],[Date Created Conversion]])</f>
        <v>2015</v>
      </c>
      <c r="V4042" s="6" t="str">
        <f>TEXT(Kickstarter[[#This Row],[Date Created Conversion]], "mmm")</f>
        <v>May</v>
      </c>
      <c r="W4042" s="6">
        <f>DATEDIF(Kickstarter[[#This Row],[Date Created Conversion]],Kickstarter[[#This Row],[Date Ended Conversion]],"m")</f>
        <v>1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Kickstarter[[#This Row],[pledged]]/Kickstarter[[#This Row],[goal]]</f>
        <v>4.1999999999999997E-3</v>
      </c>
      <c r="P4043" s="13">
        <f>IF(Kickstarter[[#This Row],[backers_count]], Kickstarter[[#This Row],[pledged]]/Kickstarter[[#This Row],[backers_count]], 0)</f>
        <v>10.5</v>
      </c>
      <c r="Q4043" t="str">
        <f>LEFT(Kickstarter[[#This Row],[Category and Sub-Category]], SEARCH("/", Kickstarter[[#This Row],[Category and Sub-Category]])-1)</f>
        <v>theater</v>
      </c>
      <c r="R4043" t="str">
        <f>RIGHT(Kickstarter[[#This Row],[Category and Sub-Category]], LEN(Kickstarter[[#This Row],[Category and Sub-Category]])-SEARCH("/",Kickstarter[[#This Row],[Category and Sub-Category]]))</f>
        <v>plays</v>
      </c>
      <c r="S4043" s="10">
        <f>(Kickstarter[[#This Row],[launched_at]]/86400) + 25569 + (-6/24)</f>
        <v>42559.224004629628</v>
      </c>
      <c r="T4043" s="10">
        <f>(Kickstarter[[#This Row],[deadline]]/86400) + 25569 + (-6/24)</f>
        <v>42619.224004629628</v>
      </c>
      <c r="U4043" s="6">
        <f>YEAR(Kickstarter[[#This Row],[Date Created Conversion]])</f>
        <v>2016</v>
      </c>
      <c r="V4043" s="6" t="str">
        <f>TEXT(Kickstarter[[#This Row],[Date Created Conversion]], "mmm")</f>
        <v>Jul</v>
      </c>
      <c r="W4043" s="6">
        <f>DATEDIF(Kickstarter[[#This Row],[Date Created Conversion]],Kickstarter[[#This Row],[Date Ended Conversion]],"m")</f>
        <v>1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Kickstarter[[#This Row],[pledged]]/Kickstarter[[#This Row],[goal]]</f>
        <v>2.0999999999999999E-3</v>
      </c>
      <c r="P4044" s="13">
        <f>IF(Kickstarter[[#This Row],[backers_count]], Kickstarter[[#This Row],[pledged]]/Kickstarter[[#This Row],[backers_count]], 0)</f>
        <v>7</v>
      </c>
      <c r="Q4044" t="str">
        <f>LEFT(Kickstarter[[#This Row],[Category and Sub-Category]], SEARCH("/", Kickstarter[[#This Row],[Category and Sub-Category]])-1)</f>
        <v>theater</v>
      </c>
      <c r="R4044" t="str">
        <f>RIGHT(Kickstarter[[#This Row],[Category and Sub-Category]], LEN(Kickstarter[[#This Row],[Category and Sub-Category]])-SEARCH("/",Kickstarter[[#This Row],[Category and Sub-Category]]))</f>
        <v>plays</v>
      </c>
      <c r="S4044" s="10">
        <f>(Kickstarter[[#This Row],[launched_at]]/86400) + 25569 + (-6/24)</f>
        <v>41994.834074074075</v>
      </c>
      <c r="T4044" s="10">
        <f>(Kickstarter[[#This Row],[deadline]]/86400) + 25569 + (-6/24)</f>
        <v>42024.552777777775</v>
      </c>
      <c r="U4044" s="6">
        <f>YEAR(Kickstarter[[#This Row],[Date Created Conversion]])</f>
        <v>2014</v>
      </c>
      <c r="V4044" s="6" t="str">
        <f>TEXT(Kickstarter[[#This Row],[Date Created Conversion]], "mmm")</f>
        <v>Dec</v>
      </c>
      <c r="W4044" s="6">
        <f>DATEDIF(Kickstarter[[#This Row],[Date Created Conversion]],Kickstarter[[#This Row],[Date Ended Conversion]],"m")</f>
        <v>0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Kickstarter[[#This Row],[pledged]]/Kickstarter[[#This Row],[goal]]</f>
        <v>0</v>
      </c>
      <c r="P4045" s="13">
        <f>IF(Kickstarter[[#This Row],[backers_count]], Kickstarter[[#This Row],[pledged]]/Kickstarter[[#This Row],[backers_count]], 0)</f>
        <v>0</v>
      </c>
      <c r="Q4045" t="str">
        <f>LEFT(Kickstarter[[#This Row],[Category and Sub-Category]], SEARCH("/", Kickstarter[[#This Row],[Category and Sub-Category]])-1)</f>
        <v>theater</v>
      </c>
      <c r="R4045" t="str">
        <f>RIGHT(Kickstarter[[#This Row],[Category and Sub-Category]], LEN(Kickstarter[[#This Row],[Category and Sub-Category]])-SEARCH("/",Kickstarter[[#This Row],[Category and Sub-Category]]))</f>
        <v>plays</v>
      </c>
      <c r="S4045" s="10">
        <f>(Kickstarter[[#This Row],[launched_at]]/86400) + 25569 + (-6/24)</f>
        <v>41948.707465277781</v>
      </c>
      <c r="T4045" s="10">
        <f>(Kickstarter[[#This Row],[deadline]]/86400) + 25569 + (-6/24)</f>
        <v>41963.707465277781</v>
      </c>
      <c r="U4045" s="6">
        <f>YEAR(Kickstarter[[#This Row],[Date Created Conversion]])</f>
        <v>2014</v>
      </c>
      <c r="V4045" s="6" t="str">
        <f>TEXT(Kickstarter[[#This Row],[Date Created Conversion]], "mmm")</f>
        <v>Nov</v>
      </c>
      <c r="W4045" s="6">
        <f>DATEDIF(Kickstarter[[#This Row],[Date Created Conversion]],Kickstarter[[#This Row],[Date Ended Conversion]],"m")</f>
        <v>0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Kickstarter[[#This Row],[pledged]]/Kickstarter[[#This Row],[goal]]</f>
        <v>0.375</v>
      </c>
      <c r="P4046" s="13">
        <f>IF(Kickstarter[[#This Row],[backers_count]], Kickstarter[[#This Row],[pledged]]/Kickstarter[[#This Row],[backers_count]], 0)</f>
        <v>56.25</v>
      </c>
      <c r="Q4046" t="str">
        <f>LEFT(Kickstarter[[#This Row],[Category and Sub-Category]], SEARCH("/", Kickstarter[[#This Row],[Category and Sub-Category]])-1)</f>
        <v>theater</v>
      </c>
      <c r="R4046" t="str">
        <f>RIGHT(Kickstarter[[#This Row],[Category and Sub-Category]], LEN(Kickstarter[[#This Row],[Category and Sub-Category]])-SEARCH("/",Kickstarter[[#This Row],[Category and Sub-Category]]))</f>
        <v>plays</v>
      </c>
      <c r="S4046" s="10">
        <f>(Kickstarter[[#This Row],[launched_at]]/86400) + 25569 + (-6/24)</f>
        <v>42073.969699074078</v>
      </c>
      <c r="T4046" s="10">
        <f>(Kickstarter[[#This Row],[deadline]]/86400) + 25569 + (-6/24)</f>
        <v>42103.958333333328</v>
      </c>
      <c r="U4046" s="6">
        <f>YEAR(Kickstarter[[#This Row],[Date Created Conversion]])</f>
        <v>2015</v>
      </c>
      <c r="V4046" s="6" t="str">
        <f>TEXT(Kickstarter[[#This Row],[Date Created Conversion]], "mmm")</f>
        <v>Mar</v>
      </c>
      <c r="W4046" s="6">
        <f>DATEDIF(Kickstarter[[#This Row],[Date Created Conversion]],Kickstarter[[#This Row],[Date Ended Conversion]],"m")</f>
        <v>0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Kickstarter[[#This Row],[pledged]]/Kickstarter[[#This Row],[goal]]</f>
        <v>2.0000000000000001E-4</v>
      </c>
      <c r="P4047" s="13">
        <f>IF(Kickstarter[[#This Row],[backers_count]], Kickstarter[[#This Row],[pledged]]/Kickstarter[[#This Row],[backers_count]], 0)</f>
        <v>1</v>
      </c>
      <c r="Q4047" t="str">
        <f>LEFT(Kickstarter[[#This Row],[Category and Sub-Category]], SEARCH("/", Kickstarter[[#This Row],[Category and Sub-Category]])-1)</f>
        <v>theater</v>
      </c>
      <c r="R4047" t="str">
        <f>RIGHT(Kickstarter[[#This Row],[Category and Sub-Category]], LEN(Kickstarter[[#This Row],[Category and Sub-Category]])-SEARCH("/",Kickstarter[[#This Row],[Category and Sub-Category]]))</f>
        <v>plays</v>
      </c>
      <c r="S4047" s="10">
        <f>(Kickstarter[[#This Row],[launched_at]]/86400) + 25569 + (-6/24)</f>
        <v>41841.951261574075</v>
      </c>
      <c r="T4047" s="10">
        <f>(Kickstarter[[#This Row],[deadline]]/86400) + 25569 + (-6/24)</f>
        <v>41871.951261574075</v>
      </c>
      <c r="U4047" s="6">
        <f>YEAR(Kickstarter[[#This Row],[Date Created Conversion]])</f>
        <v>2014</v>
      </c>
      <c r="V4047" s="6" t="str">
        <f>TEXT(Kickstarter[[#This Row],[Date Created Conversion]], "mmm")</f>
        <v>Jul</v>
      </c>
      <c r="W4047" s="6">
        <f>DATEDIF(Kickstarter[[#This Row],[Date Created Conversion]],Kickstarter[[#This Row],[Date Ended Conversion]],"m")</f>
        <v>0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Kickstarter[[#This Row],[pledged]]/Kickstarter[[#This Row],[goal]]</f>
        <v>8.2142857142857142E-2</v>
      </c>
      <c r="P4048" s="13">
        <f>IF(Kickstarter[[#This Row],[backers_count]], Kickstarter[[#This Row],[pledged]]/Kickstarter[[#This Row],[backers_count]], 0)</f>
        <v>38.333333333333336</v>
      </c>
      <c r="Q4048" t="str">
        <f>LEFT(Kickstarter[[#This Row],[Category and Sub-Category]], SEARCH("/", Kickstarter[[#This Row],[Category and Sub-Category]])-1)</f>
        <v>theater</v>
      </c>
      <c r="R4048" t="str">
        <f>RIGHT(Kickstarter[[#This Row],[Category and Sub-Category]], LEN(Kickstarter[[#This Row],[Category and Sub-Category]])-SEARCH("/",Kickstarter[[#This Row],[Category and Sub-Category]]))</f>
        <v>plays</v>
      </c>
      <c r="S4048" s="10">
        <f>(Kickstarter[[#This Row],[launched_at]]/86400) + 25569 + (-6/24)</f>
        <v>41904.400578703702</v>
      </c>
      <c r="T4048" s="10">
        <f>(Kickstarter[[#This Row],[deadline]]/86400) + 25569 + (-6/24)</f>
        <v>41934.400578703702</v>
      </c>
      <c r="U4048" s="6">
        <f>YEAR(Kickstarter[[#This Row],[Date Created Conversion]])</f>
        <v>2014</v>
      </c>
      <c r="V4048" s="6" t="str">
        <f>TEXT(Kickstarter[[#This Row],[Date Created Conversion]], "mmm")</f>
        <v>Sep</v>
      </c>
      <c r="W4048" s="6">
        <f>DATEDIF(Kickstarter[[#This Row],[Date Created Conversion]],Kickstarter[[#This Row],[Date Ended Conversion]],"m")</f>
        <v>1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Kickstarter[[#This Row],[pledged]]/Kickstarter[[#This Row],[goal]]</f>
        <v>2.1999999999999999E-2</v>
      </c>
      <c r="P4049" s="13">
        <f>IF(Kickstarter[[#This Row],[backers_count]], Kickstarter[[#This Row],[pledged]]/Kickstarter[[#This Row],[backers_count]], 0)</f>
        <v>27.5</v>
      </c>
      <c r="Q4049" t="str">
        <f>LEFT(Kickstarter[[#This Row],[Category and Sub-Category]], SEARCH("/", Kickstarter[[#This Row],[Category and Sub-Category]])-1)</f>
        <v>theater</v>
      </c>
      <c r="R4049" t="str">
        <f>RIGHT(Kickstarter[[#This Row],[Category and Sub-Category]], LEN(Kickstarter[[#This Row],[Category and Sub-Category]])-SEARCH("/",Kickstarter[[#This Row],[Category and Sub-Category]]))</f>
        <v>plays</v>
      </c>
      <c r="S4049" s="10">
        <f>(Kickstarter[[#This Row],[launched_at]]/86400) + 25569 + (-6/24)</f>
        <v>41990.772488425922</v>
      </c>
      <c r="T4049" s="10">
        <f>(Kickstarter[[#This Row],[deadline]]/86400) + 25569 + (-6/24)</f>
        <v>42014.791666666672</v>
      </c>
      <c r="U4049" s="6">
        <f>YEAR(Kickstarter[[#This Row],[Date Created Conversion]])</f>
        <v>2014</v>
      </c>
      <c r="V4049" s="6" t="str">
        <f>TEXT(Kickstarter[[#This Row],[Date Created Conversion]], "mmm")</f>
        <v>Dec</v>
      </c>
      <c r="W4049" s="6">
        <f>DATEDIF(Kickstarter[[#This Row],[Date Created Conversion]],Kickstarter[[#This Row],[Date Ended Conversion]],"m")</f>
        <v>0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Kickstarter[[#This Row],[pledged]]/Kickstarter[[#This Row],[goal]]</f>
        <v>0.17652941176470588</v>
      </c>
      <c r="P4050" s="13">
        <f>IF(Kickstarter[[#This Row],[backers_count]], Kickstarter[[#This Row],[pledged]]/Kickstarter[[#This Row],[backers_count]], 0)</f>
        <v>32.978021978021978</v>
      </c>
      <c r="Q4050" t="str">
        <f>LEFT(Kickstarter[[#This Row],[Category and Sub-Category]], SEARCH("/", Kickstarter[[#This Row],[Category and Sub-Category]])-1)</f>
        <v>theater</v>
      </c>
      <c r="R4050" t="str">
        <f>RIGHT(Kickstarter[[#This Row],[Category and Sub-Category]], LEN(Kickstarter[[#This Row],[Category and Sub-Category]])-SEARCH("/",Kickstarter[[#This Row],[Category and Sub-Category]]))</f>
        <v>plays</v>
      </c>
      <c r="S4050" s="10">
        <f>(Kickstarter[[#This Row],[launched_at]]/86400) + 25569 + (-6/24)</f>
        <v>42436.259108796294</v>
      </c>
      <c r="T4050" s="10">
        <f>(Kickstarter[[#This Row],[deadline]]/86400) + 25569 + (-6/24)</f>
        <v>42471.217442129629</v>
      </c>
      <c r="U4050" s="6">
        <f>YEAR(Kickstarter[[#This Row],[Date Created Conversion]])</f>
        <v>2016</v>
      </c>
      <c r="V4050" s="6" t="str">
        <f>TEXT(Kickstarter[[#This Row],[Date Created Conversion]], "mmm")</f>
        <v>Mar</v>
      </c>
      <c r="W4050" s="6">
        <f>DATEDIF(Kickstarter[[#This Row],[Date Created Conversion]],Kickstarter[[#This Row],[Date Ended Conversion]],"m")</f>
        <v>1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Kickstarter[[#This Row],[pledged]]/Kickstarter[[#This Row],[goal]]</f>
        <v>8.0000000000000004E-4</v>
      </c>
      <c r="P4051" s="13">
        <f>IF(Kickstarter[[#This Row],[backers_count]], Kickstarter[[#This Row],[pledged]]/Kickstarter[[#This Row],[backers_count]], 0)</f>
        <v>16</v>
      </c>
      <c r="Q4051" t="str">
        <f>LEFT(Kickstarter[[#This Row],[Category and Sub-Category]], SEARCH("/", Kickstarter[[#This Row],[Category and Sub-Category]])-1)</f>
        <v>theater</v>
      </c>
      <c r="R4051" t="str">
        <f>RIGHT(Kickstarter[[#This Row],[Category and Sub-Category]], LEN(Kickstarter[[#This Row],[Category and Sub-Category]])-SEARCH("/",Kickstarter[[#This Row],[Category and Sub-Category]]))</f>
        <v>plays</v>
      </c>
      <c r="S4051" s="10">
        <f>(Kickstarter[[#This Row],[launched_at]]/86400) + 25569 + (-6/24)</f>
        <v>42169.708506944444</v>
      </c>
      <c r="T4051" s="10">
        <f>(Kickstarter[[#This Row],[deadline]]/86400) + 25569 + (-6/24)</f>
        <v>42199.708506944444</v>
      </c>
      <c r="U4051" s="6">
        <f>YEAR(Kickstarter[[#This Row],[Date Created Conversion]])</f>
        <v>2015</v>
      </c>
      <c r="V4051" s="6" t="str">
        <f>TEXT(Kickstarter[[#This Row],[Date Created Conversion]], "mmm")</f>
        <v>Jun</v>
      </c>
      <c r="W4051" s="6">
        <f>DATEDIF(Kickstarter[[#This Row],[Date Created Conversion]],Kickstarter[[#This Row],[Date Ended Conversion]],"m")</f>
        <v>1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Kickstarter[[#This Row],[pledged]]/Kickstarter[[#This Row],[goal]]</f>
        <v>6.6666666666666664E-4</v>
      </c>
      <c r="P4052" s="13">
        <f>IF(Kickstarter[[#This Row],[backers_count]], Kickstarter[[#This Row],[pledged]]/Kickstarter[[#This Row],[backers_count]], 0)</f>
        <v>1</v>
      </c>
      <c r="Q4052" t="str">
        <f>LEFT(Kickstarter[[#This Row],[Category and Sub-Category]], SEARCH("/", Kickstarter[[#This Row],[Category and Sub-Category]])-1)</f>
        <v>theater</v>
      </c>
      <c r="R4052" t="str">
        <f>RIGHT(Kickstarter[[#This Row],[Category and Sub-Category]], LEN(Kickstarter[[#This Row],[Category and Sub-Category]])-SEARCH("/",Kickstarter[[#This Row],[Category and Sub-Category]]))</f>
        <v>plays</v>
      </c>
      <c r="S4052" s="10">
        <f>(Kickstarter[[#This Row],[launched_at]]/86400) + 25569 + (-6/24)</f>
        <v>41905.386469907404</v>
      </c>
      <c r="T4052" s="10">
        <f>(Kickstarter[[#This Row],[deadline]]/86400) + 25569 + (-6/24)</f>
        <v>41935.386469907404</v>
      </c>
      <c r="U4052" s="6">
        <f>YEAR(Kickstarter[[#This Row],[Date Created Conversion]])</f>
        <v>2014</v>
      </c>
      <c r="V4052" s="6" t="str">
        <f>TEXT(Kickstarter[[#This Row],[Date Created Conversion]], "mmm")</f>
        <v>Sep</v>
      </c>
      <c r="W4052" s="6">
        <f>DATEDIF(Kickstarter[[#This Row],[Date Created Conversion]],Kickstarter[[#This Row],[Date Ended Conversion]],"m")</f>
        <v>1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Kickstarter[[#This Row],[pledged]]/Kickstarter[[#This Row],[goal]]</f>
        <v>0</v>
      </c>
      <c r="P4053" s="13">
        <f>IF(Kickstarter[[#This Row],[backers_count]], Kickstarter[[#This Row],[pledged]]/Kickstarter[[#This Row],[backers_count]], 0)</f>
        <v>0</v>
      </c>
      <c r="Q4053" t="str">
        <f>LEFT(Kickstarter[[#This Row],[Category and Sub-Category]], SEARCH("/", Kickstarter[[#This Row],[Category and Sub-Category]])-1)</f>
        <v>theater</v>
      </c>
      <c r="R4053" t="str">
        <f>RIGHT(Kickstarter[[#This Row],[Category and Sub-Category]], LEN(Kickstarter[[#This Row],[Category and Sub-Category]])-SEARCH("/",Kickstarter[[#This Row],[Category and Sub-Category]]))</f>
        <v>plays</v>
      </c>
      <c r="S4053" s="10">
        <f>(Kickstarter[[#This Row],[launched_at]]/86400) + 25569 + (-6/24)</f>
        <v>41761.560150462959</v>
      </c>
      <c r="T4053" s="10">
        <f>(Kickstarter[[#This Row],[deadline]]/86400) + 25569 + (-6/24)</f>
        <v>41768.036805555559</v>
      </c>
      <c r="U4053" s="6">
        <f>YEAR(Kickstarter[[#This Row],[Date Created Conversion]])</f>
        <v>2014</v>
      </c>
      <c r="V4053" s="6" t="str">
        <f>TEXT(Kickstarter[[#This Row],[Date Created Conversion]], "mmm")</f>
        <v>May</v>
      </c>
      <c r="W4053" s="6">
        <f>DATEDIF(Kickstarter[[#This Row],[Date Created Conversion]],Kickstarter[[#This Row],[Date Ended Conversion]],"m")</f>
        <v>0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Kickstarter[[#This Row],[pledged]]/Kickstarter[[#This Row],[goal]]</f>
        <v>0.37533333333333335</v>
      </c>
      <c r="P4054" s="13">
        <f>IF(Kickstarter[[#This Row],[backers_count]], Kickstarter[[#This Row],[pledged]]/Kickstarter[[#This Row],[backers_count]], 0)</f>
        <v>86.615384615384613</v>
      </c>
      <c r="Q4054" t="str">
        <f>LEFT(Kickstarter[[#This Row],[Category and Sub-Category]], SEARCH("/", Kickstarter[[#This Row],[Category and Sub-Category]])-1)</f>
        <v>theater</v>
      </c>
      <c r="R4054" t="str">
        <f>RIGHT(Kickstarter[[#This Row],[Category and Sub-Category]], LEN(Kickstarter[[#This Row],[Category and Sub-Category]])-SEARCH("/",Kickstarter[[#This Row],[Category and Sub-Category]]))</f>
        <v>plays</v>
      </c>
      <c r="S4054" s="10">
        <f>(Kickstarter[[#This Row],[launched_at]]/86400) + 25569 + (-6/24)</f>
        <v>41865.628657407404</v>
      </c>
      <c r="T4054" s="10">
        <f>(Kickstarter[[#This Row],[deadline]]/86400) + 25569 + (-6/24)</f>
        <v>41925.628657407404</v>
      </c>
      <c r="U4054" s="6">
        <f>YEAR(Kickstarter[[#This Row],[Date Created Conversion]])</f>
        <v>2014</v>
      </c>
      <c r="V4054" s="6" t="str">
        <f>TEXT(Kickstarter[[#This Row],[Date Created Conversion]], "mmm")</f>
        <v>Aug</v>
      </c>
      <c r="W4054" s="6">
        <f>DATEDIF(Kickstarter[[#This Row],[Date Created Conversion]],Kickstarter[[#This Row],[Date Ended Conversion]],"m")</f>
        <v>1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Kickstarter[[#This Row],[pledged]]/Kickstarter[[#This Row],[goal]]</f>
        <v>0.22</v>
      </c>
      <c r="P4055" s="13">
        <f>IF(Kickstarter[[#This Row],[backers_count]], Kickstarter[[#This Row],[pledged]]/Kickstarter[[#This Row],[backers_count]], 0)</f>
        <v>55</v>
      </c>
      <c r="Q4055" t="str">
        <f>LEFT(Kickstarter[[#This Row],[Category and Sub-Category]], SEARCH("/", Kickstarter[[#This Row],[Category and Sub-Category]])-1)</f>
        <v>theater</v>
      </c>
      <c r="R4055" t="str">
        <f>RIGHT(Kickstarter[[#This Row],[Category and Sub-Category]], LEN(Kickstarter[[#This Row],[Category and Sub-Category]])-SEARCH("/",Kickstarter[[#This Row],[Category and Sub-Category]]))</f>
        <v>plays</v>
      </c>
      <c r="S4055" s="10">
        <f>(Kickstarter[[#This Row],[launched_at]]/86400) + 25569 + (-6/24)</f>
        <v>41928.440138888887</v>
      </c>
      <c r="T4055" s="10">
        <f>(Kickstarter[[#This Row],[deadline]]/86400) + 25569 + (-6/24)</f>
        <v>41958.583333333328</v>
      </c>
      <c r="U4055" s="6">
        <f>YEAR(Kickstarter[[#This Row],[Date Created Conversion]])</f>
        <v>2014</v>
      </c>
      <c r="V4055" s="6" t="str">
        <f>TEXT(Kickstarter[[#This Row],[Date Created Conversion]], "mmm")</f>
        <v>Oct</v>
      </c>
      <c r="W4055" s="6">
        <f>DATEDIF(Kickstarter[[#This Row],[Date Created Conversion]],Kickstarter[[#This Row],[Date Ended Conversion]],"m")</f>
        <v>0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Kickstarter[[#This Row],[pledged]]/Kickstarter[[#This Row],[goal]]</f>
        <v>0</v>
      </c>
      <c r="P4056" s="13">
        <f>IF(Kickstarter[[#This Row],[backers_count]], Kickstarter[[#This Row],[pledged]]/Kickstarter[[#This Row],[backers_count]], 0)</f>
        <v>0</v>
      </c>
      <c r="Q4056" t="str">
        <f>LEFT(Kickstarter[[#This Row],[Category and Sub-Category]], SEARCH("/", Kickstarter[[#This Row],[Category and Sub-Category]])-1)</f>
        <v>theater</v>
      </c>
      <c r="R4056" t="str">
        <f>RIGHT(Kickstarter[[#This Row],[Category and Sub-Category]], LEN(Kickstarter[[#This Row],[Category and Sub-Category]])-SEARCH("/",Kickstarter[[#This Row],[Category and Sub-Category]]))</f>
        <v>plays</v>
      </c>
      <c r="S4056" s="10">
        <f>(Kickstarter[[#This Row],[launched_at]]/86400) + 25569 + (-6/24)</f>
        <v>42613.591261574074</v>
      </c>
      <c r="T4056" s="10">
        <f>(Kickstarter[[#This Row],[deadline]]/86400) + 25569 + (-6/24)</f>
        <v>42643.916666666672</v>
      </c>
      <c r="U4056" s="6">
        <f>YEAR(Kickstarter[[#This Row],[Date Created Conversion]])</f>
        <v>2016</v>
      </c>
      <c r="V4056" s="6" t="str">
        <f>TEXT(Kickstarter[[#This Row],[Date Created Conversion]], "mmm")</f>
        <v>Aug</v>
      </c>
      <c r="W4056" s="6">
        <f>DATEDIF(Kickstarter[[#This Row],[Date Created Conversion]],Kickstarter[[#This Row],[Date Ended Conversion]],"m")</f>
        <v>0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Kickstarter[[#This Row],[pledged]]/Kickstarter[[#This Row],[goal]]</f>
        <v>0.1762</v>
      </c>
      <c r="P4057" s="13">
        <f>IF(Kickstarter[[#This Row],[backers_count]], Kickstarter[[#This Row],[pledged]]/Kickstarter[[#This Row],[backers_count]], 0)</f>
        <v>41.952380952380949</v>
      </c>
      <c r="Q4057" t="str">
        <f>LEFT(Kickstarter[[#This Row],[Category and Sub-Category]], SEARCH("/", Kickstarter[[#This Row],[Category and Sub-Category]])-1)</f>
        <v>theater</v>
      </c>
      <c r="R4057" t="str">
        <f>RIGHT(Kickstarter[[#This Row],[Category and Sub-Category]], LEN(Kickstarter[[#This Row],[Category and Sub-Category]])-SEARCH("/",Kickstarter[[#This Row],[Category and Sub-Category]]))</f>
        <v>plays</v>
      </c>
      <c r="S4057" s="10">
        <f>(Kickstarter[[#This Row],[launched_at]]/86400) + 25569 + (-6/24)</f>
        <v>41779.398506944446</v>
      </c>
      <c r="T4057" s="10">
        <f>(Kickstarter[[#This Row],[deadline]]/86400) + 25569 + (-6/24)</f>
        <v>41809.398506944446</v>
      </c>
      <c r="U4057" s="6">
        <f>YEAR(Kickstarter[[#This Row],[Date Created Conversion]])</f>
        <v>2014</v>
      </c>
      <c r="V4057" s="6" t="str">
        <f>TEXT(Kickstarter[[#This Row],[Date Created Conversion]], "mmm")</f>
        <v>May</v>
      </c>
      <c r="W4057" s="6">
        <f>DATEDIF(Kickstarter[[#This Row],[Date Created Conversion]],Kickstarter[[#This Row],[Date Ended Conversion]],"m")</f>
        <v>0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Kickstarter[[#This Row],[pledged]]/Kickstarter[[#This Row],[goal]]</f>
        <v>0.53</v>
      </c>
      <c r="P4058" s="13">
        <f>IF(Kickstarter[[#This Row],[backers_count]], Kickstarter[[#This Row],[pledged]]/Kickstarter[[#This Row],[backers_count]], 0)</f>
        <v>88.333333333333329</v>
      </c>
      <c r="Q4058" t="str">
        <f>LEFT(Kickstarter[[#This Row],[Category and Sub-Category]], SEARCH("/", Kickstarter[[#This Row],[Category and Sub-Category]])-1)</f>
        <v>theater</v>
      </c>
      <c r="R4058" t="str">
        <f>RIGHT(Kickstarter[[#This Row],[Category and Sub-Category]], LEN(Kickstarter[[#This Row],[Category and Sub-Category]])-SEARCH("/",Kickstarter[[#This Row],[Category and Sub-Category]]))</f>
        <v>plays</v>
      </c>
      <c r="S4058" s="10">
        <f>(Kickstarter[[#This Row],[launched_at]]/86400) + 25569 + (-6/24)</f>
        <v>42534.683321759258</v>
      </c>
      <c r="T4058" s="10">
        <f>(Kickstarter[[#This Row],[deadline]]/86400) + 25569 + (-6/24)</f>
        <v>42554.582638888889</v>
      </c>
      <c r="U4058" s="6">
        <f>YEAR(Kickstarter[[#This Row],[Date Created Conversion]])</f>
        <v>2016</v>
      </c>
      <c r="V4058" s="6" t="str">
        <f>TEXT(Kickstarter[[#This Row],[Date Created Conversion]], "mmm")</f>
        <v>Jun</v>
      </c>
      <c r="W4058" s="6">
        <f>DATEDIF(Kickstarter[[#This Row],[Date Created Conversion]],Kickstarter[[#This Row],[Date Ended Conversion]],"m")</f>
        <v>0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Kickstarter[[#This Row],[pledged]]/Kickstarter[[#This Row],[goal]]</f>
        <v>0.22142857142857142</v>
      </c>
      <c r="P4059" s="13">
        <f>IF(Kickstarter[[#This Row],[backers_count]], Kickstarter[[#This Row],[pledged]]/Kickstarter[[#This Row],[backers_count]], 0)</f>
        <v>129.16666666666666</v>
      </c>
      <c r="Q4059" t="str">
        <f>LEFT(Kickstarter[[#This Row],[Category and Sub-Category]], SEARCH("/", Kickstarter[[#This Row],[Category and Sub-Category]])-1)</f>
        <v>theater</v>
      </c>
      <c r="R4059" t="str">
        <f>RIGHT(Kickstarter[[#This Row],[Category and Sub-Category]], LEN(Kickstarter[[#This Row],[Category and Sub-Category]])-SEARCH("/",Kickstarter[[#This Row],[Category and Sub-Category]]))</f>
        <v>plays</v>
      </c>
      <c r="S4059" s="10">
        <f>(Kickstarter[[#This Row],[launched_at]]/86400) + 25569 + (-6/24)</f>
        <v>42310.718518518523</v>
      </c>
      <c r="T4059" s="10">
        <f>(Kickstarter[[#This Row],[deadline]]/86400) + 25569 + (-6/24)</f>
        <v>42333.708333333328</v>
      </c>
      <c r="U4059" s="6">
        <f>YEAR(Kickstarter[[#This Row],[Date Created Conversion]])</f>
        <v>2015</v>
      </c>
      <c r="V4059" s="6" t="str">
        <f>TEXT(Kickstarter[[#This Row],[Date Created Conversion]], "mmm")</f>
        <v>Nov</v>
      </c>
      <c r="W4059" s="6">
        <f>DATEDIF(Kickstarter[[#This Row],[Date Created Conversion]],Kickstarter[[#This Row],[Date Ended Conversion]],"m")</f>
        <v>0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Kickstarter[[#This Row],[pledged]]/Kickstarter[[#This Row],[goal]]</f>
        <v>2.5333333333333333E-2</v>
      </c>
      <c r="P4060" s="13">
        <f>IF(Kickstarter[[#This Row],[backers_count]], Kickstarter[[#This Row],[pledged]]/Kickstarter[[#This Row],[backers_count]], 0)</f>
        <v>23.75</v>
      </c>
      <c r="Q4060" t="str">
        <f>LEFT(Kickstarter[[#This Row],[Category and Sub-Category]], SEARCH("/", Kickstarter[[#This Row],[Category and Sub-Category]])-1)</f>
        <v>theater</v>
      </c>
      <c r="R4060" t="str">
        <f>RIGHT(Kickstarter[[#This Row],[Category and Sub-Category]], LEN(Kickstarter[[#This Row],[Category and Sub-Category]])-SEARCH("/",Kickstarter[[#This Row],[Category and Sub-Category]]))</f>
        <v>plays</v>
      </c>
      <c r="S4060" s="10">
        <f>(Kickstarter[[#This Row],[launched_at]]/86400) + 25569 + (-6/24)</f>
        <v>42445.810694444444</v>
      </c>
      <c r="T4060" s="10">
        <f>(Kickstarter[[#This Row],[deadline]]/86400) + 25569 + (-6/24)</f>
        <v>42460.915972222225</v>
      </c>
      <c r="U4060" s="6">
        <f>YEAR(Kickstarter[[#This Row],[Date Created Conversion]])</f>
        <v>2016</v>
      </c>
      <c r="V4060" s="6" t="str">
        <f>TEXT(Kickstarter[[#This Row],[Date Created Conversion]], "mmm")</f>
        <v>Mar</v>
      </c>
      <c r="W4060" s="6">
        <f>DATEDIF(Kickstarter[[#This Row],[Date Created Conversion]],Kickstarter[[#This Row],[Date Ended Conversion]],"m")</f>
        <v>0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Kickstarter[[#This Row],[pledged]]/Kickstarter[[#This Row],[goal]]</f>
        <v>2.5000000000000001E-2</v>
      </c>
      <c r="P4061" s="13">
        <f>IF(Kickstarter[[#This Row],[backers_count]], Kickstarter[[#This Row],[pledged]]/Kickstarter[[#This Row],[backers_count]], 0)</f>
        <v>35.714285714285715</v>
      </c>
      <c r="Q4061" t="str">
        <f>LEFT(Kickstarter[[#This Row],[Category and Sub-Category]], SEARCH("/", Kickstarter[[#This Row],[Category and Sub-Category]])-1)</f>
        <v>theater</v>
      </c>
      <c r="R4061" t="str">
        <f>RIGHT(Kickstarter[[#This Row],[Category and Sub-Category]], LEN(Kickstarter[[#This Row],[Category and Sub-Category]])-SEARCH("/",Kickstarter[[#This Row],[Category and Sub-Category]]))</f>
        <v>plays</v>
      </c>
      <c r="S4061" s="10">
        <f>(Kickstarter[[#This Row],[launched_at]]/86400) + 25569 + (-6/24)</f>
        <v>41866.390648148146</v>
      </c>
      <c r="T4061" s="10">
        <f>(Kickstarter[[#This Row],[deadline]]/86400) + 25569 + (-6/24)</f>
        <v>41897.875</v>
      </c>
      <c r="U4061" s="6">
        <f>YEAR(Kickstarter[[#This Row],[Date Created Conversion]])</f>
        <v>2014</v>
      </c>
      <c r="V4061" s="6" t="str">
        <f>TEXT(Kickstarter[[#This Row],[Date Created Conversion]], "mmm")</f>
        <v>Aug</v>
      </c>
      <c r="W4061" s="6">
        <f>DATEDIF(Kickstarter[[#This Row],[Date Created Conversion]],Kickstarter[[#This Row],[Date Ended Conversion]],"m")</f>
        <v>1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Kickstarter[[#This Row],[pledged]]/Kickstarter[[#This Row],[goal]]</f>
        <v>2.8500000000000001E-2</v>
      </c>
      <c r="P4062" s="13">
        <f>IF(Kickstarter[[#This Row],[backers_count]], Kickstarter[[#This Row],[pledged]]/Kickstarter[[#This Row],[backers_count]], 0)</f>
        <v>57</v>
      </c>
      <c r="Q4062" t="str">
        <f>LEFT(Kickstarter[[#This Row],[Category and Sub-Category]], SEARCH("/", Kickstarter[[#This Row],[Category and Sub-Category]])-1)</f>
        <v>theater</v>
      </c>
      <c r="R4062" t="str">
        <f>RIGHT(Kickstarter[[#This Row],[Category and Sub-Category]], LEN(Kickstarter[[#This Row],[Category and Sub-Category]])-SEARCH("/",Kickstarter[[#This Row],[Category and Sub-Category]]))</f>
        <v>plays</v>
      </c>
      <c r="S4062" s="10">
        <f>(Kickstarter[[#This Row],[launched_at]]/86400) + 25569 + (-6/24)</f>
        <v>41779.445092592592</v>
      </c>
      <c r="T4062" s="10">
        <f>(Kickstarter[[#This Row],[deadline]]/86400) + 25569 + (-6/24)</f>
        <v>41813.416666666664</v>
      </c>
      <c r="U4062" s="6">
        <f>YEAR(Kickstarter[[#This Row],[Date Created Conversion]])</f>
        <v>2014</v>
      </c>
      <c r="V4062" s="6" t="str">
        <f>TEXT(Kickstarter[[#This Row],[Date Created Conversion]], "mmm")</f>
        <v>May</v>
      </c>
      <c r="W4062" s="6">
        <f>DATEDIF(Kickstarter[[#This Row],[Date Created Conversion]],Kickstarter[[#This Row],[Date Ended Conversion]],"m")</f>
        <v>1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Kickstarter[[#This Row],[pledged]]/Kickstarter[[#This Row],[goal]]</f>
        <v>0</v>
      </c>
      <c r="P4063" s="13">
        <f>IF(Kickstarter[[#This Row],[backers_count]], Kickstarter[[#This Row],[pledged]]/Kickstarter[[#This Row],[backers_count]], 0)</f>
        <v>0</v>
      </c>
      <c r="Q4063" t="str">
        <f>LEFT(Kickstarter[[#This Row],[Category and Sub-Category]], SEARCH("/", Kickstarter[[#This Row],[Category and Sub-Category]])-1)</f>
        <v>theater</v>
      </c>
      <c r="R4063" t="str">
        <f>RIGHT(Kickstarter[[#This Row],[Category and Sub-Category]], LEN(Kickstarter[[#This Row],[Category and Sub-Category]])-SEARCH("/",Kickstarter[[#This Row],[Category and Sub-Category]]))</f>
        <v>plays</v>
      </c>
      <c r="S4063" s="10">
        <f>(Kickstarter[[#This Row],[launched_at]]/86400) + 25569 + (-6/24)</f>
        <v>42420.891469907408</v>
      </c>
      <c r="T4063" s="10">
        <f>(Kickstarter[[#This Row],[deadline]]/86400) + 25569 + (-6/24)</f>
        <v>42480.849803240737</v>
      </c>
      <c r="U4063" s="6">
        <f>YEAR(Kickstarter[[#This Row],[Date Created Conversion]])</f>
        <v>2016</v>
      </c>
      <c r="V4063" s="6" t="str">
        <f>TEXT(Kickstarter[[#This Row],[Date Created Conversion]], "mmm")</f>
        <v>Feb</v>
      </c>
      <c r="W4063" s="6">
        <f>DATEDIF(Kickstarter[[#This Row],[Date Created Conversion]],Kickstarter[[#This Row],[Date Ended Conversion]],"m")</f>
        <v>2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Kickstarter[[#This Row],[pledged]]/Kickstarter[[#This Row],[goal]]</f>
        <v>2.4500000000000001E-2</v>
      </c>
      <c r="P4064" s="13">
        <f>IF(Kickstarter[[#This Row],[backers_count]], Kickstarter[[#This Row],[pledged]]/Kickstarter[[#This Row],[backers_count]], 0)</f>
        <v>163.33333333333334</v>
      </c>
      <c r="Q4064" t="str">
        <f>LEFT(Kickstarter[[#This Row],[Category and Sub-Category]], SEARCH("/", Kickstarter[[#This Row],[Category and Sub-Category]])-1)</f>
        <v>theater</v>
      </c>
      <c r="R4064" t="str">
        <f>RIGHT(Kickstarter[[#This Row],[Category and Sub-Category]], LEN(Kickstarter[[#This Row],[Category and Sub-Category]])-SEARCH("/",Kickstarter[[#This Row],[Category and Sub-Category]]))</f>
        <v>plays</v>
      </c>
      <c r="S4064" s="10">
        <f>(Kickstarter[[#This Row],[launched_at]]/86400) + 25569 + (-6/24)</f>
        <v>42523.489212962959</v>
      </c>
      <c r="T4064" s="10">
        <f>(Kickstarter[[#This Row],[deadline]]/86400) + 25569 + (-6/24)</f>
        <v>42553.489212962959</v>
      </c>
      <c r="U4064" s="6">
        <f>YEAR(Kickstarter[[#This Row],[Date Created Conversion]])</f>
        <v>2016</v>
      </c>
      <c r="V4064" s="6" t="str">
        <f>TEXT(Kickstarter[[#This Row],[Date Created Conversion]], "mmm")</f>
        <v>Jun</v>
      </c>
      <c r="W4064" s="6">
        <f>DATEDIF(Kickstarter[[#This Row],[Date Created Conversion]],Kickstarter[[#This Row],[Date Ended Conversion]],"m")</f>
        <v>1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Kickstarter[[#This Row],[pledged]]/Kickstarter[[#This Row],[goal]]</f>
        <v>1.4210526315789474E-2</v>
      </c>
      <c r="P4065" s="13">
        <f>IF(Kickstarter[[#This Row],[backers_count]], Kickstarter[[#This Row],[pledged]]/Kickstarter[[#This Row],[backers_count]], 0)</f>
        <v>15</v>
      </c>
      <c r="Q4065" t="str">
        <f>LEFT(Kickstarter[[#This Row],[Category and Sub-Category]], SEARCH("/", Kickstarter[[#This Row],[Category and Sub-Category]])-1)</f>
        <v>theater</v>
      </c>
      <c r="R4065" t="str">
        <f>RIGHT(Kickstarter[[#This Row],[Category and Sub-Category]], LEN(Kickstarter[[#This Row],[Category and Sub-Category]])-SEARCH("/",Kickstarter[[#This Row],[Category and Sub-Category]]))</f>
        <v>plays</v>
      </c>
      <c r="S4065" s="10">
        <f>(Kickstarter[[#This Row],[launched_at]]/86400) + 25569 + (-6/24)</f>
        <v>41787.431527777779</v>
      </c>
      <c r="T4065" s="10">
        <f>(Kickstarter[[#This Row],[deadline]]/86400) + 25569 + (-6/24)</f>
        <v>41817.431527777779</v>
      </c>
      <c r="U4065" s="6">
        <f>YEAR(Kickstarter[[#This Row],[Date Created Conversion]])</f>
        <v>2014</v>
      </c>
      <c r="V4065" s="6" t="str">
        <f>TEXT(Kickstarter[[#This Row],[Date Created Conversion]], "mmm")</f>
        <v>May</v>
      </c>
      <c r="W4065" s="6">
        <f>DATEDIF(Kickstarter[[#This Row],[Date Created Conversion]],Kickstarter[[#This Row],[Date Ended Conversion]],"m")</f>
        <v>0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Kickstarter[[#This Row],[pledged]]/Kickstarter[[#This Row],[goal]]</f>
        <v>0.1925</v>
      </c>
      <c r="P4066" s="13">
        <f>IF(Kickstarter[[#This Row],[backers_count]], Kickstarter[[#This Row],[pledged]]/Kickstarter[[#This Row],[backers_count]], 0)</f>
        <v>64.166666666666671</v>
      </c>
      <c r="Q4066" t="str">
        <f>LEFT(Kickstarter[[#This Row],[Category and Sub-Category]], SEARCH("/", Kickstarter[[#This Row],[Category and Sub-Category]])-1)</f>
        <v>theater</v>
      </c>
      <c r="R4066" t="str">
        <f>RIGHT(Kickstarter[[#This Row],[Category and Sub-Category]], LEN(Kickstarter[[#This Row],[Category and Sub-Category]])-SEARCH("/",Kickstarter[[#This Row],[Category and Sub-Category]]))</f>
        <v>plays</v>
      </c>
      <c r="S4066" s="10">
        <f>(Kickstarter[[#This Row],[launched_at]]/86400) + 25569 + (-6/24)</f>
        <v>42093.338263888887</v>
      </c>
      <c r="T4066" s="10">
        <f>(Kickstarter[[#This Row],[deadline]]/86400) + 25569 + (-6/24)</f>
        <v>42123.338263888887</v>
      </c>
      <c r="U4066" s="6">
        <f>YEAR(Kickstarter[[#This Row],[Date Created Conversion]])</f>
        <v>2015</v>
      </c>
      <c r="V4066" s="6" t="str">
        <f>TEXT(Kickstarter[[#This Row],[Date Created Conversion]], "mmm")</f>
        <v>Mar</v>
      </c>
      <c r="W4066" s="6">
        <f>DATEDIF(Kickstarter[[#This Row],[Date Created Conversion]],Kickstarter[[#This Row],[Date Ended Conversion]],"m")</f>
        <v>0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Kickstarter[[#This Row],[pledged]]/Kickstarter[[#This Row],[goal]]</f>
        <v>6.7499999999999999E-3</v>
      </c>
      <c r="P4067" s="13">
        <f>IF(Kickstarter[[#This Row],[backers_count]], Kickstarter[[#This Row],[pledged]]/Kickstarter[[#This Row],[backers_count]], 0)</f>
        <v>6.75</v>
      </c>
      <c r="Q4067" t="str">
        <f>LEFT(Kickstarter[[#This Row],[Category and Sub-Category]], SEARCH("/", Kickstarter[[#This Row],[Category and Sub-Category]])-1)</f>
        <v>theater</v>
      </c>
      <c r="R4067" t="str">
        <f>RIGHT(Kickstarter[[#This Row],[Category and Sub-Category]], LEN(Kickstarter[[#This Row],[Category and Sub-Category]])-SEARCH("/",Kickstarter[[#This Row],[Category and Sub-Category]]))</f>
        <v>plays</v>
      </c>
      <c r="S4067" s="10">
        <f>(Kickstarter[[#This Row],[launched_at]]/86400) + 25569 + (-6/24)</f>
        <v>41833.701516203706</v>
      </c>
      <c r="T4067" s="10">
        <f>(Kickstarter[[#This Row],[deadline]]/86400) + 25569 + (-6/24)</f>
        <v>41863.701516203706</v>
      </c>
      <c r="U4067" s="6">
        <f>YEAR(Kickstarter[[#This Row],[Date Created Conversion]])</f>
        <v>2014</v>
      </c>
      <c r="V4067" s="6" t="str">
        <f>TEXT(Kickstarter[[#This Row],[Date Created Conversion]], "mmm")</f>
        <v>Jul</v>
      </c>
      <c r="W4067" s="6">
        <f>DATEDIF(Kickstarter[[#This Row],[Date Created Conversion]],Kickstarter[[#This Row],[Date Ended Conversion]],"m")</f>
        <v>0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Kickstarter[[#This Row],[pledged]]/Kickstarter[[#This Row],[goal]]</f>
        <v>1.6666666666666668E-3</v>
      </c>
      <c r="P4068" s="13">
        <f>IF(Kickstarter[[#This Row],[backers_count]], Kickstarter[[#This Row],[pledged]]/Kickstarter[[#This Row],[backers_count]], 0)</f>
        <v>25</v>
      </c>
      <c r="Q4068" t="str">
        <f>LEFT(Kickstarter[[#This Row],[Category and Sub-Category]], SEARCH("/", Kickstarter[[#This Row],[Category and Sub-Category]])-1)</f>
        <v>theater</v>
      </c>
      <c r="R4068" t="str">
        <f>RIGHT(Kickstarter[[#This Row],[Category and Sub-Category]], LEN(Kickstarter[[#This Row],[Category and Sub-Category]])-SEARCH("/",Kickstarter[[#This Row],[Category and Sub-Category]]))</f>
        <v>plays</v>
      </c>
      <c r="S4068" s="10">
        <f>(Kickstarter[[#This Row],[launched_at]]/86400) + 25569 + (-6/24)</f>
        <v>42478.789212962962</v>
      </c>
      <c r="T4068" s="10">
        <f>(Kickstarter[[#This Row],[deadline]]/86400) + 25569 + (-6/24)</f>
        <v>42508.789212962962</v>
      </c>
      <c r="U4068" s="6">
        <f>YEAR(Kickstarter[[#This Row],[Date Created Conversion]])</f>
        <v>2016</v>
      </c>
      <c r="V4068" s="6" t="str">
        <f>TEXT(Kickstarter[[#This Row],[Date Created Conversion]], "mmm")</f>
        <v>Apr</v>
      </c>
      <c r="W4068" s="6">
        <f>DATEDIF(Kickstarter[[#This Row],[Date Created Conversion]],Kickstarter[[#This Row],[Date Ended Conversion]],"m")</f>
        <v>1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Kickstarter[[#This Row],[pledged]]/Kickstarter[[#This Row],[goal]]</f>
        <v>0.60899999999999999</v>
      </c>
      <c r="P4069" s="13">
        <f>IF(Kickstarter[[#This Row],[backers_count]], Kickstarter[[#This Row],[pledged]]/Kickstarter[[#This Row],[backers_count]], 0)</f>
        <v>179.11764705882354</v>
      </c>
      <c r="Q4069" t="str">
        <f>LEFT(Kickstarter[[#This Row],[Category and Sub-Category]], SEARCH("/", Kickstarter[[#This Row],[Category and Sub-Category]])-1)</f>
        <v>theater</v>
      </c>
      <c r="R4069" t="str">
        <f>RIGHT(Kickstarter[[#This Row],[Category and Sub-Category]], LEN(Kickstarter[[#This Row],[Category and Sub-Category]])-SEARCH("/",Kickstarter[[#This Row],[Category and Sub-Category]]))</f>
        <v>plays</v>
      </c>
      <c r="S4069" s="10">
        <f>(Kickstarter[[#This Row],[launched_at]]/86400) + 25569 + (-6/24)</f>
        <v>42234.867476851854</v>
      </c>
      <c r="T4069" s="10">
        <f>(Kickstarter[[#This Row],[deadline]]/86400) + 25569 + (-6/24)</f>
        <v>42274.867476851854</v>
      </c>
      <c r="U4069" s="6">
        <f>YEAR(Kickstarter[[#This Row],[Date Created Conversion]])</f>
        <v>2015</v>
      </c>
      <c r="V4069" s="6" t="str">
        <f>TEXT(Kickstarter[[#This Row],[Date Created Conversion]], "mmm")</f>
        <v>Aug</v>
      </c>
      <c r="W4069" s="6">
        <f>DATEDIF(Kickstarter[[#This Row],[Date Created Conversion]],Kickstarter[[#This Row],[Date Ended Conversion]],"m")</f>
        <v>1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Kickstarter[[#This Row],[pledged]]/Kickstarter[[#This Row],[goal]]</f>
        <v>0.01</v>
      </c>
      <c r="P4070" s="13">
        <f>IF(Kickstarter[[#This Row],[backers_count]], Kickstarter[[#This Row],[pledged]]/Kickstarter[[#This Row],[backers_count]], 0)</f>
        <v>34.950000000000003</v>
      </c>
      <c r="Q4070" t="str">
        <f>LEFT(Kickstarter[[#This Row],[Category and Sub-Category]], SEARCH("/", Kickstarter[[#This Row],[Category and Sub-Category]])-1)</f>
        <v>theater</v>
      </c>
      <c r="R4070" t="str">
        <f>RIGHT(Kickstarter[[#This Row],[Category and Sub-Category]], LEN(Kickstarter[[#This Row],[Category and Sub-Category]])-SEARCH("/",Kickstarter[[#This Row],[Category and Sub-Category]]))</f>
        <v>plays</v>
      </c>
      <c r="S4070" s="10">
        <f>(Kickstarter[[#This Row],[launched_at]]/86400) + 25569 + (-6/24)</f>
        <v>42718.713599537034</v>
      </c>
      <c r="T4070" s="10">
        <f>(Kickstarter[[#This Row],[deadline]]/86400) + 25569 + (-6/24)</f>
        <v>42748.711805555555</v>
      </c>
      <c r="U4070" s="6">
        <f>YEAR(Kickstarter[[#This Row],[Date Created Conversion]])</f>
        <v>2016</v>
      </c>
      <c r="V4070" s="6" t="str">
        <f>TEXT(Kickstarter[[#This Row],[Date Created Conversion]], "mmm")</f>
        <v>Dec</v>
      </c>
      <c r="W4070" s="6">
        <f>DATEDIF(Kickstarter[[#This Row],[Date Created Conversion]],Kickstarter[[#This Row],[Date Ended Conversion]],"m")</f>
        <v>0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Kickstarter[[#This Row],[pledged]]/Kickstarter[[#This Row],[goal]]</f>
        <v>0.34399999999999997</v>
      </c>
      <c r="P4071" s="13">
        <f>IF(Kickstarter[[#This Row],[backers_count]], Kickstarter[[#This Row],[pledged]]/Kickstarter[[#This Row],[backers_count]], 0)</f>
        <v>33.07692307692308</v>
      </c>
      <c r="Q4071" t="str">
        <f>LEFT(Kickstarter[[#This Row],[Category and Sub-Category]], SEARCH("/", Kickstarter[[#This Row],[Category and Sub-Category]])-1)</f>
        <v>theater</v>
      </c>
      <c r="R4071" t="str">
        <f>RIGHT(Kickstarter[[#This Row],[Category and Sub-Category]], LEN(Kickstarter[[#This Row],[Category and Sub-Category]])-SEARCH("/",Kickstarter[[#This Row],[Category and Sub-Category]]))</f>
        <v>plays</v>
      </c>
      <c r="S4071" s="10">
        <f>(Kickstarter[[#This Row],[launched_at]]/86400) + 25569 + (-6/24)</f>
        <v>42022.411527777775</v>
      </c>
      <c r="T4071" s="10">
        <f>(Kickstarter[[#This Row],[deadline]]/86400) + 25569 + (-6/24)</f>
        <v>42063.25</v>
      </c>
      <c r="U4071" s="6">
        <f>YEAR(Kickstarter[[#This Row],[Date Created Conversion]])</f>
        <v>2015</v>
      </c>
      <c r="V4071" s="6" t="str">
        <f>TEXT(Kickstarter[[#This Row],[Date Created Conversion]], "mmm")</f>
        <v>Jan</v>
      </c>
      <c r="W4071" s="6">
        <f>DATEDIF(Kickstarter[[#This Row],[Date Created Conversion]],Kickstarter[[#This Row],[Date Ended Conversion]],"m")</f>
        <v>1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Kickstarter[[#This Row],[pledged]]/Kickstarter[[#This Row],[goal]]</f>
        <v>0.16500000000000001</v>
      </c>
      <c r="P4072" s="13">
        <f>IF(Kickstarter[[#This Row],[backers_count]], Kickstarter[[#This Row],[pledged]]/Kickstarter[[#This Row],[backers_count]], 0)</f>
        <v>27.5</v>
      </c>
      <c r="Q4072" t="str">
        <f>LEFT(Kickstarter[[#This Row],[Category and Sub-Category]], SEARCH("/", Kickstarter[[#This Row],[Category and Sub-Category]])-1)</f>
        <v>theater</v>
      </c>
      <c r="R4072" t="str">
        <f>RIGHT(Kickstarter[[#This Row],[Category and Sub-Category]], LEN(Kickstarter[[#This Row],[Category and Sub-Category]])-SEARCH("/",Kickstarter[[#This Row],[Category and Sub-Category]]))</f>
        <v>plays</v>
      </c>
      <c r="S4072" s="10">
        <f>(Kickstarter[[#This Row],[launched_at]]/86400) + 25569 + (-6/24)</f>
        <v>42031.416898148149</v>
      </c>
      <c r="T4072" s="10">
        <f>(Kickstarter[[#This Row],[deadline]]/86400) + 25569 + (-6/24)</f>
        <v>42063.875</v>
      </c>
      <c r="U4072" s="6">
        <f>YEAR(Kickstarter[[#This Row],[Date Created Conversion]])</f>
        <v>2015</v>
      </c>
      <c r="V4072" s="6" t="str">
        <f>TEXT(Kickstarter[[#This Row],[Date Created Conversion]], "mmm")</f>
        <v>Jan</v>
      </c>
      <c r="W4072" s="6">
        <f>DATEDIF(Kickstarter[[#This Row],[Date Created Conversion]],Kickstarter[[#This Row],[Date Ended Conversion]],"m")</f>
        <v>1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Kickstarter[[#This Row],[pledged]]/Kickstarter[[#This Row],[goal]]</f>
        <v>0</v>
      </c>
      <c r="P4073" s="13">
        <f>IF(Kickstarter[[#This Row],[backers_count]], Kickstarter[[#This Row],[pledged]]/Kickstarter[[#This Row],[backers_count]], 0)</f>
        <v>0</v>
      </c>
      <c r="Q4073" t="str">
        <f>LEFT(Kickstarter[[#This Row],[Category and Sub-Category]], SEARCH("/", Kickstarter[[#This Row],[Category and Sub-Category]])-1)</f>
        <v>theater</v>
      </c>
      <c r="R4073" t="str">
        <f>RIGHT(Kickstarter[[#This Row],[Category and Sub-Category]], LEN(Kickstarter[[#This Row],[Category and Sub-Category]])-SEARCH("/",Kickstarter[[#This Row],[Category and Sub-Category]]))</f>
        <v>plays</v>
      </c>
      <c r="S4073" s="10">
        <f>(Kickstarter[[#This Row],[launched_at]]/86400) + 25569 + (-6/24)</f>
        <v>42700.554756944446</v>
      </c>
      <c r="T4073" s="10">
        <f>(Kickstarter[[#This Row],[deadline]]/86400) + 25569 + (-6/24)</f>
        <v>42730.554756944446</v>
      </c>
      <c r="U4073" s="6">
        <f>YEAR(Kickstarter[[#This Row],[Date Created Conversion]])</f>
        <v>2016</v>
      </c>
      <c r="V4073" s="6" t="str">
        <f>TEXT(Kickstarter[[#This Row],[Date Created Conversion]], "mmm")</f>
        <v>Nov</v>
      </c>
      <c r="W4073" s="6">
        <f>DATEDIF(Kickstarter[[#This Row],[Date Created Conversion]],Kickstarter[[#This Row],[Date Ended Conversion]],"m")</f>
        <v>1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Kickstarter[[#This Row],[pledged]]/Kickstarter[[#This Row],[goal]]</f>
        <v>4.0000000000000001E-3</v>
      </c>
      <c r="P4074" s="13">
        <f>IF(Kickstarter[[#This Row],[backers_count]], Kickstarter[[#This Row],[pledged]]/Kickstarter[[#This Row],[backers_count]], 0)</f>
        <v>2</v>
      </c>
      <c r="Q4074" t="str">
        <f>LEFT(Kickstarter[[#This Row],[Category and Sub-Category]], SEARCH("/", Kickstarter[[#This Row],[Category and Sub-Category]])-1)</f>
        <v>theater</v>
      </c>
      <c r="R4074" t="str">
        <f>RIGHT(Kickstarter[[#This Row],[Category and Sub-Category]], LEN(Kickstarter[[#This Row],[Category and Sub-Category]])-SEARCH("/",Kickstarter[[#This Row],[Category and Sub-Category]]))</f>
        <v>plays</v>
      </c>
      <c r="S4074" s="10">
        <f>(Kickstarter[[#This Row],[launched_at]]/86400) + 25569 + (-6/24)</f>
        <v>41812.52443287037</v>
      </c>
      <c r="T4074" s="10">
        <f>(Kickstarter[[#This Row],[deadline]]/86400) + 25569 + (-6/24)</f>
        <v>41872.52443287037</v>
      </c>
      <c r="U4074" s="6">
        <f>YEAR(Kickstarter[[#This Row],[Date Created Conversion]])</f>
        <v>2014</v>
      </c>
      <c r="V4074" s="6" t="str">
        <f>TEXT(Kickstarter[[#This Row],[Date Created Conversion]], "mmm")</f>
        <v>Jun</v>
      </c>
      <c r="W4074" s="6">
        <f>DATEDIF(Kickstarter[[#This Row],[Date Created Conversion]],Kickstarter[[#This Row],[Date Ended Conversion]],"m")</f>
        <v>1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Kickstarter[[#This Row],[pledged]]/Kickstarter[[#This Row],[goal]]</f>
        <v>1.0571428571428572E-2</v>
      </c>
      <c r="P4075" s="13">
        <f>IF(Kickstarter[[#This Row],[backers_count]], Kickstarter[[#This Row],[pledged]]/Kickstarter[[#This Row],[backers_count]], 0)</f>
        <v>18.5</v>
      </c>
      <c r="Q4075" t="str">
        <f>LEFT(Kickstarter[[#This Row],[Category and Sub-Category]], SEARCH("/", Kickstarter[[#This Row],[Category and Sub-Category]])-1)</f>
        <v>theater</v>
      </c>
      <c r="R4075" t="str">
        <f>RIGHT(Kickstarter[[#This Row],[Category and Sub-Category]], LEN(Kickstarter[[#This Row],[Category and Sub-Category]])-SEARCH("/",Kickstarter[[#This Row],[Category and Sub-Category]]))</f>
        <v>plays</v>
      </c>
      <c r="S4075" s="10">
        <f>(Kickstarter[[#This Row],[launched_at]]/86400) + 25569 + (-6/24)</f>
        <v>42078.095208333332</v>
      </c>
      <c r="T4075" s="10">
        <f>(Kickstarter[[#This Row],[deadline]]/86400) + 25569 + (-6/24)</f>
        <v>42132.916666666672</v>
      </c>
      <c r="U4075" s="6">
        <f>YEAR(Kickstarter[[#This Row],[Date Created Conversion]])</f>
        <v>2015</v>
      </c>
      <c r="V4075" s="6" t="str">
        <f>TEXT(Kickstarter[[#This Row],[Date Created Conversion]], "mmm")</f>
        <v>Mar</v>
      </c>
      <c r="W4075" s="6">
        <f>DATEDIF(Kickstarter[[#This Row],[Date Created Conversion]],Kickstarter[[#This Row],[Date Ended Conversion]],"m")</f>
        <v>1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Kickstarter[[#This Row],[pledged]]/Kickstarter[[#This Row],[goal]]</f>
        <v>0.26727272727272727</v>
      </c>
      <c r="P4076" s="13">
        <f>IF(Kickstarter[[#This Row],[backers_count]], Kickstarter[[#This Row],[pledged]]/Kickstarter[[#This Row],[backers_count]], 0)</f>
        <v>35</v>
      </c>
      <c r="Q4076" t="str">
        <f>LEFT(Kickstarter[[#This Row],[Category and Sub-Category]], SEARCH("/", Kickstarter[[#This Row],[Category and Sub-Category]])-1)</f>
        <v>theater</v>
      </c>
      <c r="R4076" t="str">
        <f>RIGHT(Kickstarter[[#This Row],[Category and Sub-Category]], LEN(Kickstarter[[#This Row],[Category and Sub-Category]])-SEARCH("/",Kickstarter[[#This Row],[Category and Sub-Category]]))</f>
        <v>plays</v>
      </c>
      <c r="S4076" s="10">
        <f>(Kickstarter[[#This Row],[launched_at]]/86400) + 25569 + (-6/24)</f>
        <v>42283.302951388891</v>
      </c>
      <c r="T4076" s="10">
        <f>(Kickstarter[[#This Row],[deadline]]/86400) + 25569 + (-6/24)</f>
        <v>42313.344618055555</v>
      </c>
      <c r="U4076" s="6">
        <f>YEAR(Kickstarter[[#This Row],[Date Created Conversion]])</f>
        <v>2015</v>
      </c>
      <c r="V4076" s="6" t="str">
        <f>TEXT(Kickstarter[[#This Row],[Date Created Conversion]], "mmm")</f>
        <v>Oct</v>
      </c>
      <c r="W4076" s="6">
        <f>DATEDIF(Kickstarter[[#This Row],[Date Created Conversion]],Kickstarter[[#This Row],[Date Ended Conversion]],"m")</f>
        <v>0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Kickstarter[[#This Row],[pledged]]/Kickstarter[[#This Row],[goal]]</f>
        <v>0.28799999999999998</v>
      </c>
      <c r="P4077" s="13">
        <f>IF(Kickstarter[[#This Row],[backers_count]], Kickstarter[[#This Row],[pledged]]/Kickstarter[[#This Row],[backers_count]], 0)</f>
        <v>44.307692307692307</v>
      </c>
      <c r="Q4077" t="str">
        <f>LEFT(Kickstarter[[#This Row],[Category and Sub-Category]], SEARCH("/", Kickstarter[[#This Row],[Category and Sub-Category]])-1)</f>
        <v>theater</v>
      </c>
      <c r="R4077" t="str">
        <f>RIGHT(Kickstarter[[#This Row],[Category and Sub-Category]], LEN(Kickstarter[[#This Row],[Category and Sub-Category]])-SEARCH("/",Kickstarter[[#This Row],[Category and Sub-Category]]))</f>
        <v>plays</v>
      </c>
      <c r="S4077" s="10">
        <f>(Kickstarter[[#This Row],[launched_at]]/86400) + 25569 + (-6/24)</f>
        <v>41778.795937499999</v>
      </c>
      <c r="T4077" s="10">
        <f>(Kickstarter[[#This Row],[deadline]]/86400) + 25569 + (-6/24)</f>
        <v>41820.477777777778</v>
      </c>
      <c r="U4077" s="6">
        <f>YEAR(Kickstarter[[#This Row],[Date Created Conversion]])</f>
        <v>2014</v>
      </c>
      <c r="V4077" s="6" t="str">
        <f>TEXT(Kickstarter[[#This Row],[Date Created Conversion]], "mmm")</f>
        <v>May</v>
      </c>
      <c r="W4077" s="6">
        <f>DATEDIF(Kickstarter[[#This Row],[Date Created Conversion]],Kickstarter[[#This Row],[Date Ended Conversion]],"m")</f>
        <v>1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Kickstarter[[#This Row],[pledged]]/Kickstarter[[#This Row],[goal]]</f>
        <v>0</v>
      </c>
      <c r="P4078" s="13">
        <f>IF(Kickstarter[[#This Row],[backers_count]], Kickstarter[[#This Row],[pledged]]/Kickstarter[[#This Row],[backers_count]], 0)</f>
        <v>0</v>
      </c>
      <c r="Q4078" t="str">
        <f>LEFT(Kickstarter[[#This Row],[Category and Sub-Category]], SEARCH("/", Kickstarter[[#This Row],[Category and Sub-Category]])-1)</f>
        <v>theater</v>
      </c>
      <c r="R4078" t="str">
        <f>RIGHT(Kickstarter[[#This Row],[Category and Sub-Category]], LEN(Kickstarter[[#This Row],[Category and Sub-Category]])-SEARCH("/",Kickstarter[[#This Row],[Category and Sub-Category]]))</f>
        <v>plays</v>
      </c>
      <c r="S4078" s="10">
        <f>(Kickstarter[[#This Row],[launched_at]]/86400) + 25569 + (-6/24)</f>
        <v>41905.545706018514</v>
      </c>
      <c r="T4078" s="10">
        <f>(Kickstarter[[#This Row],[deadline]]/86400) + 25569 + (-6/24)</f>
        <v>41933.577083333337</v>
      </c>
      <c r="U4078" s="6">
        <f>YEAR(Kickstarter[[#This Row],[Date Created Conversion]])</f>
        <v>2014</v>
      </c>
      <c r="V4078" s="6" t="str">
        <f>TEXT(Kickstarter[[#This Row],[Date Created Conversion]], "mmm")</f>
        <v>Sep</v>
      </c>
      <c r="W4078" s="6">
        <f>DATEDIF(Kickstarter[[#This Row],[Date Created Conversion]],Kickstarter[[#This Row],[Date Ended Conversion]],"m")</f>
        <v>0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Kickstarter[[#This Row],[pledged]]/Kickstarter[[#This Row],[goal]]</f>
        <v>8.8999999999999996E-2</v>
      </c>
      <c r="P4079" s="13">
        <f>IF(Kickstarter[[#This Row],[backers_count]], Kickstarter[[#This Row],[pledged]]/Kickstarter[[#This Row],[backers_count]], 0)</f>
        <v>222.5</v>
      </c>
      <c r="Q4079" t="str">
        <f>LEFT(Kickstarter[[#This Row],[Category and Sub-Category]], SEARCH("/", Kickstarter[[#This Row],[Category and Sub-Category]])-1)</f>
        <v>theater</v>
      </c>
      <c r="R4079" t="str">
        <f>RIGHT(Kickstarter[[#This Row],[Category and Sub-Category]], LEN(Kickstarter[[#This Row],[Category and Sub-Category]])-SEARCH("/",Kickstarter[[#This Row],[Category and Sub-Category]]))</f>
        <v>plays</v>
      </c>
      <c r="S4079" s="10">
        <f>(Kickstarter[[#This Row],[launched_at]]/86400) + 25569 + (-6/24)</f>
        <v>42695.4605787037</v>
      </c>
      <c r="T4079" s="10">
        <f>(Kickstarter[[#This Row],[deadline]]/86400) + 25569 + (-6/24)</f>
        <v>42725.4605787037</v>
      </c>
      <c r="U4079" s="6">
        <f>YEAR(Kickstarter[[#This Row],[Date Created Conversion]])</f>
        <v>2016</v>
      </c>
      <c r="V4079" s="6" t="str">
        <f>TEXT(Kickstarter[[#This Row],[Date Created Conversion]], "mmm")</f>
        <v>Nov</v>
      </c>
      <c r="W4079" s="6">
        <f>DATEDIF(Kickstarter[[#This Row],[Date Created Conversion]],Kickstarter[[#This Row],[Date Ended Conversion]],"m")</f>
        <v>1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Kickstarter[[#This Row],[pledged]]/Kickstarter[[#This Row],[goal]]</f>
        <v>0</v>
      </c>
      <c r="P4080" s="13">
        <f>IF(Kickstarter[[#This Row],[backers_count]], Kickstarter[[#This Row],[pledged]]/Kickstarter[[#This Row],[backers_count]], 0)</f>
        <v>0</v>
      </c>
      <c r="Q4080" t="str">
        <f>LEFT(Kickstarter[[#This Row],[Category and Sub-Category]], SEARCH("/", Kickstarter[[#This Row],[Category and Sub-Category]])-1)</f>
        <v>theater</v>
      </c>
      <c r="R4080" t="str">
        <f>RIGHT(Kickstarter[[#This Row],[Category and Sub-Category]], LEN(Kickstarter[[#This Row],[Category and Sub-Category]])-SEARCH("/",Kickstarter[[#This Row],[Category and Sub-Category]]))</f>
        <v>plays</v>
      </c>
      <c r="S4080" s="10">
        <f>(Kickstarter[[#This Row],[launched_at]]/86400) + 25569 + (-6/24)</f>
        <v>42732.537523148145</v>
      </c>
      <c r="T4080" s="10">
        <f>(Kickstarter[[#This Row],[deadline]]/86400) + 25569 + (-6/24)</f>
        <v>42762.537523148145</v>
      </c>
      <c r="U4080" s="6">
        <f>YEAR(Kickstarter[[#This Row],[Date Created Conversion]])</f>
        <v>2016</v>
      </c>
      <c r="V4080" s="6" t="str">
        <f>TEXT(Kickstarter[[#This Row],[Date Created Conversion]], "mmm")</f>
        <v>Dec</v>
      </c>
      <c r="W4080" s="6">
        <f>DATEDIF(Kickstarter[[#This Row],[Date Created Conversion]],Kickstarter[[#This Row],[Date Ended Conversion]],"m")</f>
        <v>0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Kickstarter[[#This Row],[pledged]]/Kickstarter[[#This Row],[goal]]</f>
        <v>1.6666666666666668E-3</v>
      </c>
      <c r="P4081" s="13">
        <f>IF(Kickstarter[[#This Row],[backers_count]], Kickstarter[[#This Row],[pledged]]/Kickstarter[[#This Row],[backers_count]], 0)</f>
        <v>5</v>
      </c>
      <c r="Q4081" t="str">
        <f>LEFT(Kickstarter[[#This Row],[Category and Sub-Category]], SEARCH("/", Kickstarter[[#This Row],[Category and Sub-Category]])-1)</f>
        <v>theater</v>
      </c>
      <c r="R4081" t="str">
        <f>RIGHT(Kickstarter[[#This Row],[Category and Sub-Category]], LEN(Kickstarter[[#This Row],[Category and Sub-Category]])-SEARCH("/",Kickstarter[[#This Row],[Category and Sub-Category]]))</f>
        <v>plays</v>
      </c>
      <c r="S4081" s="10">
        <f>(Kickstarter[[#This Row],[launched_at]]/86400) + 25569 + (-6/24)</f>
        <v>42510.688900462963</v>
      </c>
      <c r="T4081" s="10">
        <f>(Kickstarter[[#This Row],[deadline]]/86400) + 25569 + (-6/24)</f>
        <v>42540.688900462963</v>
      </c>
      <c r="U4081" s="6">
        <f>YEAR(Kickstarter[[#This Row],[Date Created Conversion]])</f>
        <v>2016</v>
      </c>
      <c r="V4081" s="6" t="str">
        <f>TEXT(Kickstarter[[#This Row],[Date Created Conversion]], "mmm")</f>
        <v>May</v>
      </c>
      <c r="W4081" s="6">
        <f>DATEDIF(Kickstarter[[#This Row],[Date Created Conversion]],Kickstarter[[#This Row],[Date Ended Conversion]],"m")</f>
        <v>0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Kickstarter[[#This Row],[pledged]]/Kickstarter[[#This Row],[goal]]</f>
        <v>0</v>
      </c>
      <c r="P4082" s="13">
        <f>IF(Kickstarter[[#This Row],[backers_count]], Kickstarter[[#This Row],[pledged]]/Kickstarter[[#This Row],[backers_count]], 0)</f>
        <v>0</v>
      </c>
      <c r="Q4082" t="str">
        <f>LEFT(Kickstarter[[#This Row],[Category and Sub-Category]], SEARCH("/", Kickstarter[[#This Row],[Category and Sub-Category]])-1)</f>
        <v>theater</v>
      </c>
      <c r="R4082" t="str">
        <f>RIGHT(Kickstarter[[#This Row],[Category and Sub-Category]], LEN(Kickstarter[[#This Row],[Category and Sub-Category]])-SEARCH("/",Kickstarter[[#This Row],[Category and Sub-Category]]))</f>
        <v>plays</v>
      </c>
      <c r="S4082" s="10">
        <f>(Kickstarter[[#This Row],[launched_at]]/86400) + 25569 + (-6/24)</f>
        <v>42511.448101851856</v>
      </c>
      <c r="T4082" s="10">
        <f>(Kickstarter[[#This Row],[deadline]]/86400) + 25569 + (-6/24)</f>
        <v>42535.537499999999</v>
      </c>
      <c r="U4082" s="6">
        <f>YEAR(Kickstarter[[#This Row],[Date Created Conversion]])</f>
        <v>2016</v>
      </c>
      <c r="V4082" s="6" t="str">
        <f>TEXT(Kickstarter[[#This Row],[Date Created Conversion]], "mmm")</f>
        <v>May</v>
      </c>
      <c r="W4082" s="6">
        <f>DATEDIF(Kickstarter[[#This Row],[Date Created Conversion]],Kickstarter[[#This Row],[Date Ended Conversion]],"m")</f>
        <v>0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Kickstarter[[#This Row],[pledged]]/Kickstarter[[#This Row],[goal]]</f>
        <v>0.15737410071942445</v>
      </c>
      <c r="P4083" s="13">
        <f>IF(Kickstarter[[#This Row],[backers_count]], Kickstarter[[#This Row],[pledged]]/Kickstarter[[#This Row],[backers_count]], 0)</f>
        <v>29.166666666666668</v>
      </c>
      <c r="Q4083" t="str">
        <f>LEFT(Kickstarter[[#This Row],[Category and Sub-Category]], SEARCH("/", Kickstarter[[#This Row],[Category and Sub-Category]])-1)</f>
        <v>theater</v>
      </c>
      <c r="R4083" t="str">
        <f>RIGHT(Kickstarter[[#This Row],[Category and Sub-Category]], LEN(Kickstarter[[#This Row],[Category and Sub-Category]])-SEARCH("/",Kickstarter[[#This Row],[Category and Sub-Category]]))</f>
        <v>plays</v>
      </c>
      <c r="S4083" s="10">
        <f>(Kickstarter[[#This Row],[launched_at]]/86400) + 25569 + (-6/24)</f>
        <v>42041.331307870365</v>
      </c>
      <c r="T4083" s="10">
        <f>(Kickstarter[[#This Row],[deadline]]/86400) + 25569 + (-6/24)</f>
        <v>42071.289641203708</v>
      </c>
      <c r="U4083" s="6">
        <f>YEAR(Kickstarter[[#This Row],[Date Created Conversion]])</f>
        <v>2015</v>
      </c>
      <c r="V4083" s="6" t="str">
        <f>TEXT(Kickstarter[[#This Row],[Date Created Conversion]], "mmm")</f>
        <v>Feb</v>
      </c>
      <c r="W4083" s="6">
        <f>DATEDIF(Kickstarter[[#This Row],[Date Created Conversion]],Kickstarter[[#This Row],[Date Ended Conversion]],"m")</f>
        <v>1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Kickstarter[[#This Row],[pledged]]/Kickstarter[[#This Row],[goal]]</f>
        <v>0.02</v>
      </c>
      <c r="P4084" s="13">
        <f>IF(Kickstarter[[#This Row],[backers_count]], Kickstarter[[#This Row],[pledged]]/Kickstarter[[#This Row],[backers_count]], 0)</f>
        <v>1.5</v>
      </c>
      <c r="Q4084" t="str">
        <f>LEFT(Kickstarter[[#This Row],[Category and Sub-Category]], SEARCH("/", Kickstarter[[#This Row],[Category and Sub-Category]])-1)</f>
        <v>theater</v>
      </c>
      <c r="R4084" t="str">
        <f>RIGHT(Kickstarter[[#This Row],[Category and Sub-Category]], LEN(Kickstarter[[#This Row],[Category and Sub-Category]])-SEARCH("/",Kickstarter[[#This Row],[Category and Sub-Category]]))</f>
        <v>plays</v>
      </c>
      <c r="S4084" s="10">
        <f>(Kickstarter[[#This Row],[launched_at]]/86400) + 25569 + (-6/24)</f>
        <v>42306.939270833333</v>
      </c>
      <c r="T4084" s="10">
        <f>(Kickstarter[[#This Row],[deadline]]/86400) + 25569 + (-6/24)</f>
        <v>42322.708333333328</v>
      </c>
      <c r="U4084" s="6">
        <f>YEAR(Kickstarter[[#This Row],[Date Created Conversion]])</f>
        <v>2015</v>
      </c>
      <c r="V4084" s="6" t="str">
        <f>TEXT(Kickstarter[[#This Row],[Date Created Conversion]], "mmm")</f>
        <v>Oct</v>
      </c>
      <c r="W4084" s="6">
        <f>DATEDIF(Kickstarter[[#This Row],[Date Created Conversion]],Kickstarter[[#This Row],[Date Ended Conversion]],"m")</f>
        <v>0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Kickstarter[[#This Row],[pledged]]/Kickstarter[[#This Row],[goal]]</f>
        <v>0.21685714285714286</v>
      </c>
      <c r="P4085" s="13">
        <f>IF(Kickstarter[[#This Row],[backers_count]], Kickstarter[[#This Row],[pledged]]/Kickstarter[[#This Row],[backers_count]], 0)</f>
        <v>126.5</v>
      </c>
      <c r="Q4085" t="str">
        <f>LEFT(Kickstarter[[#This Row],[Category and Sub-Category]], SEARCH("/", Kickstarter[[#This Row],[Category and Sub-Category]])-1)</f>
        <v>theater</v>
      </c>
      <c r="R4085" t="str">
        <f>RIGHT(Kickstarter[[#This Row],[Category and Sub-Category]], LEN(Kickstarter[[#This Row],[Category and Sub-Category]])-SEARCH("/",Kickstarter[[#This Row],[Category and Sub-Category]]))</f>
        <v>plays</v>
      </c>
      <c r="S4085" s="10">
        <f>(Kickstarter[[#This Row],[launched_at]]/86400) + 25569 + (-6/24)</f>
        <v>42353.511759259258</v>
      </c>
      <c r="T4085" s="10">
        <f>(Kickstarter[[#This Row],[deadline]]/86400) + 25569 + (-6/24)</f>
        <v>42383.511759259258</v>
      </c>
      <c r="U4085" s="6">
        <f>YEAR(Kickstarter[[#This Row],[Date Created Conversion]])</f>
        <v>2015</v>
      </c>
      <c r="V4085" s="6" t="str">
        <f>TEXT(Kickstarter[[#This Row],[Date Created Conversion]], "mmm")</f>
        <v>Dec</v>
      </c>
      <c r="W4085" s="6">
        <f>DATEDIF(Kickstarter[[#This Row],[Date Created Conversion]],Kickstarter[[#This Row],[Date Ended Conversion]],"m")</f>
        <v>0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Kickstarter[[#This Row],[pledged]]/Kickstarter[[#This Row],[goal]]</f>
        <v>3.3333333333333335E-3</v>
      </c>
      <c r="P4086" s="13">
        <f>IF(Kickstarter[[#This Row],[backers_count]], Kickstarter[[#This Row],[pledged]]/Kickstarter[[#This Row],[backers_count]], 0)</f>
        <v>10</v>
      </c>
      <c r="Q4086" t="str">
        <f>LEFT(Kickstarter[[#This Row],[Category and Sub-Category]], SEARCH("/", Kickstarter[[#This Row],[Category and Sub-Category]])-1)</f>
        <v>theater</v>
      </c>
      <c r="R4086" t="str">
        <f>RIGHT(Kickstarter[[#This Row],[Category and Sub-Category]], LEN(Kickstarter[[#This Row],[Category and Sub-Category]])-SEARCH("/",Kickstarter[[#This Row],[Category and Sub-Category]]))</f>
        <v>plays</v>
      </c>
      <c r="S4086" s="10">
        <f>(Kickstarter[[#This Row],[launched_at]]/86400) + 25569 + (-6/24)</f>
        <v>42622.186412037037</v>
      </c>
      <c r="T4086" s="10">
        <f>(Kickstarter[[#This Row],[deadline]]/86400) + 25569 + (-6/24)</f>
        <v>42652.186412037037</v>
      </c>
      <c r="U4086" s="6">
        <f>YEAR(Kickstarter[[#This Row],[Date Created Conversion]])</f>
        <v>2016</v>
      </c>
      <c r="V4086" s="6" t="str">
        <f>TEXT(Kickstarter[[#This Row],[Date Created Conversion]], "mmm")</f>
        <v>Sep</v>
      </c>
      <c r="W4086" s="6">
        <f>DATEDIF(Kickstarter[[#This Row],[Date Created Conversion]],Kickstarter[[#This Row],[Date Ended Conversion]],"m")</f>
        <v>1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Kickstarter[[#This Row],[pledged]]/Kickstarter[[#This Row],[goal]]</f>
        <v>2.8571428571428571E-3</v>
      </c>
      <c r="P4087" s="13">
        <f>IF(Kickstarter[[#This Row],[backers_count]], Kickstarter[[#This Row],[pledged]]/Kickstarter[[#This Row],[backers_count]], 0)</f>
        <v>10</v>
      </c>
      <c r="Q4087" t="str">
        <f>LEFT(Kickstarter[[#This Row],[Category and Sub-Category]], SEARCH("/", Kickstarter[[#This Row],[Category and Sub-Category]])-1)</f>
        <v>theater</v>
      </c>
      <c r="R4087" t="str">
        <f>RIGHT(Kickstarter[[#This Row],[Category and Sub-Category]], LEN(Kickstarter[[#This Row],[Category and Sub-Category]])-SEARCH("/",Kickstarter[[#This Row],[Category and Sub-Category]]))</f>
        <v>plays</v>
      </c>
      <c r="S4087" s="10">
        <f>(Kickstarter[[#This Row],[launched_at]]/86400) + 25569 + (-6/24)</f>
        <v>42058.353877314818</v>
      </c>
      <c r="T4087" s="10">
        <f>(Kickstarter[[#This Row],[deadline]]/86400) + 25569 + (-6/24)</f>
        <v>42086.915972222225</v>
      </c>
      <c r="U4087" s="6">
        <f>YEAR(Kickstarter[[#This Row],[Date Created Conversion]])</f>
        <v>2015</v>
      </c>
      <c r="V4087" s="6" t="str">
        <f>TEXT(Kickstarter[[#This Row],[Date Created Conversion]], "mmm")</f>
        <v>Feb</v>
      </c>
      <c r="W4087" s="6">
        <f>DATEDIF(Kickstarter[[#This Row],[Date Created Conversion]],Kickstarter[[#This Row],[Date Ended Conversion]],"m")</f>
        <v>1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Kickstarter[[#This Row],[pledged]]/Kickstarter[[#This Row],[goal]]</f>
        <v>4.7E-2</v>
      </c>
      <c r="P4088" s="13">
        <f>IF(Kickstarter[[#This Row],[backers_count]], Kickstarter[[#This Row],[pledged]]/Kickstarter[[#This Row],[backers_count]], 0)</f>
        <v>9.4</v>
      </c>
      <c r="Q4088" t="str">
        <f>LEFT(Kickstarter[[#This Row],[Category and Sub-Category]], SEARCH("/", Kickstarter[[#This Row],[Category and Sub-Category]])-1)</f>
        <v>theater</v>
      </c>
      <c r="R4088" t="str">
        <f>RIGHT(Kickstarter[[#This Row],[Category and Sub-Category]], LEN(Kickstarter[[#This Row],[Category and Sub-Category]])-SEARCH("/",Kickstarter[[#This Row],[Category and Sub-Category]]))</f>
        <v>plays</v>
      </c>
      <c r="S4088" s="10">
        <f>(Kickstarter[[#This Row],[launched_at]]/86400) + 25569 + (-6/24)</f>
        <v>42304.690960648149</v>
      </c>
      <c r="T4088" s="10">
        <f>(Kickstarter[[#This Row],[deadline]]/86400) + 25569 + (-6/24)</f>
        <v>42328.916666666672</v>
      </c>
      <c r="U4088" s="6">
        <f>YEAR(Kickstarter[[#This Row],[Date Created Conversion]])</f>
        <v>2015</v>
      </c>
      <c r="V4088" s="6" t="str">
        <f>TEXT(Kickstarter[[#This Row],[Date Created Conversion]], "mmm")</f>
        <v>Oct</v>
      </c>
      <c r="W4088" s="6">
        <f>DATEDIF(Kickstarter[[#This Row],[Date Created Conversion]],Kickstarter[[#This Row],[Date Ended Conversion]],"m")</f>
        <v>0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Kickstarter[[#This Row],[pledged]]/Kickstarter[[#This Row],[goal]]</f>
        <v>0</v>
      </c>
      <c r="P4089" s="13">
        <f>IF(Kickstarter[[#This Row],[backers_count]], Kickstarter[[#This Row],[pledged]]/Kickstarter[[#This Row],[backers_count]], 0)</f>
        <v>0</v>
      </c>
      <c r="Q4089" t="str">
        <f>LEFT(Kickstarter[[#This Row],[Category and Sub-Category]], SEARCH("/", Kickstarter[[#This Row],[Category and Sub-Category]])-1)</f>
        <v>theater</v>
      </c>
      <c r="R4089" t="str">
        <f>RIGHT(Kickstarter[[#This Row],[Category and Sub-Category]], LEN(Kickstarter[[#This Row],[Category and Sub-Category]])-SEARCH("/",Kickstarter[[#This Row],[Category and Sub-Category]]))</f>
        <v>plays</v>
      </c>
      <c r="S4089" s="10">
        <f>(Kickstarter[[#This Row],[launched_at]]/86400) + 25569 + (-6/24)</f>
        <v>42538.492893518516</v>
      </c>
      <c r="T4089" s="10">
        <f>(Kickstarter[[#This Row],[deadline]]/86400) + 25569 + (-6/24)</f>
        <v>42568.492893518516</v>
      </c>
      <c r="U4089" s="6">
        <f>YEAR(Kickstarter[[#This Row],[Date Created Conversion]])</f>
        <v>2016</v>
      </c>
      <c r="V4089" s="6" t="str">
        <f>TEXT(Kickstarter[[#This Row],[Date Created Conversion]], "mmm")</f>
        <v>Jun</v>
      </c>
      <c r="W4089" s="6">
        <f>DATEDIF(Kickstarter[[#This Row],[Date Created Conversion]],Kickstarter[[#This Row],[Date Ended Conversion]],"m")</f>
        <v>1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Kickstarter[[#This Row],[pledged]]/Kickstarter[[#This Row],[goal]]</f>
        <v>0.108</v>
      </c>
      <c r="P4090" s="13">
        <f>IF(Kickstarter[[#This Row],[backers_count]], Kickstarter[[#This Row],[pledged]]/Kickstarter[[#This Row],[backers_count]], 0)</f>
        <v>72</v>
      </c>
      <c r="Q4090" t="str">
        <f>LEFT(Kickstarter[[#This Row],[Category and Sub-Category]], SEARCH("/", Kickstarter[[#This Row],[Category and Sub-Category]])-1)</f>
        <v>theater</v>
      </c>
      <c r="R4090" t="str">
        <f>RIGHT(Kickstarter[[#This Row],[Category and Sub-Category]], LEN(Kickstarter[[#This Row],[Category and Sub-Category]])-SEARCH("/",Kickstarter[[#This Row],[Category and Sub-Category]]))</f>
        <v>plays</v>
      </c>
      <c r="S4090" s="10">
        <f>(Kickstarter[[#This Row],[launched_at]]/86400) + 25569 + (-6/24)</f>
        <v>41990.362546296295</v>
      </c>
      <c r="T4090" s="10">
        <f>(Kickstarter[[#This Row],[deadline]]/86400) + 25569 + (-6/24)</f>
        <v>42020.18472222222</v>
      </c>
      <c r="U4090" s="6">
        <f>YEAR(Kickstarter[[#This Row],[Date Created Conversion]])</f>
        <v>2014</v>
      </c>
      <c r="V4090" s="6" t="str">
        <f>TEXT(Kickstarter[[#This Row],[Date Created Conversion]], "mmm")</f>
        <v>Dec</v>
      </c>
      <c r="W4090" s="6">
        <f>DATEDIF(Kickstarter[[#This Row],[Date Created Conversion]],Kickstarter[[#This Row],[Date Ended Conversion]],"m")</f>
        <v>0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Kickstarter[[#This Row],[pledged]]/Kickstarter[[#This Row],[goal]]</f>
        <v>4.8000000000000001E-2</v>
      </c>
      <c r="P4091" s="13">
        <f>IF(Kickstarter[[#This Row],[backers_count]], Kickstarter[[#This Row],[pledged]]/Kickstarter[[#This Row],[backers_count]], 0)</f>
        <v>30</v>
      </c>
      <c r="Q4091" t="str">
        <f>LEFT(Kickstarter[[#This Row],[Category and Sub-Category]], SEARCH("/", Kickstarter[[#This Row],[Category and Sub-Category]])-1)</f>
        <v>theater</v>
      </c>
      <c r="R4091" t="str">
        <f>RIGHT(Kickstarter[[#This Row],[Category and Sub-Category]], LEN(Kickstarter[[#This Row],[Category and Sub-Category]])-SEARCH("/",Kickstarter[[#This Row],[Category and Sub-Category]]))</f>
        <v>plays</v>
      </c>
      <c r="S4091" s="10">
        <f>(Kickstarter[[#This Row],[launched_at]]/86400) + 25569 + (-6/24)</f>
        <v>42122.482499999998</v>
      </c>
      <c r="T4091" s="10">
        <f>(Kickstarter[[#This Row],[deadline]]/86400) + 25569 + (-6/24)</f>
        <v>42155.482638888891</v>
      </c>
      <c r="U4091" s="6">
        <f>YEAR(Kickstarter[[#This Row],[Date Created Conversion]])</f>
        <v>2015</v>
      </c>
      <c r="V4091" s="6" t="str">
        <f>TEXT(Kickstarter[[#This Row],[Date Created Conversion]], "mmm")</f>
        <v>Apr</v>
      </c>
      <c r="W4091" s="6">
        <f>DATEDIF(Kickstarter[[#This Row],[Date Created Conversion]],Kickstarter[[#This Row],[Date Ended Conversion]],"m")</f>
        <v>1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Kickstarter[[#This Row],[pledged]]/Kickstarter[[#This Row],[goal]]</f>
        <v>3.2000000000000001E-2</v>
      </c>
      <c r="P4092" s="13">
        <f>IF(Kickstarter[[#This Row],[backers_count]], Kickstarter[[#This Row],[pledged]]/Kickstarter[[#This Row],[backers_count]], 0)</f>
        <v>10.666666666666666</v>
      </c>
      <c r="Q4092" t="str">
        <f>LEFT(Kickstarter[[#This Row],[Category and Sub-Category]], SEARCH("/", Kickstarter[[#This Row],[Category and Sub-Category]])-1)</f>
        <v>theater</v>
      </c>
      <c r="R4092" t="str">
        <f>RIGHT(Kickstarter[[#This Row],[Category and Sub-Category]], LEN(Kickstarter[[#This Row],[Category and Sub-Category]])-SEARCH("/",Kickstarter[[#This Row],[Category and Sub-Category]]))</f>
        <v>plays</v>
      </c>
      <c r="S4092" s="10">
        <f>(Kickstarter[[#This Row],[launched_at]]/86400) + 25569 + (-6/24)</f>
        <v>42209.42288194444</v>
      </c>
      <c r="T4092" s="10">
        <f>(Kickstarter[[#This Row],[deadline]]/86400) + 25569 + (-6/24)</f>
        <v>42223.375</v>
      </c>
      <c r="U4092" s="6">
        <f>YEAR(Kickstarter[[#This Row],[Date Created Conversion]])</f>
        <v>2015</v>
      </c>
      <c r="V4092" s="6" t="str">
        <f>TEXT(Kickstarter[[#This Row],[Date Created Conversion]], "mmm")</f>
        <v>Jul</v>
      </c>
      <c r="W4092" s="6">
        <f>DATEDIF(Kickstarter[[#This Row],[Date Created Conversion]],Kickstarter[[#This Row],[Date Ended Conversion]],"m")</f>
        <v>0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Kickstarter[[#This Row],[pledged]]/Kickstarter[[#This Row],[goal]]</f>
        <v>0.1275</v>
      </c>
      <c r="P4093" s="13">
        <f>IF(Kickstarter[[#This Row],[backers_count]], Kickstarter[[#This Row],[pledged]]/Kickstarter[[#This Row],[backers_count]], 0)</f>
        <v>25.5</v>
      </c>
      <c r="Q4093" t="str">
        <f>LEFT(Kickstarter[[#This Row],[Category and Sub-Category]], SEARCH("/", Kickstarter[[#This Row],[Category and Sub-Category]])-1)</f>
        <v>theater</v>
      </c>
      <c r="R4093" t="str">
        <f>RIGHT(Kickstarter[[#This Row],[Category and Sub-Category]], LEN(Kickstarter[[#This Row],[Category and Sub-Category]])-SEARCH("/",Kickstarter[[#This Row],[Category and Sub-Category]]))</f>
        <v>plays</v>
      </c>
      <c r="S4093" s="10">
        <f>(Kickstarter[[#This Row],[launched_at]]/86400) + 25569 + (-6/24)</f>
        <v>41990.256377314814</v>
      </c>
      <c r="T4093" s="10">
        <f>(Kickstarter[[#This Row],[deadline]]/86400) + 25569 + (-6/24)</f>
        <v>42020.256377314814</v>
      </c>
      <c r="U4093" s="6">
        <f>YEAR(Kickstarter[[#This Row],[Date Created Conversion]])</f>
        <v>2014</v>
      </c>
      <c r="V4093" s="6" t="str">
        <f>TEXT(Kickstarter[[#This Row],[Date Created Conversion]], "mmm")</f>
        <v>Dec</v>
      </c>
      <c r="W4093" s="6">
        <f>DATEDIF(Kickstarter[[#This Row],[Date Created Conversion]],Kickstarter[[#This Row],[Date Ended Conversion]],"m")</f>
        <v>0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Kickstarter[[#This Row],[pledged]]/Kickstarter[[#This Row],[goal]]</f>
        <v>1.8181818181818181E-4</v>
      </c>
      <c r="P4094" s="13">
        <f>IF(Kickstarter[[#This Row],[backers_count]], Kickstarter[[#This Row],[pledged]]/Kickstarter[[#This Row],[backers_count]], 0)</f>
        <v>20</v>
      </c>
      <c r="Q4094" t="str">
        <f>LEFT(Kickstarter[[#This Row],[Category and Sub-Category]], SEARCH("/", Kickstarter[[#This Row],[Category and Sub-Category]])-1)</f>
        <v>theater</v>
      </c>
      <c r="R4094" t="str">
        <f>RIGHT(Kickstarter[[#This Row],[Category and Sub-Category]], LEN(Kickstarter[[#This Row],[Category and Sub-Category]])-SEARCH("/",Kickstarter[[#This Row],[Category and Sub-Category]]))</f>
        <v>plays</v>
      </c>
      <c r="S4094" s="10">
        <f>(Kickstarter[[#This Row],[launched_at]]/86400) + 25569 + (-6/24)</f>
        <v>42038.944988425923</v>
      </c>
      <c r="T4094" s="10">
        <f>(Kickstarter[[#This Row],[deadline]]/86400) + 25569 + (-6/24)</f>
        <v>42098.903321759259</v>
      </c>
      <c r="U4094" s="6">
        <f>YEAR(Kickstarter[[#This Row],[Date Created Conversion]])</f>
        <v>2015</v>
      </c>
      <c r="V4094" s="6" t="str">
        <f>TEXT(Kickstarter[[#This Row],[Date Created Conversion]], "mmm")</f>
        <v>Feb</v>
      </c>
      <c r="W4094" s="6">
        <f>DATEDIF(Kickstarter[[#This Row],[Date Created Conversion]],Kickstarter[[#This Row],[Date Ended Conversion]],"m")</f>
        <v>2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Kickstarter[[#This Row],[pledged]]/Kickstarter[[#This Row],[goal]]</f>
        <v>2.4E-2</v>
      </c>
      <c r="P4095" s="13">
        <f>IF(Kickstarter[[#This Row],[backers_count]], Kickstarter[[#This Row],[pledged]]/Kickstarter[[#This Row],[backers_count]], 0)</f>
        <v>15</v>
      </c>
      <c r="Q4095" t="str">
        <f>LEFT(Kickstarter[[#This Row],[Category and Sub-Category]], SEARCH("/", Kickstarter[[#This Row],[Category and Sub-Category]])-1)</f>
        <v>theater</v>
      </c>
      <c r="R4095" t="str">
        <f>RIGHT(Kickstarter[[#This Row],[Category and Sub-Category]], LEN(Kickstarter[[#This Row],[Category and Sub-Category]])-SEARCH("/",Kickstarter[[#This Row],[Category and Sub-Category]]))</f>
        <v>plays</v>
      </c>
      <c r="S4095" s="10">
        <f>(Kickstarter[[#This Row],[launched_at]]/86400) + 25569 + (-6/24)</f>
        <v>42178.565891203703</v>
      </c>
      <c r="T4095" s="10">
        <f>(Kickstarter[[#This Row],[deadline]]/86400) + 25569 + (-6/24)</f>
        <v>42238.565891203703</v>
      </c>
      <c r="U4095" s="6">
        <f>YEAR(Kickstarter[[#This Row],[Date Created Conversion]])</f>
        <v>2015</v>
      </c>
      <c r="V4095" s="6" t="str">
        <f>TEXT(Kickstarter[[#This Row],[Date Created Conversion]], "mmm")</f>
        <v>Jun</v>
      </c>
      <c r="W4095" s="6">
        <f>DATEDIF(Kickstarter[[#This Row],[Date Created Conversion]],Kickstarter[[#This Row],[Date Ended Conversion]],"m")</f>
        <v>1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Kickstarter[[#This Row],[pledged]]/Kickstarter[[#This Row],[goal]]</f>
        <v>0.36499999999999999</v>
      </c>
      <c r="P4096" s="13">
        <f>IF(Kickstarter[[#This Row],[backers_count]], Kickstarter[[#This Row],[pledged]]/Kickstarter[[#This Row],[backers_count]], 0)</f>
        <v>91.25</v>
      </c>
      <c r="Q4096" t="str">
        <f>LEFT(Kickstarter[[#This Row],[Category and Sub-Category]], SEARCH("/", Kickstarter[[#This Row],[Category and Sub-Category]])-1)</f>
        <v>theater</v>
      </c>
      <c r="R4096" t="str">
        <f>RIGHT(Kickstarter[[#This Row],[Category and Sub-Category]], LEN(Kickstarter[[#This Row],[Category and Sub-Category]])-SEARCH("/",Kickstarter[[#This Row],[Category and Sub-Category]]))</f>
        <v>plays</v>
      </c>
      <c r="S4096" s="10">
        <f>(Kickstarter[[#This Row],[launched_at]]/86400) + 25569 + (-6/24)</f>
        <v>41889.836805555555</v>
      </c>
      <c r="T4096" s="10">
        <f>(Kickstarter[[#This Row],[deadline]]/86400) + 25569 + (-6/24)</f>
        <v>41933.957638888889</v>
      </c>
      <c r="U4096" s="6">
        <f>YEAR(Kickstarter[[#This Row],[Date Created Conversion]])</f>
        <v>2014</v>
      </c>
      <c r="V4096" s="6" t="str">
        <f>TEXT(Kickstarter[[#This Row],[Date Created Conversion]], "mmm")</f>
        <v>Sep</v>
      </c>
      <c r="W4096" s="6">
        <f>DATEDIF(Kickstarter[[#This Row],[Date Created Conversion]],Kickstarter[[#This Row],[Date Ended Conversion]],"m")</f>
        <v>1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Kickstarter[[#This Row],[pledged]]/Kickstarter[[#This Row],[goal]]</f>
        <v>2.6666666666666668E-2</v>
      </c>
      <c r="P4097" s="13">
        <f>IF(Kickstarter[[#This Row],[backers_count]], Kickstarter[[#This Row],[pledged]]/Kickstarter[[#This Row],[backers_count]], 0)</f>
        <v>800</v>
      </c>
      <c r="Q4097" t="str">
        <f>LEFT(Kickstarter[[#This Row],[Category and Sub-Category]], SEARCH("/", Kickstarter[[#This Row],[Category and Sub-Category]])-1)</f>
        <v>theater</v>
      </c>
      <c r="R4097" t="str">
        <f>RIGHT(Kickstarter[[#This Row],[Category and Sub-Category]], LEN(Kickstarter[[#This Row],[Category and Sub-Category]])-SEARCH("/",Kickstarter[[#This Row],[Category and Sub-Category]]))</f>
        <v>plays</v>
      </c>
      <c r="S4097" s="10">
        <f>(Kickstarter[[#This Row],[launched_at]]/86400) + 25569 + (-6/24)</f>
        <v>42692.781828703708</v>
      </c>
      <c r="T4097" s="10">
        <f>(Kickstarter[[#This Row],[deadline]]/86400) + 25569 + (-6/24)</f>
        <v>42722.781828703708</v>
      </c>
      <c r="U4097" s="6">
        <f>YEAR(Kickstarter[[#This Row],[Date Created Conversion]])</f>
        <v>2016</v>
      </c>
      <c r="V4097" s="6" t="str">
        <f>TEXT(Kickstarter[[#This Row],[Date Created Conversion]], "mmm")</f>
        <v>Nov</v>
      </c>
      <c r="W4097" s="6">
        <f>DATEDIF(Kickstarter[[#This Row],[Date Created Conversion]],Kickstarter[[#This Row],[Date Ended Conversion]],"m")</f>
        <v>1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Kickstarter[[#This Row],[pledged]]/Kickstarter[[#This Row],[goal]]</f>
        <v>0.11428571428571428</v>
      </c>
      <c r="P4098" s="13">
        <f>IF(Kickstarter[[#This Row],[backers_count]], Kickstarter[[#This Row],[pledged]]/Kickstarter[[#This Row],[backers_count]], 0)</f>
        <v>80</v>
      </c>
      <c r="Q4098" t="str">
        <f>LEFT(Kickstarter[[#This Row],[Category and Sub-Category]], SEARCH("/", Kickstarter[[#This Row],[Category and Sub-Category]])-1)</f>
        <v>theater</v>
      </c>
      <c r="R4098" t="str">
        <f>RIGHT(Kickstarter[[#This Row],[Category and Sub-Category]], LEN(Kickstarter[[#This Row],[Category and Sub-Category]])-SEARCH("/",Kickstarter[[#This Row],[Category and Sub-Category]]))</f>
        <v>plays</v>
      </c>
      <c r="S4098" s="10">
        <f>(Kickstarter[[#This Row],[launched_at]]/86400) + 25569 + (-6/24)</f>
        <v>42750.280312499999</v>
      </c>
      <c r="T4098" s="10">
        <f>(Kickstarter[[#This Row],[deadline]]/86400) + 25569 + (-6/24)</f>
        <v>42794.118750000001</v>
      </c>
      <c r="U4098" s="6">
        <f>YEAR(Kickstarter[[#This Row],[Date Created Conversion]])</f>
        <v>2017</v>
      </c>
      <c r="V4098" s="6" t="str">
        <f>TEXT(Kickstarter[[#This Row],[Date Created Conversion]], "mmm")</f>
        <v>Jan</v>
      </c>
      <c r="W4098" s="6">
        <f>DATEDIF(Kickstarter[[#This Row],[Date Created Conversion]],Kickstarter[[#This Row],[Date Ended Conversion]],"m")</f>
        <v>1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Kickstarter[[#This Row],[pledged]]/Kickstarter[[#This Row],[goal]]</f>
        <v>0</v>
      </c>
      <c r="P4099" s="13">
        <f>IF(Kickstarter[[#This Row],[backers_count]], Kickstarter[[#This Row],[pledged]]/Kickstarter[[#This Row],[backers_count]], 0)</f>
        <v>0</v>
      </c>
      <c r="Q4099" t="str">
        <f>LEFT(Kickstarter[[#This Row],[Category and Sub-Category]], SEARCH("/", Kickstarter[[#This Row],[Category and Sub-Category]])-1)</f>
        <v>theater</v>
      </c>
      <c r="R4099" t="str">
        <f>RIGHT(Kickstarter[[#This Row],[Category and Sub-Category]], LEN(Kickstarter[[#This Row],[Category and Sub-Category]])-SEARCH("/",Kickstarter[[#This Row],[Category and Sub-Category]]))</f>
        <v>plays</v>
      </c>
      <c r="S4099" s="10">
        <f>(Kickstarter[[#This Row],[launched_at]]/86400) + 25569 + (-6/24)</f>
        <v>42344.574502314819</v>
      </c>
      <c r="T4099" s="10">
        <f>(Kickstarter[[#This Row],[deadline]]/86400) + 25569 + (-6/24)</f>
        <v>42400.746527777781</v>
      </c>
      <c r="U4099" s="6">
        <f>YEAR(Kickstarter[[#This Row],[Date Created Conversion]])</f>
        <v>2015</v>
      </c>
      <c r="V4099" s="6" t="str">
        <f>TEXT(Kickstarter[[#This Row],[Date Created Conversion]], "mmm")</f>
        <v>Dec</v>
      </c>
      <c r="W4099" s="6">
        <f>DATEDIF(Kickstarter[[#This Row],[Date Created Conversion]],Kickstarter[[#This Row],[Date Ended Conversion]],"m")</f>
        <v>1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Kickstarter[[#This Row],[pledged]]/Kickstarter[[#This Row],[goal]]</f>
        <v>0</v>
      </c>
      <c r="P4100" s="13">
        <f>IF(Kickstarter[[#This Row],[backers_count]], Kickstarter[[#This Row],[pledged]]/Kickstarter[[#This Row],[backers_count]], 0)</f>
        <v>0</v>
      </c>
      <c r="Q4100" t="str">
        <f>LEFT(Kickstarter[[#This Row],[Category and Sub-Category]], SEARCH("/", Kickstarter[[#This Row],[Category and Sub-Category]])-1)</f>
        <v>theater</v>
      </c>
      <c r="R4100" t="str">
        <f>RIGHT(Kickstarter[[#This Row],[Category and Sub-Category]], LEN(Kickstarter[[#This Row],[Category and Sub-Category]])-SEARCH("/",Kickstarter[[#This Row],[Category and Sub-Category]]))</f>
        <v>plays</v>
      </c>
      <c r="S4100" s="10">
        <f>(Kickstarter[[#This Row],[launched_at]]/86400) + 25569 + (-6/24)</f>
        <v>42495.472187499996</v>
      </c>
      <c r="T4100" s="10">
        <f>(Kickstarter[[#This Row],[deadline]]/86400) + 25569 + (-6/24)</f>
        <v>42525.472187499996</v>
      </c>
      <c r="U4100" s="6">
        <f>YEAR(Kickstarter[[#This Row],[Date Created Conversion]])</f>
        <v>2016</v>
      </c>
      <c r="V4100" s="6" t="str">
        <f>TEXT(Kickstarter[[#This Row],[Date Created Conversion]], "mmm")</f>
        <v>May</v>
      </c>
      <c r="W4100" s="6">
        <f>DATEDIF(Kickstarter[[#This Row],[Date Created Conversion]],Kickstarter[[#This Row],[Date Ended Conversion]],"m")</f>
        <v>0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Kickstarter[[#This Row],[pledged]]/Kickstarter[[#This Row],[goal]]</f>
        <v>1.1111111111111112E-2</v>
      </c>
      <c r="P4101" s="13">
        <f>IF(Kickstarter[[#This Row],[backers_count]], Kickstarter[[#This Row],[pledged]]/Kickstarter[[#This Row],[backers_count]], 0)</f>
        <v>50</v>
      </c>
      <c r="Q4101" t="str">
        <f>LEFT(Kickstarter[[#This Row],[Category and Sub-Category]], SEARCH("/", Kickstarter[[#This Row],[Category and Sub-Category]])-1)</f>
        <v>theater</v>
      </c>
      <c r="R4101" t="str">
        <f>RIGHT(Kickstarter[[#This Row],[Category and Sub-Category]], LEN(Kickstarter[[#This Row],[Category and Sub-Category]])-SEARCH("/",Kickstarter[[#This Row],[Category and Sub-Category]]))</f>
        <v>plays</v>
      </c>
      <c r="S4101" s="10">
        <f>(Kickstarter[[#This Row],[launched_at]]/86400) + 25569 + (-6/24)</f>
        <v>42570.600381944445</v>
      </c>
      <c r="T4101" s="10">
        <f>(Kickstarter[[#This Row],[deadline]]/86400) + 25569 + (-6/24)</f>
        <v>42615.600381944445</v>
      </c>
      <c r="U4101" s="6">
        <f>YEAR(Kickstarter[[#This Row],[Date Created Conversion]])</f>
        <v>2016</v>
      </c>
      <c r="V4101" s="6" t="str">
        <f>TEXT(Kickstarter[[#This Row],[Date Created Conversion]], "mmm")</f>
        <v>Jul</v>
      </c>
      <c r="W4101" s="6">
        <f>DATEDIF(Kickstarter[[#This Row],[Date Created Conversion]],Kickstarter[[#This Row],[Date Ended Conversion]],"m")</f>
        <v>1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Kickstarter[[#This Row],[pledged]]/Kickstarter[[#This Row],[goal]]</f>
        <v>0</v>
      </c>
      <c r="P4102" s="13">
        <f>IF(Kickstarter[[#This Row],[backers_count]], Kickstarter[[#This Row],[pledged]]/Kickstarter[[#This Row],[backers_count]], 0)</f>
        <v>0</v>
      </c>
      <c r="Q4102" t="str">
        <f>LEFT(Kickstarter[[#This Row],[Category and Sub-Category]], SEARCH("/", Kickstarter[[#This Row],[Category and Sub-Category]])-1)</f>
        <v>theater</v>
      </c>
      <c r="R4102" t="str">
        <f>RIGHT(Kickstarter[[#This Row],[Category and Sub-Category]], LEN(Kickstarter[[#This Row],[Category and Sub-Category]])-SEARCH("/",Kickstarter[[#This Row],[Category and Sub-Category]]))</f>
        <v>plays</v>
      </c>
      <c r="S4102" s="10">
        <f>(Kickstarter[[#This Row],[launched_at]]/86400) + 25569 + (-6/24)</f>
        <v>41926.874884259261</v>
      </c>
      <c r="T4102" s="10">
        <f>(Kickstarter[[#This Row],[deadline]]/86400) + 25569 + (-6/24)</f>
        <v>41936.874884259261</v>
      </c>
      <c r="U4102" s="6">
        <f>YEAR(Kickstarter[[#This Row],[Date Created Conversion]])</f>
        <v>2014</v>
      </c>
      <c r="V4102" s="6" t="str">
        <f>TEXT(Kickstarter[[#This Row],[Date Created Conversion]], "mmm")</f>
        <v>Oct</v>
      </c>
      <c r="W4102" s="6">
        <f>DATEDIF(Kickstarter[[#This Row],[Date Created Conversion]],Kickstarter[[#This Row],[Date Ended Conversion]],"m")</f>
        <v>0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Kickstarter[[#This Row],[pledged]]/Kickstarter[[#This Row],[goal]]</f>
        <v>0</v>
      </c>
      <c r="P4103" s="13">
        <f>IF(Kickstarter[[#This Row],[backers_count]], Kickstarter[[#This Row],[pledged]]/Kickstarter[[#This Row],[backers_count]], 0)</f>
        <v>0</v>
      </c>
      <c r="Q4103" t="str">
        <f>LEFT(Kickstarter[[#This Row],[Category and Sub-Category]], SEARCH("/", Kickstarter[[#This Row],[Category and Sub-Category]])-1)</f>
        <v>theater</v>
      </c>
      <c r="R4103" t="str">
        <f>RIGHT(Kickstarter[[#This Row],[Category and Sub-Category]], LEN(Kickstarter[[#This Row],[Category and Sub-Category]])-SEARCH("/",Kickstarter[[#This Row],[Category and Sub-Category]]))</f>
        <v>plays</v>
      </c>
      <c r="S4103" s="10">
        <f>(Kickstarter[[#This Row],[launched_at]]/86400) + 25569 + (-6/24)</f>
        <v>42730.653726851851</v>
      </c>
      <c r="T4103" s="10">
        <f>(Kickstarter[[#This Row],[deadline]]/86400) + 25569 + (-6/24)</f>
        <v>42760.653726851851</v>
      </c>
      <c r="U4103" s="6">
        <f>YEAR(Kickstarter[[#This Row],[Date Created Conversion]])</f>
        <v>2016</v>
      </c>
      <c r="V4103" s="6" t="str">
        <f>TEXT(Kickstarter[[#This Row],[Date Created Conversion]], "mmm")</f>
        <v>Dec</v>
      </c>
      <c r="W4103" s="6">
        <f>DATEDIF(Kickstarter[[#This Row],[Date Created Conversion]],Kickstarter[[#This Row],[Date Ended Conversion]],"m")</f>
        <v>0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Kickstarter[[#This Row],[pledged]]/Kickstarter[[#This Row],[goal]]</f>
        <v>0.27400000000000002</v>
      </c>
      <c r="P4104" s="13">
        <f>IF(Kickstarter[[#This Row],[backers_count]], Kickstarter[[#This Row],[pledged]]/Kickstarter[[#This Row],[backers_count]], 0)</f>
        <v>22.833333333333332</v>
      </c>
      <c r="Q4104" t="str">
        <f>LEFT(Kickstarter[[#This Row],[Category and Sub-Category]], SEARCH("/", Kickstarter[[#This Row],[Category and Sub-Category]])-1)</f>
        <v>theater</v>
      </c>
      <c r="R4104" t="str">
        <f>RIGHT(Kickstarter[[#This Row],[Category and Sub-Category]], LEN(Kickstarter[[#This Row],[Category and Sub-Category]])-SEARCH("/",Kickstarter[[#This Row],[Category and Sub-Category]]))</f>
        <v>plays</v>
      </c>
      <c r="S4104" s="10">
        <f>(Kickstarter[[#This Row],[launched_at]]/86400) + 25569 + (-6/24)</f>
        <v>42475.598067129627</v>
      </c>
      <c r="T4104" s="10">
        <f>(Kickstarter[[#This Row],[deadline]]/86400) + 25569 + (-6/24)</f>
        <v>42505.598067129627</v>
      </c>
      <c r="U4104" s="6">
        <f>YEAR(Kickstarter[[#This Row],[Date Created Conversion]])</f>
        <v>2016</v>
      </c>
      <c r="V4104" s="6" t="str">
        <f>TEXT(Kickstarter[[#This Row],[Date Created Conversion]], "mmm")</f>
        <v>Apr</v>
      </c>
      <c r="W4104" s="6">
        <f>DATEDIF(Kickstarter[[#This Row],[Date Created Conversion]],Kickstarter[[#This Row],[Date Ended Conversion]],"m")</f>
        <v>1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Kickstarter[[#This Row],[pledged]]/Kickstarter[[#This Row],[goal]]</f>
        <v>0.1</v>
      </c>
      <c r="P4105" s="13">
        <f>IF(Kickstarter[[#This Row],[backers_count]], Kickstarter[[#This Row],[pledged]]/Kickstarter[[#This Row],[backers_count]], 0)</f>
        <v>16.666666666666668</v>
      </c>
      <c r="Q4105" t="str">
        <f>LEFT(Kickstarter[[#This Row],[Category and Sub-Category]], SEARCH("/", Kickstarter[[#This Row],[Category and Sub-Category]])-1)</f>
        <v>theater</v>
      </c>
      <c r="R4105" t="str">
        <f>RIGHT(Kickstarter[[#This Row],[Category and Sub-Category]], LEN(Kickstarter[[#This Row],[Category and Sub-Category]])-SEARCH("/",Kickstarter[[#This Row],[Category and Sub-Category]]))</f>
        <v>plays</v>
      </c>
      <c r="S4105" s="10">
        <f>(Kickstarter[[#This Row],[launched_at]]/86400) + 25569 + (-6/24)</f>
        <v>42188.58293981482</v>
      </c>
      <c r="T4105" s="10">
        <f>(Kickstarter[[#This Row],[deadline]]/86400) + 25569 + (-6/24)</f>
        <v>42242.522222222222</v>
      </c>
      <c r="U4105" s="6">
        <f>YEAR(Kickstarter[[#This Row],[Date Created Conversion]])</f>
        <v>2015</v>
      </c>
      <c r="V4105" s="6" t="str">
        <f>TEXT(Kickstarter[[#This Row],[Date Created Conversion]], "mmm")</f>
        <v>Jul</v>
      </c>
      <c r="W4105" s="6">
        <f>DATEDIF(Kickstarter[[#This Row],[Date Created Conversion]],Kickstarter[[#This Row],[Date Ended Conversion]],"m")</f>
        <v>1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Kickstarter[[#This Row],[pledged]]/Kickstarter[[#This Row],[goal]]</f>
        <v>0.21366666666666667</v>
      </c>
      <c r="P4106" s="13">
        <f>IF(Kickstarter[[#This Row],[backers_count]], Kickstarter[[#This Row],[pledged]]/Kickstarter[[#This Row],[backers_count]], 0)</f>
        <v>45.785714285714285</v>
      </c>
      <c r="Q4106" t="str">
        <f>LEFT(Kickstarter[[#This Row],[Category and Sub-Category]], SEARCH("/", Kickstarter[[#This Row],[Category and Sub-Category]])-1)</f>
        <v>theater</v>
      </c>
      <c r="R4106" t="str">
        <f>RIGHT(Kickstarter[[#This Row],[Category and Sub-Category]], LEN(Kickstarter[[#This Row],[Category and Sub-Category]])-SEARCH("/",Kickstarter[[#This Row],[Category and Sub-Category]]))</f>
        <v>plays</v>
      </c>
      <c r="S4106" s="10">
        <f>(Kickstarter[[#This Row],[launched_at]]/86400) + 25569 + (-6/24)</f>
        <v>42640.028171296297</v>
      </c>
      <c r="T4106" s="10">
        <f>(Kickstarter[[#This Row],[deadline]]/86400) + 25569 + (-6/24)</f>
        <v>42670.028171296297</v>
      </c>
      <c r="U4106" s="6">
        <f>YEAR(Kickstarter[[#This Row],[Date Created Conversion]])</f>
        <v>2016</v>
      </c>
      <c r="V4106" s="6" t="str">
        <f>TEXT(Kickstarter[[#This Row],[Date Created Conversion]], "mmm")</f>
        <v>Sep</v>
      </c>
      <c r="W4106" s="6">
        <f>DATEDIF(Kickstarter[[#This Row],[Date Created Conversion]],Kickstarter[[#This Row],[Date Ended Conversion]],"m")</f>
        <v>1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Kickstarter[[#This Row],[pledged]]/Kickstarter[[#This Row],[goal]]</f>
        <v>6.9696969696969702E-2</v>
      </c>
      <c r="P4107" s="13">
        <f>IF(Kickstarter[[#This Row],[backers_count]], Kickstarter[[#This Row],[pledged]]/Kickstarter[[#This Row],[backers_count]], 0)</f>
        <v>383.33333333333331</v>
      </c>
      <c r="Q4107" t="str">
        <f>LEFT(Kickstarter[[#This Row],[Category and Sub-Category]], SEARCH("/", Kickstarter[[#This Row],[Category and Sub-Category]])-1)</f>
        <v>theater</v>
      </c>
      <c r="R4107" t="str">
        <f>RIGHT(Kickstarter[[#This Row],[Category and Sub-Category]], LEN(Kickstarter[[#This Row],[Category and Sub-Category]])-SEARCH("/",Kickstarter[[#This Row],[Category and Sub-Category]]))</f>
        <v>plays</v>
      </c>
      <c r="S4107" s="10">
        <f>(Kickstarter[[#This Row],[launched_at]]/86400) + 25569 + (-6/24)</f>
        <v>42696.760520833333</v>
      </c>
      <c r="T4107" s="10">
        <f>(Kickstarter[[#This Row],[deadline]]/86400) + 25569 + (-6/24)</f>
        <v>42729.760520833333</v>
      </c>
      <c r="U4107" s="6">
        <f>YEAR(Kickstarter[[#This Row],[Date Created Conversion]])</f>
        <v>2016</v>
      </c>
      <c r="V4107" s="6" t="str">
        <f>TEXT(Kickstarter[[#This Row],[Date Created Conversion]], "mmm")</f>
        <v>Nov</v>
      </c>
      <c r="W4107" s="6">
        <f>DATEDIF(Kickstarter[[#This Row],[Date Created Conversion]],Kickstarter[[#This Row],[Date Ended Conversion]],"m")</f>
        <v>1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Kickstarter[[#This Row],[pledged]]/Kickstarter[[#This Row],[goal]]</f>
        <v>0.70599999999999996</v>
      </c>
      <c r="P4108" s="13">
        <f>IF(Kickstarter[[#This Row],[backers_count]], Kickstarter[[#This Row],[pledged]]/Kickstarter[[#This Row],[backers_count]], 0)</f>
        <v>106.96969696969697</v>
      </c>
      <c r="Q4108" t="str">
        <f>LEFT(Kickstarter[[#This Row],[Category and Sub-Category]], SEARCH("/", Kickstarter[[#This Row],[Category and Sub-Category]])-1)</f>
        <v>theater</v>
      </c>
      <c r="R4108" t="str">
        <f>RIGHT(Kickstarter[[#This Row],[Category and Sub-Category]], LEN(Kickstarter[[#This Row],[Category and Sub-Category]])-SEARCH("/",Kickstarter[[#This Row],[Category and Sub-Category]]))</f>
        <v>plays</v>
      </c>
      <c r="S4108" s="10">
        <f>(Kickstarter[[#This Row],[launched_at]]/86400) + 25569 + (-6/24)</f>
        <v>42052.799375000002</v>
      </c>
      <c r="T4108" s="10">
        <f>(Kickstarter[[#This Row],[deadline]]/86400) + 25569 + (-6/24)</f>
        <v>42095.791666666672</v>
      </c>
      <c r="U4108" s="6">
        <f>YEAR(Kickstarter[[#This Row],[Date Created Conversion]])</f>
        <v>2015</v>
      </c>
      <c r="V4108" s="6" t="str">
        <f>TEXT(Kickstarter[[#This Row],[Date Created Conversion]], "mmm")</f>
        <v>Feb</v>
      </c>
      <c r="W4108" s="6">
        <f>DATEDIF(Kickstarter[[#This Row],[Date Created Conversion]],Kickstarter[[#This Row],[Date Ended Conversion]],"m")</f>
        <v>1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Kickstarter[[#This Row],[pledged]]/Kickstarter[[#This Row],[goal]]</f>
        <v>2.0500000000000001E-2</v>
      </c>
      <c r="P4109" s="13">
        <f>IF(Kickstarter[[#This Row],[backers_count]], Kickstarter[[#This Row],[pledged]]/Kickstarter[[#This Row],[backers_count]], 0)</f>
        <v>10.25</v>
      </c>
      <c r="Q4109" t="str">
        <f>LEFT(Kickstarter[[#This Row],[Category and Sub-Category]], SEARCH("/", Kickstarter[[#This Row],[Category and Sub-Category]])-1)</f>
        <v>theater</v>
      </c>
      <c r="R4109" t="str">
        <f>RIGHT(Kickstarter[[#This Row],[Category and Sub-Category]], LEN(Kickstarter[[#This Row],[Category and Sub-Category]])-SEARCH("/",Kickstarter[[#This Row],[Category and Sub-Category]]))</f>
        <v>plays</v>
      </c>
      <c r="S4109" s="10">
        <f>(Kickstarter[[#This Row],[launched_at]]/86400) + 25569 + (-6/24)</f>
        <v>41883.666678240741</v>
      </c>
      <c r="T4109" s="10">
        <f>(Kickstarter[[#This Row],[deadline]]/86400) + 25569 + (-6/24)</f>
        <v>41906.666678240741</v>
      </c>
      <c r="U4109" s="6">
        <f>YEAR(Kickstarter[[#This Row],[Date Created Conversion]])</f>
        <v>2014</v>
      </c>
      <c r="V4109" s="6" t="str">
        <f>TEXT(Kickstarter[[#This Row],[Date Created Conversion]], "mmm")</f>
        <v>Sep</v>
      </c>
      <c r="W4109" s="6">
        <f>DATEDIF(Kickstarter[[#This Row],[Date Created Conversion]],Kickstarter[[#This Row],[Date Ended Conversion]],"m")</f>
        <v>0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Kickstarter[[#This Row],[pledged]]/Kickstarter[[#This Row],[goal]]</f>
        <v>1.9666666666666666E-2</v>
      </c>
      <c r="P4110" s="13">
        <f>IF(Kickstarter[[#This Row],[backers_count]], Kickstarter[[#This Row],[pledged]]/Kickstarter[[#This Row],[backers_count]], 0)</f>
        <v>59</v>
      </c>
      <c r="Q4110" t="str">
        <f>LEFT(Kickstarter[[#This Row],[Category and Sub-Category]], SEARCH("/", Kickstarter[[#This Row],[Category and Sub-Category]])-1)</f>
        <v>theater</v>
      </c>
      <c r="R4110" t="str">
        <f>RIGHT(Kickstarter[[#This Row],[Category and Sub-Category]], LEN(Kickstarter[[#This Row],[Category and Sub-Category]])-SEARCH("/",Kickstarter[[#This Row],[Category and Sub-Category]]))</f>
        <v>plays</v>
      </c>
      <c r="S4110" s="10">
        <f>(Kickstarter[[#This Row],[launched_at]]/86400) + 25569 + (-6/24)</f>
        <v>42766.781678240739</v>
      </c>
      <c r="T4110" s="10">
        <f>(Kickstarter[[#This Row],[deadline]]/86400) + 25569 + (-6/24)</f>
        <v>42796.958333333328</v>
      </c>
      <c r="U4110" s="6">
        <f>YEAR(Kickstarter[[#This Row],[Date Created Conversion]])</f>
        <v>2017</v>
      </c>
      <c r="V4110" s="6" t="str">
        <f>TEXT(Kickstarter[[#This Row],[Date Created Conversion]], "mmm")</f>
        <v>Jan</v>
      </c>
      <c r="W4110" s="6">
        <f>DATEDIF(Kickstarter[[#This Row],[Date Created Conversion]],Kickstarter[[#This Row],[Date Ended Conversion]],"m")</f>
        <v>1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Kickstarter[[#This Row],[pledged]]/Kickstarter[[#This Row],[goal]]</f>
        <v>0</v>
      </c>
      <c r="P4111" s="13">
        <f>IF(Kickstarter[[#This Row],[backers_count]], Kickstarter[[#This Row],[pledged]]/Kickstarter[[#This Row],[backers_count]], 0)</f>
        <v>0</v>
      </c>
      <c r="Q4111" t="str">
        <f>LEFT(Kickstarter[[#This Row],[Category and Sub-Category]], SEARCH("/", Kickstarter[[#This Row],[Category and Sub-Category]])-1)</f>
        <v>theater</v>
      </c>
      <c r="R4111" t="str">
        <f>RIGHT(Kickstarter[[#This Row],[Category and Sub-Category]], LEN(Kickstarter[[#This Row],[Category and Sub-Category]])-SEARCH("/",Kickstarter[[#This Row],[Category and Sub-Category]]))</f>
        <v>plays</v>
      </c>
      <c r="S4111" s="10">
        <f>(Kickstarter[[#This Row],[launched_at]]/86400) + 25569 + (-6/24)</f>
        <v>42307.289398148147</v>
      </c>
      <c r="T4111" s="10">
        <f>(Kickstarter[[#This Row],[deadline]]/86400) + 25569 + (-6/24)</f>
        <v>42337.331064814818</v>
      </c>
      <c r="U4111" s="6">
        <f>YEAR(Kickstarter[[#This Row],[Date Created Conversion]])</f>
        <v>2015</v>
      </c>
      <c r="V4111" s="6" t="str">
        <f>TEXT(Kickstarter[[#This Row],[Date Created Conversion]], "mmm")</f>
        <v>Oct</v>
      </c>
      <c r="W4111" s="6">
        <f>DATEDIF(Kickstarter[[#This Row],[Date Created Conversion]],Kickstarter[[#This Row],[Date Ended Conversion]],"m")</f>
        <v>0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Kickstarter[[#This Row],[pledged]]/Kickstarter[[#This Row],[goal]]</f>
        <v>0.28666666666666668</v>
      </c>
      <c r="P4112" s="13">
        <f>IF(Kickstarter[[#This Row],[backers_count]], Kickstarter[[#This Row],[pledged]]/Kickstarter[[#This Row],[backers_count]], 0)</f>
        <v>14.333333333333334</v>
      </c>
      <c r="Q4112" t="str">
        <f>LEFT(Kickstarter[[#This Row],[Category and Sub-Category]], SEARCH("/", Kickstarter[[#This Row],[Category and Sub-Category]])-1)</f>
        <v>theater</v>
      </c>
      <c r="R4112" t="str">
        <f>RIGHT(Kickstarter[[#This Row],[Category and Sub-Category]], LEN(Kickstarter[[#This Row],[Category and Sub-Category]])-SEARCH("/",Kickstarter[[#This Row],[Category and Sub-Category]]))</f>
        <v>plays</v>
      </c>
      <c r="S4112" s="10">
        <f>(Kickstarter[[#This Row],[launched_at]]/86400) + 25569 + (-6/24)</f>
        <v>42512.376747685186</v>
      </c>
      <c r="T4112" s="10">
        <f>(Kickstarter[[#This Row],[deadline]]/86400) + 25569 + (-6/24)</f>
        <v>42572.376747685186</v>
      </c>
      <c r="U4112" s="6">
        <f>YEAR(Kickstarter[[#This Row],[Date Created Conversion]])</f>
        <v>2016</v>
      </c>
      <c r="V4112" s="6" t="str">
        <f>TEXT(Kickstarter[[#This Row],[Date Created Conversion]], "mmm")</f>
        <v>May</v>
      </c>
      <c r="W4112" s="6">
        <f>DATEDIF(Kickstarter[[#This Row],[Date Created Conversion]],Kickstarter[[#This Row],[Date Ended Conversion]],"m")</f>
        <v>1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Kickstarter[[#This Row],[pledged]]/Kickstarter[[#This Row],[goal]]</f>
        <v>3.1333333333333331E-2</v>
      </c>
      <c r="P4113" s="13">
        <f>IF(Kickstarter[[#This Row],[backers_count]], Kickstarter[[#This Row],[pledged]]/Kickstarter[[#This Row],[backers_count]], 0)</f>
        <v>15.666666666666666</v>
      </c>
      <c r="Q4113" t="str">
        <f>LEFT(Kickstarter[[#This Row],[Category and Sub-Category]], SEARCH("/", Kickstarter[[#This Row],[Category and Sub-Category]])-1)</f>
        <v>theater</v>
      </c>
      <c r="R4113" t="str">
        <f>RIGHT(Kickstarter[[#This Row],[Category and Sub-Category]], LEN(Kickstarter[[#This Row],[Category and Sub-Category]])-SEARCH("/",Kickstarter[[#This Row],[Category and Sub-Category]]))</f>
        <v>plays</v>
      </c>
      <c r="S4113" s="10">
        <f>(Kickstarter[[#This Row],[launched_at]]/86400) + 25569 + (-6/24)</f>
        <v>42028.885879629626</v>
      </c>
      <c r="T4113" s="10">
        <f>(Kickstarter[[#This Row],[deadline]]/86400) + 25569 + (-6/24)</f>
        <v>42058.885879629626</v>
      </c>
      <c r="U4113" s="6">
        <f>YEAR(Kickstarter[[#This Row],[Date Created Conversion]])</f>
        <v>2015</v>
      </c>
      <c r="V4113" s="6" t="str">
        <f>TEXT(Kickstarter[[#This Row],[Date Created Conversion]], "mmm")</f>
        <v>Jan</v>
      </c>
      <c r="W4113" s="6">
        <f>DATEDIF(Kickstarter[[#This Row],[Date Created Conversion]],Kickstarter[[#This Row],[Date Ended Conversion]],"m")</f>
        <v>0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Kickstarter[[#This Row],[pledged]]/Kickstarter[[#This Row],[goal]]</f>
        <v>4.0000000000000002E-4</v>
      </c>
      <c r="P4114" s="13">
        <f>IF(Kickstarter[[#This Row],[backers_count]], Kickstarter[[#This Row],[pledged]]/Kickstarter[[#This Row],[backers_count]], 0)</f>
        <v>1</v>
      </c>
      <c r="Q4114" t="str">
        <f>LEFT(Kickstarter[[#This Row],[Category and Sub-Category]], SEARCH("/", Kickstarter[[#This Row],[Category and Sub-Category]])-1)</f>
        <v>theater</v>
      </c>
      <c r="R4114" t="str">
        <f>RIGHT(Kickstarter[[#This Row],[Category and Sub-Category]], LEN(Kickstarter[[#This Row],[Category and Sub-Category]])-SEARCH("/",Kickstarter[[#This Row],[Category and Sub-Category]]))</f>
        <v>plays</v>
      </c>
      <c r="S4114" s="10">
        <f>(Kickstarter[[#This Row],[launched_at]]/86400) + 25569 + (-6/24)</f>
        <v>42400.696597222224</v>
      </c>
      <c r="T4114" s="10">
        <f>(Kickstarter[[#This Row],[deadline]]/86400) + 25569 + (-6/24)</f>
        <v>42427.75</v>
      </c>
      <c r="U4114" s="6">
        <f>YEAR(Kickstarter[[#This Row],[Date Created Conversion]])</f>
        <v>2016</v>
      </c>
      <c r="V4114" s="6" t="str">
        <f>TEXT(Kickstarter[[#This Row],[Date Created Conversion]], "mmm")</f>
        <v>Jan</v>
      </c>
      <c r="W4114" s="6">
        <f>DATEDIF(Kickstarter[[#This Row],[Date Created Conversion]],Kickstarter[[#This Row],[Date Ended Conversion]],"m")</f>
        <v>0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Kickstarter[[#This Row],[pledged]]/Kickstarter[[#This Row],[goal]]</f>
        <v>2E-3</v>
      </c>
      <c r="P4115" s="13">
        <f>IF(Kickstarter[[#This Row],[backers_count]], Kickstarter[[#This Row],[pledged]]/Kickstarter[[#This Row],[backers_count]], 0)</f>
        <v>1</v>
      </c>
      <c r="Q4115" t="str">
        <f>LEFT(Kickstarter[[#This Row],[Category and Sub-Category]], SEARCH("/", Kickstarter[[#This Row],[Category and Sub-Category]])-1)</f>
        <v>theater</v>
      </c>
      <c r="R4115" t="str">
        <f>RIGHT(Kickstarter[[#This Row],[Category and Sub-Category]], LEN(Kickstarter[[#This Row],[Category and Sub-Category]])-SEARCH("/",Kickstarter[[#This Row],[Category and Sub-Category]]))</f>
        <v>plays</v>
      </c>
      <c r="S4115" s="10">
        <f>(Kickstarter[[#This Row],[launched_at]]/86400) + 25569 + (-6/24)</f>
        <v>42358.323182870372</v>
      </c>
      <c r="T4115" s="10">
        <f>(Kickstarter[[#This Row],[deadline]]/86400) + 25569 + (-6/24)</f>
        <v>42377.023611111115</v>
      </c>
      <c r="U4115" s="6">
        <f>YEAR(Kickstarter[[#This Row],[Date Created Conversion]])</f>
        <v>2015</v>
      </c>
      <c r="V4115" s="6" t="str">
        <f>TEXT(Kickstarter[[#This Row],[Date Created Conversion]], "mmm")</f>
        <v>Dec</v>
      </c>
      <c r="W4115" s="6">
        <f>DATEDIF(Kickstarter[[#This Row],[Date Created Conversion]],Kickstarter[[#This Row],[Date Ended Conversion]],"m")</f>
        <v>0</v>
      </c>
    </row>
  </sheetData>
  <conditionalFormatting sqref="F1:F1048576">
    <cfRule type="cellIs" dxfId="19" priority="2" operator="equal">
      <formula>"live"</formula>
    </cfRule>
    <cfRule type="cellIs" dxfId="18" priority="3" operator="equal">
      <formula>"cancelled"</formula>
    </cfRule>
    <cfRule type="cellIs" dxfId="17" priority="4" operator="equal">
      <formula>"successful"</formula>
    </cfRule>
    <cfRule type="cellIs" dxfId="16" priority="5" operator="equal">
      <formula>"failed"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8" sqref="D2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</cols>
  <sheetData>
    <row r="1" spans="1:6" x14ac:dyDescent="0.2">
      <c r="A1" s="7" t="s">
        <v>8223</v>
      </c>
      <c r="B1" t="s">
        <v>8328</v>
      </c>
    </row>
    <row r="3" spans="1:6" x14ac:dyDescent="0.2">
      <c r="A3" s="7" t="s">
        <v>8321</v>
      </c>
      <c r="B3" s="7" t="s">
        <v>8329</v>
      </c>
    </row>
    <row r="4" spans="1:6" x14ac:dyDescent="0.2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8" t="s">
        <v>8311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8312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8313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8314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8315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8316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8317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8319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8320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6" sqref="A6:A4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8328</v>
      </c>
    </row>
    <row r="2" spans="1:6" x14ac:dyDescent="0.2">
      <c r="A2" s="7" t="s">
        <v>8308</v>
      </c>
      <c r="B2" t="s">
        <v>8328</v>
      </c>
    </row>
    <row r="4" spans="1:6" x14ac:dyDescent="0.2">
      <c r="A4" s="7" t="s">
        <v>8321</v>
      </c>
      <c r="B4" s="7" t="s">
        <v>8329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8327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8330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8332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8333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8326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8325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8334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8336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8338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8339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8340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8341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8342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8343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8344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8345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8346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8347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8350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8351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8352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8353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8354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8355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8324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8323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8356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8358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8322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G31" sqref="G31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8" width="19.6640625" customWidth="1"/>
    <col min="9" max="9" width="16.1640625" customWidth="1"/>
    <col min="10" max="10" width="24" customWidth="1"/>
    <col min="11" max="11" width="21" customWidth="1"/>
  </cols>
  <sheetData>
    <row r="2" spans="1:6" x14ac:dyDescent="0.2">
      <c r="A2" s="7" t="s">
        <v>8308</v>
      </c>
      <c r="B2" t="s">
        <v>8328</v>
      </c>
    </row>
    <row r="3" spans="1:6" x14ac:dyDescent="0.2">
      <c r="A3" s="7" t="s">
        <v>8367</v>
      </c>
      <c r="B3" t="s">
        <v>8328</v>
      </c>
    </row>
    <row r="5" spans="1:6" x14ac:dyDescent="0.2">
      <c r="A5" s="7" t="s">
        <v>8321</v>
      </c>
      <c r="B5" s="7" t="s">
        <v>8329</v>
      </c>
    </row>
    <row r="6" spans="1:6" x14ac:dyDescent="0.2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8" t="s">
        <v>8369</v>
      </c>
      <c r="B7" s="6">
        <v>34</v>
      </c>
      <c r="C7" s="6">
        <v>148</v>
      </c>
      <c r="D7" s="6">
        <v>2</v>
      </c>
      <c r="E7" s="6">
        <v>184</v>
      </c>
      <c r="F7" s="6">
        <v>368</v>
      </c>
    </row>
    <row r="8" spans="1:6" x14ac:dyDescent="0.2">
      <c r="A8" s="8" t="s">
        <v>8370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">
      <c r="A9" s="8" t="s">
        <v>8371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">
      <c r="A10" s="8" t="s">
        <v>8372</v>
      </c>
      <c r="B10" s="6">
        <v>27</v>
      </c>
      <c r="C10" s="6">
        <v>102</v>
      </c>
      <c r="D10" s="6"/>
      <c r="E10" s="6">
        <v>193</v>
      </c>
      <c r="F10" s="6">
        <v>322</v>
      </c>
    </row>
    <row r="11" spans="1:6" x14ac:dyDescent="0.2">
      <c r="A11" s="8" t="s">
        <v>8373</v>
      </c>
      <c r="B11" s="6">
        <v>26</v>
      </c>
      <c r="C11" s="6">
        <v>126</v>
      </c>
      <c r="D11" s="6"/>
      <c r="E11" s="6">
        <v>232</v>
      </c>
      <c r="F11" s="6">
        <v>384</v>
      </c>
    </row>
    <row r="12" spans="1:6" x14ac:dyDescent="0.2">
      <c r="A12" s="8" t="s">
        <v>8374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">
      <c r="A13" s="8" t="s">
        <v>8375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">
      <c r="A14" s="8" t="s">
        <v>8376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">
      <c r="A15" s="8" t="s">
        <v>8377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">
      <c r="A16" s="8" t="s">
        <v>8378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">
      <c r="A17" s="8" t="s">
        <v>8379</v>
      </c>
      <c r="B17" s="6">
        <v>37</v>
      </c>
      <c r="C17" s="6">
        <v>114</v>
      </c>
      <c r="D17" s="6"/>
      <c r="E17" s="6">
        <v>180</v>
      </c>
      <c r="F17" s="6">
        <v>331</v>
      </c>
    </row>
    <row r="18" spans="1:6" x14ac:dyDescent="0.2">
      <c r="A18" s="8" t="s">
        <v>8380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">
      <c r="A19" s="8" t="s">
        <v>8320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13" sqref="E13"/>
    </sheetView>
  </sheetViews>
  <sheetFormatPr baseColWidth="10" defaultRowHeight="15" x14ac:dyDescent="0.2"/>
  <cols>
    <col min="1" max="1" width="37.83203125" bestFit="1" customWidth="1"/>
    <col min="2" max="2" width="18.1640625" customWidth="1"/>
    <col min="3" max="3" width="14.83203125" customWidth="1"/>
    <col min="4" max="4" width="17" customWidth="1"/>
    <col min="5" max="5" width="14.1640625" customWidth="1"/>
    <col min="6" max="6" width="20.5" style="5" customWidth="1"/>
    <col min="7" max="7" width="17.1640625" style="5" customWidth="1"/>
    <col min="8" max="8" width="20" style="5" customWidth="1"/>
  </cols>
  <sheetData>
    <row r="1" spans="1:8" x14ac:dyDescent="0.2">
      <c r="A1" t="s">
        <v>8381</v>
      </c>
      <c r="B1" t="s">
        <v>8383</v>
      </c>
      <c r="C1" t="s">
        <v>8382</v>
      </c>
      <c r="D1" t="s">
        <v>8400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COUNTIFS(Kickstarter!$D:$D, "&lt;1000", Kickstarter!$F:$F, "=successful")</f>
        <v>322</v>
      </c>
      <c r="C2">
        <f>COUNTIFS(Kickstarter!$D:$D, "&lt;1000", Kickstarter!$F:$F, "=failed")</f>
        <v>113</v>
      </c>
      <c r="D2">
        <f>COUNTIFS(Kickstarter!$D:$D, "&lt;1000", Kickstarter!$F:$F, "=canceled")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COUNTIFS(Kickstarter!$D:$D, "&gt;999", Kickstarter!$D:$D, "&lt;5000", Kickstarter!$F:$F, "=successful")</f>
        <v>932</v>
      </c>
      <c r="C3">
        <f>COUNTIFS(Kickstarter!$D:$D, "&gt;999", Kickstarter!$D:$D, "&lt;5000", Kickstarter!$F:$F, "=failed")</f>
        <v>420</v>
      </c>
      <c r="D3">
        <f>COUNTIFS(Kickstarter!$D:$D, "&gt;999", Kickstarter!$D:$D, "&lt;5000", Kickstarter!$F:$F, "=canceled")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COUNTIFS(Kickstarter!$D:$D, "&gt;4999", Kickstarter!$D:$D, "&lt;10000", Kickstarter!$F:$F, "=successful")</f>
        <v>381</v>
      </c>
      <c r="C4">
        <f>COUNTIFS(Kickstarter!$D:$D, "&gt;4999", Kickstarter!$D:$D, "&lt;10000", Kickstarter!$F:$F, "=failed")</f>
        <v>283</v>
      </c>
      <c r="D4">
        <f>COUNTIFS(Kickstarter!$D:$D, "&gt;4999", Kickstarter!$D:$D, "&lt;10000", Kickstarter!$F:$F,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COUNTIFS(Kickstarter!$D:$D, "&gt;9999", Kickstarter!$D:$D, "&lt;15000", Kickstarter!$F:$F, "=successful")</f>
        <v>168</v>
      </c>
      <c r="C5">
        <f>COUNTIFS(Kickstarter!$D:$D, "&gt;9999", Kickstarter!$D:$D, "&lt;15000", Kickstarter!$F:$F, "=failed")</f>
        <v>144</v>
      </c>
      <c r="D5">
        <f>COUNTIFS(Kickstarter!$D:$D, "&gt;9999", Kickstarter!$D:$D, "&lt;15000", Kickstarter!$F:$F,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COUNTIFS(Kickstarter!$D:$D, "&gt;14999", Kickstarter!$D:$D, "&lt;20000", Kickstarter!$F:$F, "=successful")</f>
        <v>94</v>
      </c>
      <c r="C6">
        <f>COUNTIFS(Kickstarter!$D:$D, "&gt;14999", Kickstarter!$D:$D, "&lt;20000", Kickstarter!$F:$F, "=failed")</f>
        <v>90</v>
      </c>
      <c r="D6">
        <f>COUNTIFS(Kickstarter!$D:$D, "&gt;14999", Kickstarter!$D:$D, "&lt;20000", Kickstarter!$F:$F,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COUNTIFS(Kickstarter!$D:$D, "&gt;19999", Kickstarter!$D:$D, "&lt;25000", Kickstarter!$F:$F, "=successful")</f>
        <v>62</v>
      </c>
      <c r="C7">
        <f>COUNTIFS(Kickstarter!$D:$D, "&gt;19999", Kickstarter!$D:$D, "&lt;25000", Kickstarter!$F:$F, "=failed")</f>
        <v>72</v>
      </c>
      <c r="D7">
        <f>COUNTIFS(Kickstarter!$D:$D, "&gt;19999", Kickstarter!$D:$D, "&lt;25000", Kickstarter!$F:$F,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COUNTIFS(Kickstarter!$D:$D, "&gt;24999", Kickstarter!$D:$D, "&lt;30000", Kickstarter!$F:$F, "=successful")</f>
        <v>55</v>
      </c>
      <c r="C8">
        <f>COUNTIFS(Kickstarter!$D:$D, "&gt;24999", Kickstarter!$D:$D, "&lt;30000", Kickstarter!$F:$F, "=failed")</f>
        <v>64</v>
      </c>
      <c r="D8">
        <f>COUNTIFS(Kickstarter!$D:$D, "&gt;24999", Kickstarter!$D:$D, "&lt;30000", Kickstarter!$F:$F,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COUNTIFS(Kickstarter!$D:$D, "&gt;29999", Kickstarter!$D:$D, "&lt;35000", Kickstarter!$F:$F, "=successful")</f>
        <v>32</v>
      </c>
      <c r="C9">
        <f>COUNTIFS(Kickstarter!$D:$D, "&gt;29999", Kickstarter!$D:$D, "&lt;35000", Kickstarter!$F:$F, "=failed")</f>
        <v>37</v>
      </c>
      <c r="D9">
        <f>COUNTIFS(Kickstarter!$D:$D, "&gt;29999", Kickstarter!$D:$D, "&lt;35000", Kickstarter!$F:$F,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COUNTIFS(Kickstarter!$D:$D, "&gt;34999", Kickstarter!$D:$D, "&lt;40000", Kickstarter!$F:$F, "=successful")</f>
        <v>26</v>
      </c>
      <c r="C10">
        <f>COUNTIFS(Kickstarter!$D:$D, "&gt;34999", Kickstarter!$D:$D, "&lt;40000", Kickstarter!$F:$F, "=failed")</f>
        <v>22</v>
      </c>
      <c r="D10">
        <f>COUNTIFS(Kickstarter!$D:$D, "&gt;34999", Kickstarter!$D:$D, "&lt;40000", Kickstarter!$F:$F,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COUNTIFS(Kickstarter!$D:$D, "&gt;39999", Kickstarter!$D:$D, "&lt;45000", Kickstarter!$F:$F, "=successful")</f>
        <v>21</v>
      </c>
      <c r="C11">
        <f>COUNTIFS(Kickstarter!$D:$D, "&gt;39999", Kickstarter!$D:$D, "&lt;45000", Kickstarter!$F:$F, "=failed")</f>
        <v>16</v>
      </c>
      <c r="D11">
        <f>COUNTIFS(Kickstarter!$D:$D, "&gt;39999", Kickstarter!$D:$D, "&lt;45000", Kickstarter!$F:$F,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COUNTIFS(Kickstarter!$D:$D, "&gt;44999", Kickstarter!$D:$D, "&lt;50000", Kickstarter!$F:$F, "=successful")</f>
        <v>6</v>
      </c>
      <c r="C12">
        <f>COUNTIFS(Kickstarter!$D:$D, "&gt;44999", Kickstarter!$D:$D, "&lt;50000", Kickstarter!$F:$F, "=failed")</f>
        <v>11</v>
      </c>
      <c r="D12">
        <f>COUNTIFS(Kickstarter!$D:$D, "&gt;44999", Kickstarter!$D:$D, "&lt;50000", Kickstarter!$F:$F,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COUNTIFS(Kickstarter!$D:$D, "&gt;49999", Kickstarter!$F:$F, "=successful")</f>
        <v>86</v>
      </c>
      <c r="C13">
        <f>COUNTIFS(Kickstarter!$D:$D, "&gt;49999", Kickstarter!$F:$F, "=failed")</f>
        <v>258</v>
      </c>
      <c r="D13">
        <f>COUNTIFS(Kickstarter!$D:$D, "&gt;49999", Kickstarter!$F:$F,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0"/>
  <sheetViews>
    <sheetView tabSelected="1" topLeftCell="A38" workbookViewId="0">
      <selection activeCell="B48" sqref="B48:L70"/>
    </sheetView>
  </sheetViews>
  <sheetFormatPr baseColWidth="10" defaultRowHeight="15" x14ac:dyDescent="0.2"/>
  <cols>
    <col min="2" max="2" width="8.1640625" customWidth="1"/>
    <col min="3" max="3" width="8.6640625" customWidth="1"/>
    <col min="4" max="4" width="4.6640625" customWidth="1"/>
    <col min="5" max="5" width="6" customWidth="1"/>
    <col min="6" max="6" width="9.1640625" customWidth="1"/>
    <col min="7" max="7" width="5.5" customWidth="1"/>
    <col min="8" max="8" width="11" customWidth="1"/>
    <col min="9" max="9" width="9" customWidth="1"/>
    <col min="10" max="10" width="9.5" customWidth="1"/>
    <col min="11" max="11" width="6.6640625" customWidth="1"/>
    <col min="12" max="12" width="10" customWidth="1"/>
    <col min="13" max="13" width="6" customWidth="1"/>
    <col min="14" max="14" width="5.5" customWidth="1"/>
    <col min="15" max="15" width="11" bestFit="1" customWidth="1"/>
    <col min="16" max="16" width="9" customWidth="1"/>
    <col min="17" max="17" width="9.5" customWidth="1"/>
    <col min="18" max="18" width="6.6640625" customWidth="1"/>
    <col min="19" max="19" width="9.6640625" customWidth="1"/>
    <col min="20" max="21" width="5.5" customWidth="1"/>
    <col min="22" max="22" width="6.6640625" customWidth="1"/>
    <col min="23" max="23" width="8" customWidth="1"/>
    <col min="24" max="24" width="10.33203125" customWidth="1"/>
    <col min="25" max="25" width="4.6640625" customWidth="1"/>
    <col min="26" max="26" width="6" customWidth="1"/>
    <col min="27" max="27" width="5.5" customWidth="1"/>
    <col min="28" max="28" width="11" bestFit="1" customWidth="1"/>
    <col min="29" max="29" width="9" customWidth="1"/>
    <col min="30" max="30" width="9.5" customWidth="1"/>
    <col min="31" max="31" width="6.6640625" customWidth="1"/>
    <col min="32" max="32" width="13" bestFit="1" customWidth="1"/>
    <col min="33" max="33" width="10" customWidth="1"/>
  </cols>
  <sheetData>
    <row r="1" spans="2:7" x14ac:dyDescent="0.2">
      <c r="B1" s="7" t="s">
        <v>8367</v>
      </c>
      <c r="C1" t="s">
        <v>8328</v>
      </c>
    </row>
    <row r="3" spans="2:7" x14ac:dyDescent="0.2">
      <c r="B3" s="7" t="s">
        <v>8321</v>
      </c>
      <c r="C3" s="7" t="s">
        <v>8329</v>
      </c>
    </row>
    <row r="4" spans="2:7" x14ac:dyDescent="0.2">
      <c r="B4" s="7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8320</v>
      </c>
    </row>
    <row r="5" spans="2:7" x14ac:dyDescent="0.2">
      <c r="B5" s="8" t="s">
        <v>8239</v>
      </c>
      <c r="C5" s="6"/>
      <c r="D5" s="6">
        <v>2</v>
      </c>
      <c r="E5" s="6">
        <v>1</v>
      </c>
      <c r="F5" s="6">
        <v>3</v>
      </c>
      <c r="G5" s="6">
        <v>6</v>
      </c>
    </row>
    <row r="6" spans="2:7" x14ac:dyDescent="0.2">
      <c r="B6" s="8" t="s">
        <v>8226</v>
      </c>
      <c r="C6" s="6">
        <v>14</v>
      </c>
      <c r="D6" s="6">
        <v>41</v>
      </c>
      <c r="E6" s="6"/>
      <c r="F6" s="6">
        <v>19</v>
      </c>
      <c r="G6" s="6">
        <v>74</v>
      </c>
    </row>
    <row r="7" spans="2:7" x14ac:dyDescent="0.2">
      <c r="B7" s="8" t="s">
        <v>8242</v>
      </c>
      <c r="C7" s="6"/>
      <c r="D7" s="6">
        <v>1</v>
      </c>
      <c r="E7" s="6"/>
      <c r="F7" s="6">
        <v>1</v>
      </c>
      <c r="G7" s="6">
        <v>2</v>
      </c>
    </row>
    <row r="8" spans="2:7" x14ac:dyDescent="0.2">
      <c r="B8" s="8" t="s">
        <v>8229</v>
      </c>
      <c r="C8" s="6">
        <v>17</v>
      </c>
      <c r="D8" s="6">
        <v>64</v>
      </c>
      <c r="E8" s="6">
        <v>1</v>
      </c>
      <c r="F8" s="6">
        <v>64</v>
      </c>
      <c r="G8" s="6">
        <v>146</v>
      </c>
    </row>
    <row r="9" spans="2:7" x14ac:dyDescent="0.2">
      <c r="B9" s="8" t="s">
        <v>8240</v>
      </c>
      <c r="C9" s="6">
        <v>3</v>
      </c>
      <c r="D9" s="6">
        <v>2</v>
      </c>
      <c r="E9" s="6"/>
      <c r="F9" s="6">
        <v>1</v>
      </c>
      <c r="G9" s="6">
        <v>6</v>
      </c>
    </row>
    <row r="10" spans="2:7" x14ac:dyDescent="0.2">
      <c r="B10" s="8" t="s">
        <v>8236</v>
      </c>
      <c r="C10" s="6">
        <v>3</v>
      </c>
      <c r="D10" s="6">
        <v>27</v>
      </c>
      <c r="E10" s="6"/>
      <c r="F10" s="6">
        <v>23</v>
      </c>
      <c r="G10" s="6">
        <v>53</v>
      </c>
    </row>
    <row r="11" spans="2:7" x14ac:dyDescent="0.2">
      <c r="B11" s="8" t="s">
        <v>8232</v>
      </c>
      <c r="C11" s="6">
        <v>4</v>
      </c>
      <c r="D11" s="6">
        <v>6</v>
      </c>
      <c r="E11" s="6"/>
      <c r="F11" s="6">
        <v>4</v>
      </c>
      <c r="G11" s="6">
        <v>14</v>
      </c>
    </row>
    <row r="12" spans="2:7" x14ac:dyDescent="0.2">
      <c r="B12" s="8" t="s">
        <v>8227</v>
      </c>
      <c r="C12" s="6">
        <v>1</v>
      </c>
      <c r="D12" s="6">
        <v>9</v>
      </c>
      <c r="E12" s="6"/>
      <c r="F12" s="6">
        <v>11</v>
      </c>
      <c r="G12" s="6">
        <v>21</v>
      </c>
    </row>
    <row r="13" spans="2:7" x14ac:dyDescent="0.2">
      <c r="B13" s="8" t="s">
        <v>8230</v>
      </c>
      <c r="C13" s="6">
        <v>5</v>
      </c>
      <c r="D13" s="6">
        <v>10</v>
      </c>
      <c r="E13" s="6">
        <v>2</v>
      </c>
      <c r="F13" s="6">
        <v>10</v>
      </c>
      <c r="G13" s="6">
        <v>27</v>
      </c>
    </row>
    <row r="14" spans="2:7" x14ac:dyDescent="0.2">
      <c r="B14" s="8" t="s">
        <v>8225</v>
      </c>
      <c r="C14" s="6">
        <v>25</v>
      </c>
      <c r="D14" s="6">
        <v>205</v>
      </c>
      <c r="E14" s="6">
        <v>8</v>
      </c>
      <c r="F14" s="6">
        <v>366</v>
      </c>
      <c r="G14" s="6">
        <v>604</v>
      </c>
    </row>
    <row r="15" spans="2:7" x14ac:dyDescent="0.2">
      <c r="B15" s="8" t="s">
        <v>8231</v>
      </c>
      <c r="C15" s="6">
        <v>1</v>
      </c>
      <c r="D15" s="6">
        <v>2</v>
      </c>
      <c r="E15" s="6"/>
      <c r="F15" s="6"/>
      <c r="G15" s="6">
        <v>3</v>
      </c>
    </row>
    <row r="16" spans="2:7" x14ac:dyDescent="0.2">
      <c r="B16" s="8" t="s">
        <v>8241</v>
      </c>
      <c r="C16" s="6">
        <v>2</v>
      </c>
      <c r="D16" s="6">
        <v>4</v>
      </c>
      <c r="E16" s="6">
        <v>1</v>
      </c>
      <c r="F16" s="6">
        <v>8</v>
      </c>
      <c r="G16" s="6">
        <v>15</v>
      </c>
    </row>
    <row r="17" spans="2:7" x14ac:dyDescent="0.2">
      <c r="B17" s="8" t="s">
        <v>8237</v>
      </c>
      <c r="C17" s="6">
        <v>3</v>
      </c>
      <c r="D17" s="6">
        <v>19</v>
      </c>
      <c r="E17" s="6"/>
      <c r="F17" s="6">
        <v>7</v>
      </c>
      <c r="G17" s="6">
        <v>29</v>
      </c>
    </row>
    <row r="18" spans="2:7" x14ac:dyDescent="0.2">
      <c r="B18" s="8" t="s">
        <v>8243</v>
      </c>
      <c r="C18" s="6"/>
      <c r="D18" s="6"/>
      <c r="E18" s="6"/>
      <c r="F18" s="6">
        <v>2</v>
      </c>
      <c r="G18" s="6">
        <v>2</v>
      </c>
    </row>
    <row r="19" spans="2:7" x14ac:dyDescent="0.2">
      <c r="B19" s="8" t="s">
        <v>8238</v>
      </c>
      <c r="C19" s="6">
        <v>1</v>
      </c>
      <c r="D19" s="6">
        <v>8</v>
      </c>
      <c r="E19" s="6">
        <v>3</v>
      </c>
      <c r="F19" s="6"/>
      <c r="G19" s="6">
        <v>12</v>
      </c>
    </row>
    <row r="20" spans="2:7" x14ac:dyDescent="0.2">
      <c r="B20" s="8" t="s">
        <v>8233</v>
      </c>
      <c r="C20" s="6">
        <v>4</v>
      </c>
      <c r="D20" s="6">
        <v>14</v>
      </c>
      <c r="E20" s="6">
        <v>1</v>
      </c>
      <c r="F20" s="6">
        <v>2</v>
      </c>
      <c r="G20" s="6">
        <v>21</v>
      </c>
    </row>
    <row r="21" spans="2:7" x14ac:dyDescent="0.2">
      <c r="B21" s="8" t="s">
        <v>8234</v>
      </c>
      <c r="C21" s="6"/>
      <c r="D21" s="6">
        <v>5</v>
      </c>
      <c r="E21" s="6"/>
      <c r="F21" s="6">
        <v>2</v>
      </c>
      <c r="G21" s="6">
        <v>7</v>
      </c>
    </row>
    <row r="22" spans="2:7" x14ac:dyDescent="0.2">
      <c r="B22" s="8" t="s">
        <v>8228</v>
      </c>
      <c r="C22" s="6">
        <v>4</v>
      </c>
      <c r="D22" s="6">
        <v>5</v>
      </c>
      <c r="E22" s="6"/>
      <c r="F22" s="6">
        <v>3</v>
      </c>
      <c r="G22" s="6">
        <v>12</v>
      </c>
    </row>
    <row r="23" spans="2:7" x14ac:dyDescent="0.2">
      <c r="B23" s="8" t="s">
        <v>8235</v>
      </c>
      <c r="C23" s="6">
        <v>5</v>
      </c>
      <c r="D23" s="6">
        <v>9</v>
      </c>
      <c r="E23" s="6"/>
      <c r="F23" s="6">
        <v>7</v>
      </c>
      <c r="G23" s="6">
        <v>21</v>
      </c>
    </row>
    <row r="24" spans="2:7" x14ac:dyDescent="0.2">
      <c r="B24" s="8" t="s">
        <v>8244</v>
      </c>
      <c r="C24" s="6"/>
      <c r="D24" s="6"/>
      <c r="E24" s="6"/>
      <c r="F24" s="6">
        <v>1</v>
      </c>
      <c r="G24" s="6">
        <v>1</v>
      </c>
    </row>
    <row r="25" spans="2:7" x14ac:dyDescent="0.2">
      <c r="B25" s="8" t="s">
        <v>8224</v>
      </c>
      <c r="C25" s="6">
        <v>257</v>
      </c>
      <c r="D25" s="6">
        <v>1097</v>
      </c>
      <c r="E25" s="6">
        <v>33</v>
      </c>
      <c r="F25" s="6">
        <v>1651</v>
      </c>
      <c r="G25" s="6">
        <v>3038</v>
      </c>
    </row>
    <row r="26" spans="2:7" x14ac:dyDescent="0.2">
      <c r="B26" s="8" t="s">
        <v>8320</v>
      </c>
      <c r="C26" s="6">
        <v>349</v>
      </c>
      <c r="D26" s="6">
        <v>1530</v>
      </c>
      <c r="E26" s="6">
        <v>50</v>
      </c>
      <c r="F26" s="6">
        <v>2185</v>
      </c>
      <c r="G26" s="6">
        <v>4114</v>
      </c>
    </row>
    <row r="28" spans="2:7" x14ac:dyDescent="0.2">
      <c r="B28" s="7" t="s">
        <v>8367</v>
      </c>
      <c r="C28" t="s">
        <v>8328</v>
      </c>
    </row>
    <row r="30" spans="2:7" x14ac:dyDescent="0.2">
      <c r="B30" s="7" t="s">
        <v>8321</v>
      </c>
      <c r="C30" s="7" t="s">
        <v>8329</v>
      </c>
    </row>
    <row r="31" spans="2:7" x14ac:dyDescent="0.2">
      <c r="B31" s="7" t="s">
        <v>8310</v>
      </c>
      <c r="C31" t="s">
        <v>8220</v>
      </c>
      <c r="D31" t="s">
        <v>8221</v>
      </c>
      <c r="E31" t="s">
        <v>8222</v>
      </c>
      <c r="F31" t="s">
        <v>8219</v>
      </c>
      <c r="G31" t="s">
        <v>8320</v>
      </c>
    </row>
    <row r="32" spans="2:7" x14ac:dyDescent="0.2">
      <c r="B32" s="8">
        <v>0</v>
      </c>
      <c r="C32" s="6">
        <v>151</v>
      </c>
      <c r="D32" s="6">
        <v>683</v>
      </c>
      <c r="E32" s="6">
        <v>20</v>
      </c>
      <c r="F32" s="6">
        <v>1077</v>
      </c>
      <c r="G32" s="6">
        <v>1931</v>
      </c>
    </row>
    <row r="33" spans="2:12" x14ac:dyDescent="0.2">
      <c r="B33" s="8">
        <v>1</v>
      </c>
      <c r="C33" s="6">
        <v>186</v>
      </c>
      <c r="D33" s="6">
        <v>813</v>
      </c>
      <c r="E33" s="6">
        <v>25</v>
      </c>
      <c r="F33" s="6">
        <v>1059</v>
      </c>
      <c r="G33" s="6">
        <v>2083</v>
      </c>
    </row>
    <row r="34" spans="2:12" x14ac:dyDescent="0.2">
      <c r="B34" s="8">
        <v>2</v>
      </c>
      <c r="C34" s="6">
        <v>12</v>
      </c>
      <c r="D34" s="6">
        <v>34</v>
      </c>
      <c r="E34" s="6">
        <v>5</v>
      </c>
      <c r="F34" s="6">
        <v>47</v>
      </c>
      <c r="G34" s="6">
        <v>98</v>
      </c>
    </row>
    <row r="35" spans="2:12" x14ac:dyDescent="0.2">
      <c r="B35" s="8">
        <v>3</v>
      </c>
      <c r="C35" s="6"/>
      <c r="D35" s="6"/>
      <c r="E35" s="6"/>
      <c r="F35" s="6">
        <v>2</v>
      </c>
      <c r="G35" s="6">
        <v>2</v>
      </c>
    </row>
    <row r="36" spans="2:12" x14ac:dyDescent="0.2">
      <c r="B36" s="8" t="s">
        <v>8320</v>
      </c>
      <c r="C36" s="6">
        <v>349</v>
      </c>
      <c r="D36" s="6">
        <v>1530</v>
      </c>
      <c r="E36" s="6">
        <v>50</v>
      </c>
      <c r="F36" s="6">
        <v>2185</v>
      </c>
      <c r="G36" s="6">
        <v>4114</v>
      </c>
    </row>
    <row r="45" spans="2:12" x14ac:dyDescent="0.2">
      <c r="B45" s="7" t="s">
        <v>8367</v>
      </c>
      <c r="C45" t="s">
        <v>8328</v>
      </c>
    </row>
    <row r="47" spans="2:12" x14ac:dyDescent="0.2">
      <c r="B47" s="7" t="s">
        <v>8321</v>
      </c>
      <c r="C47" s="7" t="s">
        <v>8329</v>
      </c>
    </row>
    <row r="48" spans="2:12" x14ac:dyDescent="0.2">
      <c r="B48" s="7" t="s">
        <v>8310</v>
      </c>
      <c r="C48" t="s">
        <v>8311</v>
      </c>
      <c r="D48" t="s">
        <v>8312</v>
      </c>
      <c r="E48" t="s">
        <v>8313</v>
      </c>
      <c r="F48" t="s">
        <v>8314</v>
      </c>
      <c r="G48" t="s">
        <v>8315</v>
      </c>
      <c r="H48" t="s">
        <v>8316</v>
      </c>
      <c r="I48" t="s">
        <v>8317</v>
      </c>
      <c r="J48" t="s">
        <v>8318</v>
      </c>
      <c r="K48" t="s">
        <v>8319</v>
      </c>
      <c r="L48" t="s">
        <v>8320</v>
      </c>
    </row>
    <row r="49" spans="2:12" x14ac:dyDescent="0.2">
      <c r="B49" s="8" t="s">
        <v>8239</v>
      </c>
      <c r="C49" s="6"/>
      <c r="D49" s="6">
        <v>1</v>
      </c>
      <c r="E49" s="6"/>
      <c r="F49" s="6"/>
      <c r="G49" s="6">
        <v>1</v>
      </c>
      <c r="H49" s="6">
        <v>1</v>
      </c>
      <c r="I49" s="6"/>
      <c r="J49" s="6">
        <v>2</v>
      </c>
      <c r="K49" s="6">
        <v>1</v>
      </c>
      <c r="L49" s="6">
        <v>6</v>
      </c>
    </row>
    <row r="50" spans="2:12" x14ac:dyDescent="0.2">
      <c r="B50" s="8" t="s">
        <v>8226</v>
      </c>
      <c r="C50" s="6">
        <v>12</v>
      </c>
      <c r="D50" s="6">
        <v>4</v>
      </c>
      <c r="E50" s="6">
        <v>9</v>
      </c>
      <c r="F50" s="6"/>
      <c r="G50" s="6">
        <v>1</v>
      </c>
      <c r="H50" s="6">
        <v>5</v>
      </c>
      <c r="I50" s="6">
        <v>6</v>
      </c>
      <c r="J50" s="6">
        <v>16</v>
      </c>
      <c r="K50" s="6">
        <v>21</v>
      </c>
      <c r="L50" s="6">
        <v>74</v>
      </c>
    </row>
    <row r="51" spans="2:12" x14ac:dyDescent="0.2">
      <c r="B51" s="8" t="s">
        <v>8242</v>
      </c>
      <c r="C51" s="6"/>
      <c r="D51" s="6">
        <v>1</v>
      </c>
      <c r="E51" s="6"/>
      <c r="F51" s="6"/>
      <c r="G51" s="6"/>
      <c r="H51" s="6">
        <v>1</v>
      </c>
      <c r="I51" s="6"/>
      <c r="J51" s="6"/>
      <c r="K51" s="6"/>
      <c r="L51" s="6">
        <v>2</v>
      </c>
    </row>
    <row r="52" spans="2:12" x14ac:dyDescent="0.2">
      <c r="B52" s="8" t="s">
        <v>8229</v>
      </c>
      <c r="C52" s="6">
        <v>16</v>
      </c>
      <c r="D52" s="6">
        <v>10</v>
      </c>
      <c r="E52" s="6">
        <v>11</v>
      </c>
      <c r="F52" s="6"/>
      <c r="G52" s="6">
        <v>12</v>
      </c>
      <c r="H52" s="6">
        <v>13</v>
      </c>
      <c r="I52" s="6">
        <v>9</v>
      </c>
      <c r="J52" s="6">
        <v>31</v>
      </c>
      <c r="K52" s="6">
        <v>44</v>
      </c>
      <c r="L52" s="6">
        <v>146</v>
      </c>
    </row>
    <row r="53" spans="2:12" x14ac:dyDescent="0.2">
      <c r="B53" s="8" t="s">
        <v>8240</v>
      </c>
      <c r="C53" s="6"/>
      <c r="D53" s="6"/>
      <c r="E53" s="6">
        <v>1</v>
      </c>
      <c r="F53" s="6"/>
      <c r="G53" s="6"/>
      <c r="H53" s="6">
        <v>1</v>
      </c>
      <c r="I53" s="6"/>
      <c r="J53" s="6">
        <v>3</v>
      </c>
      <c r="K53" s="6">
        <v>1</v>
      </c>
      <c r="L53" s="6">
        <v>6</v>
      </c>
    </row>
    <row r="54" spans="2:12" x14ac:dyDescent="0.2">
      <c r="B54" s="8" t="s">
        <v>8236</v>
      </c>
      <c r="C54" s="6">
        <v>3</v>
      </c>
      <c r="D54" s="6">
        <v>2</v>
      </c>
      <c r="E54" s="6">
        <v>8</v>
      </c>
      <c r="F54" s="6">
        <v>1</v>
      </c>
      <c r="G54" s="6">
        <v>4</v>
      </c>
      <c r="H54" s="6">
        <v>8</v>
      </c>
      <c r="I54" s="6">
        <v>5</v>
      </c>
      <c r="J54" s="6">
        <v>16</v>
      </c>
      <c r="K54" s="6">
        <v>6</v>
      </c>
      <c r="L54" s="6">
        <v>53</v>
      </c>
    </row>
    <row r="55" spans="2:12" x14ac:dyDescent="0.2">
      <c r="B55" s="8" t="s">
        <v>8232</v>
      </c>
      <c r="C55" s="6">
        <v>1</v>
      </c>
      <c r="D55" s="6">
        <v>1</v>
      </c>
      <c r="E55" s="6"/>
      <c r="F55" s="6"/>
      <c r="G55" s="6">
        <v>1</v>
      </c>
      <c r="H55" s="6">
        <v>1</v>
      </c>
      <c r="I55" s="6">
        <v>3</v>
      </c>
      <c r="J55" s="6">
        <v>3</v>
      </c>
      <c r="K55" s="6">
        <v>4</v>
      </c>
      <c r="L55" s="6">
        <v>14</v>
      </c>
    </row>
    <row r="56" spans="2:12" x14ac:dyDescent="0.2">
      <c r="B56" s="8" t="s">
        <v>8227</v>
      </c>
      <c r="C56" s="6">
        <v>4</v>
      </c>
      <c r="D56" s="6"/>
      <c r="E56" s="6">
        <v>2</v>
      </c>
      <c r="F56" s="6"/>
      <c r="G56" s="6">
        <v>3</v>
      </c>
      <c r="H56" s="6"/>
      <c r="I56" s="6">
        <v>3</v>
      </c>
      <c r="J56" s="6">
        <v>7</v>
      </c>
      <c r="K56" s="6">
        <v>2</v>
      </c>
      <c r="L56" s="6">
        <v>21</v>
      </c>
    </row>
    <row r="57" spans="2:12" x14ac:dyDescent="0.2">
      <c r="B57" s="8" t="s">
        <v>8230</v>
      </c>
      <c r="C57" s="6">
        <v>3</v>
      </c>
      <c r="D57" s="6">
        <v>1</v>
      </c>
      <c r="E57" s="6">
        <v>2</v>
      </c>
      <c r="F57" s="6"/>
      <c r="G57" s="6">
        <v>5</v>
      </c>
      <c r="H57" s="6"/>
      <c r="I57" s="6">
        <v>2</v>
      </c>
      <c r="J57" s="6">
        <v>8</v>
      </c>
      <c r="K57" s="6">
        <v>6</v>
      </c>
      <c r="L57" s="6">
        <v>27</v>
      </c>
    </row>
    <row r="58" spans="2:12" x14ac:dyDescent="0.2">
      <c r="B58" s="8" t="s">
        <v>8225</v>
      </c>
      <c r="C58" s="6">
        <v>53</v>
      </c>
      <c r="D58" s="6">
        <v>10</v>
      </c>
      <c r="E58" s="6">
        <v>33</v>
      </c>
      <c r="F58" s="6"/>
      <c r="G58" s="6">
        <v>34</v>
      </c>
      <c r="H58" s="6">
        <v>45</v>
      </c>
      <c r="I58" s="6">
        <v>17</v>
      </c>
      <c r="J58" s="6">
        <v>53</v>
      </c>
      <c r="K58" s="6">
        <v>359</v>
      </c>
      <c r="L58" s="6">
        <v>604</v>
      </c>
    </row>
    <row r="59" spans="2:12" x14ac:dyDescent="0.2">
      <c r="B59" s="8" t="s">
        <v>8231</v>
      </c>
      <c r="C59" s="6">
        <v>1</v>
      </c>
      <c r="D59" s="6"/>
      <c r="E59" s="6"/>
      <c r="F59" s="6"/>
      <c r="G59" s="6"/>
      <c r="H59" s="6">
        <v>1</v>
      </c>
      <c r="I59" s="6"/>
      <c r="J59" s="6">
        <v>1</v>
      </c>
      <c r="K59" s="6"/>
      <c r="L59" s="6">
        <v>3</v>
      </c>
    </row>
    <row r="60" spans="2:12" x14ac:dyDescent="0.2">
      <c r="B60" s="8" t="s">
        <v>8241</v>
      </c>
      <c r="C60" s="6"/>
      <c r="D60" s="6"/>
      <c r="E60" s="6">
        <v>1</v>
      </c>
      <c r="F60" s="6"/>
      <c r="G60" s="6"/>
      <c r="H60" s="6">
        <v>1</v>
      </c>
      <c r="I60" s="6">
        <v>1</v>
      </c>
      <c r="J60" s="6">
        <v>3</v>
      </c>
      <c r="K60" s="6">
        <v>9</v>
      </c>
      <c r="L60" s="6">
        <v>15</v>
      </c>
    </row>
    <row r="61" spans="2:12" x14ac:dyDescent="0.2">
      <c r="B61" s="8" t="s">
        <v>8237</v>
      </c>
      <c r="C61" s="6"/>
      <c r="D61" s="6"/>
      <c r="E61" s="6">
        <v>1</v>
      </c>
      <c r="F61" s="6"/>
      <c r="G61" s="6">
        <v>1</v>
      </c>
      <c r="H61" s="6">
        <v>3</v>
      </c>
      <c r="I61" s="6">
        <v>9</v>
      </c>
      <c r="J61" s="6">
        <v>11</v>
      </c>
      <c r="K61" s="6">
        <v>4</v>
      </c>
      <c r="L61" s="6">
        <v>29</v>
      </c>
    </row>
    <row r="62" spans="2:12" x14ac:dyDescent="0.2">
      <c r="B62" s="8" t="s">
        <v>8243</v>
      </c>
      <c r="C62" s="6"/>
      <c r="D62" s="6"/>
      <c r="E62" s="6"/>
      <c r="F62" s="6"/>
      <c r="G62" s="6"/>
      <c r="H62" s="6">
        <v>1</v>
      </c>
      <c r="I62" s="6"/>
      <c r="J62" s="6"/>
      <c r="K62" s="6">
        <v>1</v>
      </c>
      <c r="L62" s="6">
        <v>2</v>
      </c>
    </row>
    <row r="63" spans="2:12" x14ac:dyDescent="0.2">
      <c r="B63" s="8" t="s">
        <v>8238</v>
      </c>
      <c r="C63" s="6"/>
      <c r="D63" s="6"/>
      <c r="E63" s="6">
        <v>1</v>
      </c>
      <c r="F63" s="6"/>
      <c r="G63" s="6"/>
      <c r="H63" s="6"/>
      <c r="I63" s="6">
        <v>1</v>
      </c>
      <c r="J63" s="6">
        <v>3</v>
      </c>
      <c r="K63" s="6">
        <v>7</v>
      </c>
      <c r="L63" s="6">
        <v>12</v>
      </c>
    </row>
    <row r="64" spans="2:12" x14ac:dyDescent="0.2">
      <c r="B64" s="8" t="s">
        <v>8233</v>
      </c>
      <c r="C64" s="6">
        <v>1</v>
      </c>
      <c r="D64" s="6"/>
      <c r="E64" s="6"/>
      <c r="F64" s="6"/>
      <c r="G64" s="6"/>
      <c r="H64" s="6">
        <v>2</v>
      </c>
      <c r="I64" s="6">
        <v>1</v>
      </c>
      <c r="J64" s="6">
        <v>13</v>
      </c>
      <c r="K64" s="6">
        <v>4</v>
      </c>
      <c r="L64" s="6">
        <v>21</v>
      </c>
    </row>
    <row r="65" spans="2:12" x14ac:dyDescent="0.2">
      <c r="B65" s="8" t="s">
        <v>8234</v>
      </c>
      <c r="C65" s="6">
        <v>1</v>
      </c>
      <c r="D65" s="6">
        <v>1</v>
      </c>
      <c r="E65" s="6">
        <v>2</v>
      </c>
      <c r="F65" s="6"/>
      <c r="G65" s="6"/>
      <c r="H65" s="6">
        <v>1</v>
      </c>
      <c r="I65" s="6"/>
      <c r="J65" s="6"/>
      <c r="K65" s="6">
        <v>2</v>
      </c>
      <c r="L65" s="6">
        <v>7</v>
      </c>
    </row>
    <row r="66" spans="2:12" x14ac:dyDescent="0.2">
      <c r="B66" s="8" t="s">
        <v>8228</v>
      </c>
      <c r="C66" s="6">
        <v>1</v>
      </c>
      <c r="D66" s="6"/>
      <c r="E66" s="6"/>
      <c r="F66" s="6"/>
      <c r="G66" s="6"/>
      <c r="H66" s="6"/>
      <c r="I66" s="6">
        <v>1</v>
      </c>
      <c r="J66" s="6">
        <v>5</v>
      </c>
      <c r="K66" s="6">
        <v>5</v>
      </c>
      <c r="L66" s="6">
        <v>12</v>
      </c>
    </row>
    <row r="67" spans="2:12" x14ac:dyDescent="0.2">
      <c r="B67" s="8" t="s">
        <v>8235</v>
      </c>
      <c r="C67" s="6">
        <v>2</v>
      </c>
      <c r="D67" s="6">
        <v>1</v>
      </c>
      <c r="E67" s="6">
        <v>1</v>
      </c>
      <c r="F67" s="6"/>
      <c r="G67" s="6">
        <v>2</v>
      </c>
      <c r="H67" s="6">
        <v>2</v>
      </c>
      <c r="I67" s="6">
        <v>1</v>
      </c>
      <c r="J67" s="6">
        <v>8</v>
      </c>
      <c r="K67" s="6">
        <v>4</v>
      </c>
      <c r="L67" s="6">
        <v>21</v>
      </c>
    </row>
    <row r="68" spans="2:12" x14ac:dyDescent="0.2">
      <c r="B68" s="8" t="s">
        <v>8244</v>
      </c>
      <c r="C68" s="6"/>
      <c r="D68" s="6"/>
      <c r="E68" s="6"/>
      <c r="F68" s="6"/>
      <c r="G68" s="6"/>
      <c r="H68" s="6"/>
      <c r="I68" s="6"/>
      <c r="J68" s="6"/>
      <c r="K68" s="6">
        <v>1</v>
      </c>
      <c r="L68" s="6">
        <v>1</v>
      </c>
    </row>
    <row r="69" spans="2:12" x14ac:dyDescent="0.2">
      <c r="B69" s="8" t="s">
        <v>8224</v>
      </c>
      <c r="C69" s="6">
        <v>422</v>
      </c>
      <c r="D69" s="6">
        <v>168</v>
      </c>
      <c r="E69" s="6">
        <v>148</v>
      </c>
      <c r="F69" s="6">
        <v>23</v>
      </c>
      <c r="G69" s="6">
        <v>636</v>
      </c>
      <c r="H69" s="6">
        <v>134</v>
      </c>
      <c r="I69" s="6">
        <v>178</v>
      </c>
      <c r="J69" s="6">
        <v>417</v>
      </c>
      <c r="K69" s="6">
        <v>912</v>
      </c>
      <c r="L69" s="6">
        <v>3038</v>
      </c>
    </row>
    <row r="70" spans="2:12" x14ac:dyDescent="0.2">
      <c r="B70" s="8" t="s">
        <v>8320</v>
      </c>
      <c r="C70" s="6">
        <v>520</v>
      </c>
      <c r="D70" s="6">
        <v>200</v>
      </c>
      <c r="E70" s="6">
        <v>220</v>
      </c>
      <c r="F70" s="6">
        <v>24</v>
      </c>
      <c r="G70" s="6">
        <v>700</v>
      </c>
      <c r="H70" s="6">
        <v>220</v>
      </c>
      <c r="I70" s="6">
        <v>237</v>
      </c>
      <c r="J70" s="6">
        <v>600</v>
      </c>
      <c r="K70" s="6">
        <v>1393</v>
      </c>
      <c r="L70" s="6">
        <v>4114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 by Category</vt:lpstr>
      <vt:lpstr>Outcome by Sub-category</vt:lpstr>
      <vt:lpstr>Outcome by Month</vt:lpstr>
      <vt:lpstr>Outcome by Goal</vt:lpstr>
      <vt:lpstr>More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2018-01-16T23:39:53Z</dcterms:modified>
</cp:coreProperties>
</file>