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Quantam - Danpak\Excel-Quantam\"/>
    </mc:Choice>
  </mc:AlternateContent>
  <xr:revisionPtr revIDLastSave="0" documentId="13_ncr:1_{A6E56E95-F4AF-4437-B1F8-04AFF40D552C}" xr6:coauthVersionLast="47" xr6:coauthVersionMax="47" xr10:uidLastSave="{00000000-0000-0000-0000-000000000000}"/>
  <bookViews>
    <workbookView xWindow="-108" yWindow="-108" windowWidth="23256" windowHeight="12576" xr2:uid="{69078ACA-04A8-4C19-8AB2-5A6BE71CED6B}"/>
  </bookViews>
  <sheets>
    <sheet name="D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L10" i="1"/>
  <c r="L11" i="1" s="1"/>
  <c r="F5" i="1"/>
  <c r="F4" i="1"/>
  <c r="F3" i="1"/>
  <c r="F2" i="1"/>
  <c r="F16" i="1" s="1"/>
  <c r="K14" i="1"/>
  <c r="H21" i="1"/>
  <c r="H15" i="1"/>
  <c r="H16" i="1"/>
  <c r="H17" i="1"/>
  <c r="H19" i="1"/>
  <c r="H18" i="1"/>
  <c r="H14" i="1"/>
  <c r="H12" i="1"/>
  <c r="H13" i="1"/>
  <c r="I8" i="1"/>
  <c r="I6" i="1"/>
  <c r="H6" i="1"/>
  <c r="H7" i="1"/>
  <c r="H8" i="1"/>
  <c r="H9" i="1"/>
  <c r="H10" i="1"/>
  <c r="H11" i="1"/>
  <c r="H5" i="1"/>
  <c r="H4" i="1"/>
  <c r="H3" i="1"/>
  <c r="H2" i="1"/>
  <c r="H23" i="1" l="1"/>
  <c r="H25" i="1" s="1"/>
  <c r="L16" i="1"/>
  <c r="L19" i="1" s="1"/>
  <c r="K13" i="1"/>
  <c r="F19" i="1"/>
  <c r="F18" i="1"/>
  <c r="F17" i="1"/>
  <c r="F15" i="1"/>
  <c r="F14" i="1"/>
  <c r="F23" i="1" s="1"/>
  <c r="F25" i="1" s="1"/>
  <c r="F12" i="1"/>
  <c r="F13" i="1"/>
  <c r="F9" i="1"/>
  <c r="G8" i="1"/>
  <c r="G6" i="1"/>
  <c r="F8" i="1"/>
  <c r="F7" i="1"/>
  <c r="F6" i="1"/>
  <c r="F21" i="1" l="1"/>
</calcChain>
</file>

<file path=xl/sharedStrings.xml><?xml version="1.0" encoding="utf-8"?>
<sst xmlns="http://schemas.openxmlformats.org/spreadsheetml/2006/main" count="26" uniqueCount="20">
  <si>
    <t>TEXT Fuctions</t>
  </si>
  <si>
    <t>DATE Functions</t>
  </si>
  <si>
    <t>STATISTICAL FUNCTIONS</t>
  </si>
  <si>
    <t>LOGICAL Functions</t>
  </si>
  <si>
    <t>TODAY</t>
  </si>
  <si>
    <t>NOW</t>
  </si>
  <si>
    <t>DATE</t>
  </si>
  <si>
    <t>DAY</t>
  </si>
  <si>
    <t>MONTH</t>
  </si>
  <si>
    <t>YEAR</t>
  </si>
  <si>
    <t>WEEKDAY</t>
  </si>
  <si>
    <t>WEEKNUM</t>
  </si>
  <si>
    <t>WORKDAY</t>
  </si>
  <si>
    <t>NETWORKDAY</t>
  </si>
  <si>
    <t>EDATE</t>
  </si>
  <si>
    <t>EOMONTH</t>
  </si>
  <si>
    <t>DATEDIF</t>
  </si>
  <si>
    <t>Project Start Date</t>
  </si>
  <si>
    <t>Project End Date</t>
  </si>
  <si>
    <t>Workdays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</si>
</sst>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15" fontId="0" fillId="0" borderId="0" xfId="0" applyNumberFormat="1"/>
    <xf numFmtId="0" fontId="0" fillId="2" borderId="0" xfId="0" applyFill="1"/>
    <xf numFmtId="0" fontId="1" fillId="0" borderId="0" xfId="0" applyFont="1"/>
    <xf numFmtId="1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2AF1-C96A-4B85-9D8D-728F26074365}">
  <dimension ref="B1:N28"/>
  <sheetViews>
    <sheetView tabSelected="1" topLeftCell="D1" zoomScale="192" zoomScaleNormal="192" workbookViewId="0">
      <pane ySplit="2" topLeftCell="A17" activePane="bottomLeft" state="frozen"/>
      <selection pane="bottomLeft" activeCell="H21" sqref="H21"/>
    </sheetView>
  </sheetViews>
  <sheetFormatPr defaultRowHeight="14.4" x14ac:dyDescent="0.3"/>
  <cols>
    <col min="2" max="2" width="21.33203125" bestFit="1" customWidth="1"/>
    <col min="4" max="4" width="12.6640625" bestFit="1" customWidth="1"/>
    <col min="6" max="6" width="11.21875" bestFit="1" customWidth="1"/>
    <col min="7" max="7" width="14.88671875" customWidth="1"/>
    <col min="8" max="8" width="16.21875" bestFit="1" customWidth="1"/>
    <col min="10" max="10" width="9.5546875" bestFit="1" customWidth="1"/>
    <col min="11" max="11" width="15.109375" bestFit="1" customWidth="1"/>
    <col min="12" max="12" width="9.5546875" bestFit="1" customWidth="1"/>
    <col min="14" max="14" width="9.33203125" style="4" bestFit="1" customWidth="1"/>
  </cols>
  <sheetData>
    <row r="1" spans="2:14" x14ac:dyDescent="0.3">
      <c r="D1" s="3">
        <v>43297</v>
      </c>
      <c r="J1">
        <v>2025</v>
      </c>
      <c r="N1" s="6">
        <v>37117</v>
      </c>
    </row>
    <row r="2" spans="2:14" x14ac:dyDescent="0.3">
      <c r="B2" t="s">
        <v>1</v>
      </c>
      <c r="D2" t="s">
        <v>4</v>
      </c>
      <c r="F2" s="1">
        <f ca="1">TODAY()</f>
        <v>45779</v>
      </c>
      <c r="H2" t="str">
        <f ca="1">_xlfn.FORMULATEXT(F2)</f>
        <v>=TODAY()</v>
      </c>
      <c r="N2" s="6">
        <v>37482</v>
      </c>
    </row>
    <row r="3" spans="2:14" x14ac:dyDescent="0.3">
      <c r="B3" t="s">
        <v>0</v>
      </c>
      <c r="D3" t="s">
        <v>5</v>
      </c>
      <c r="F3" s="2">
        <f ca="1">NOW()</f>
        <v>45779.638586342589</v>
      </c>
      <c r="H3" t="str">
        <f ca="1">_xlfn.FORMULATEXT(F3)</f>
        <v>=NOW()</v>
      </c>
      <c r="N3" s="6">
        <v>37847</v>
      </c>
    </row>
    <row r="4" spans="2:14" x14ac:dyDescent="0.3">
      <c r="B4" t="s">
        <v>2</v>
      </c>
      <c r="D4" t="s">
        <v>6</v>
      </c>
      <c r="F4" s="1">
        <f>DATE(2025, 8, 25)</f>
        <v>45894</v>
      </c>
      <c r="H4" t="str">
        <f ca="1">_xlfn.FORMULATEXT(F4)</f>
        <v>=DATE(2025, 8, 25)</v>
      </c>
      <c r="N4" s="6">
        <v>38213</v>
      </c>
    </row>
    <row r="5" spans="2:14" x14ac:dyDescent="0.3">
      <c r="B5" t="s">
        <v>3</v>
      </c>
      <c r="D5" t="s">
        <v>7</v>
      </c>
      <c r="F5">
        <f>DAY(D1)</f>
        <v>16</v>
      </c>
      <c r="H5" t="str">
        <f ca="1">_xlfn.FORMULATEXT(F5)</f>
        <v>=DAY(D1)</v>
      </c>
      <c r="N5" s="6">
        <v>38578</v>
      </c>
    </row>
    <row r="6" spans="2:14" x14ac:dyDescent="0.3">
      <c r="D6" t="s">
        <v>8</v>
      </c>
      <c r="F6">
        <f>MONTH(D1)</f>
        <v>7</v>
      </c>
      <c r="G6" s="4" t="str">
        <f>TEXT(D1, "MMM")</f>
        <v>Jul</v>
      </c>
      <c r="H6" t="str">
        <f t="shared" ref="H6:I21" ca="1" si="0">_xlfn.FORMULATEXT(F6)</f>
        <v>=MONTH(D1)</v>
      </c>
      <c r="I6" t="str">
        <f t="shared" ca="1" si="0"/>
        <v>=TEXT(D1, "MMM")</v>
      </c>
      <c r="N6" s="6">
        <v>38943</v>
      </c>
    </row>
    <row r="7" spans="2:14" x14ac:dyDescent="0.3">
      <c r="D7" t="s">
        <v>9</v>
      </c>
      <c r="F7">
        <f>YEAR(D1)</f>
        <v>2018</v>
      </c>
      <c r="H7" t="str">
        <f t="shared" ca="1" si="0"/>
        <v>=YEAR(D1)</v>
      </c>
      <c r="N7" s="6">
        <v>39308</v>
      </c>
    </row>
    <row r="8" spans="2:14" x14ac:dyDescent="0.3">
      <c r="D8" t="s">
        <v>10</v>
      </c>
      <c r="F8">
        <f>WEEKDAY(D1)</f>
        <v>2</v>
      </c>
      <c r="G8" s="4" t="str">
        <f>TEXT(D1,"DDD")</f>
        <v>Mon</v>
      </c>
      <c r="H8" t="str">
        <f t="shared" ca="1" si="0"/>
        <v>=WEEKDAY(D1)</v>
      </c>
      <c r="I8" t="str">
        <f t="shared" ca="1" si="0"/>
        <v>=TEXT(D1,"DDD")</v>
      </c>
      <c r="N8" s="6">
        <v>39674</v>
      </c>
    </row>
    <row r="9" spans="2:14" x14ac:dyDescent="0.3">
      <c r="D9" t="s">
        <v>11</v>
      </c>
      <c r="F9">
        <f>WEEKNUM(D1)</f>
        <v>29</v>
      </c>
      <c r="H9" t="str">
        <f t="shared" ca="1" si="0"/>
        <v>=WEEKNUM(D1)</v>
      </c>
      <c r="N9" s="6">
        <v>40039</v>
      </c>
    </row>
    <row r="10" spans="2:14" x14ac:dyDescent="0.3">
      <c r="D10" t="s">
        <v>12</v>
      </c>
      <c r="H10" t="e">
        <f t="shared" ca="1" si="0"/>
        <v>#N/A</v>
      </c>
      <c r="K10" t="s">
        <v>17</v>
      </c>
      <c r="L10" s="3">
        <f ca="1">RANDBETWEEN("1jan2000",TODAY()-RANDBETWEEN(15,80))</f>
        <v>40670</v>
      </c>
      <c r="N10" s="6">
        <v>40404</v>
      </c>
    </row>
    <row r="11" spans="2:14" x14ac:dyDescent="0.3">
      <c r="D11" t="s">
        <v>13</v>
      </c>
      <c r="H11" t="e">
        <f t="shared" ca="1" si="0"/>
        <v>#N/A</v>
      </c>
      <c r="K11" t="s">
        <v>18</v>
      </c>
      <c r="L11" s="3">
        <f ca="1">L10 + RANDBETWEEN(100,500)</f>
        <v>40775</v>
      </c>
      <c r="N11" s="6">
        <v>40769</v>
      </c>
    </row>
    <row r="12" spans="2:14" x14ac:dyDescent="0.3">
      <c r="D12" t="s">
        <v>14</v>
      </c>
      <c r="F12" s="3">
        <f>EDATE(D1,1)</f>
        <v>43328</v>
      </c>
      <c r="H12" t="str">
        <f t="shared" ca="1" si="0"/>
        <v>=EDATE(D1,1)</v>
      </c>
      <c r="N12" s="6">
        <v>41135</v>
      </c>
    </row>
    <row r="13" spans="2:14" x14ac:dyDescent="0.3">
      <c r="D13" t="s">
        <v>15</v>
      </c>
      <c r="F13" s="3">
        <f>EOMONTH(D1,0)+1</f>
        <v>43313</v>
      </c>
      <c r="H13" t="str">
        <f t="shared" ca="1" si="0"/>
        <v>=EOMONTH(D1,0)+1</v>
      </c>
      <c r="K13">
        <f ca="1">NETWORKDAYS(L10,L11,N:N)</f>
        <v>75</v>
      </c>
      <c r="N13" s="6">
        <v>41500</v>
      </c>
    </row>
    <row r="14" spans="2:14" x14ac:dyDescent="0.3">
      <c r="D14" t="s">
        <v>16</v>
      </c>
      <c r="F14">
        <f ca="1">DATEDIF($D$1,$F$2,"D")</f>
        <v>2482</v>
      </c>
      <c r="H14" t="str">
        <f t="shared" ca="1" si="0"/>
        <v>=DATEDIF($D$1,$F$2,"D")</v>
      </c>
      <c r="K14" t="str">
        <f ca="1">_xlfn.FORMULATEXT(K13)</f>
        <v>=NETWORKDAYS(L10,L11,N:N)</v>
      </c>
      <c r="N14" s="6">
        <v>41865</v>
      </c>
    </row>
    <row r="15" spans="2:14" x14ac:dyDescent="0.3">
      <c r="D15" t="s">
        <v>16</v>
      </c>
      <c r="F15">
        <f ca="1">DATEDIF($D$1,$F$2,"M")</f>
        <v>81</v>
      </c>
      <c r="H15" t="str">
        <f t="shared" ca="1" si="0"/>
        <v>=DATEDIF($D$1,$F$2,"M")</v>
      </c>
      <c r="N15" s="6">
        <v>42230</v>
      </c>
    </row>
    <row r="16" spans="2:14" x14ac:dyDescent="0.3">
      <c r="D16" t="s">
        <v>16</v>
      </c>
      <c r="F16" s="5">
        <f ca="1">DATEDIF($D$1,$F$2,"Y")</f>
        <v>6</v>
      </c>
      <c r="H16" s="5" t="str">
        <f t="shared" ca="1" si="0"/>
        <v>=DATEDIF($D$1,$F$2,"Y")</v>
      </c>
      <c r="K16" t="s">
        <v>17</v>
      </c>
      <c r="L16" s="3">
        <f ca="1">L10</f>
        <v>40670</v>
      </c>
      <c r="N16" s="6">
        <v>42596</v>
      </c>
    </row>
    <row r="17" spans="4:14" x14ac:dyDescent="0.3">
      <c r="D17" t="s">
        <v>16</v>
      </c>
      <c r="F17" s="5">
        <f ca="1">DATEDIF($D$1,$F$2,"YM")</f>
        <v>9</v>
      </c>
      <c r="H17" s="5" t="str">
        <f t="shared" ca="1" si="0"/>
        <v>=DATEDIF($D$1,$F$2,"YM")</v>
      </c>
      <c r="K17" t="s">
        <v>19</v>
      </c>
      <c r="L17">
        <v>500</v>
      </c>
      <c r="N17" s="6">
        <v>42961</v>
      </c>
    </row>
    <row r="18" spans="4:14" x14ac:dyDescent="0.3">
      <c r="D18" t="s">
        <v>16</v>
      </c>
      <c r="F18">
        <f ca="1">DATEDIF($D$1,$F$2,"YD")</f>
        <v>290</v>
      </c>
      <c r="H18" t="str">
        <f t="shared" ca="1" si="0"/>
        <v>=DATEDIF($D$1,$F$2,"YD")</v>
      </c>
      <c r="N18" s="6">
        <v>43326</v>
      </c>
    </row>
    <row r="19" spans="4:14" x14ac:dyDescent="0.3">
      <c r="D19" t="s">
        <v>16</v>
      </c>
      <c r="F19" s="5">
        <f ca="1">DATEDIF($D$1,$F$2,"MD")</f>
        <v>16</v>
      </c>
      <c r="H19" s="5" t="str">
        <f t="shared" ca="1" si="0"/>
        <v>=DATEDIF($D$1,$F$2,"MD")</v>
      </c>
      <c r="L19" s="3">
        <f ca="1">WORKDAY(L16,L17,N:N)</f>
        <v>41372</v>
      </c>
      <c r="N19" s="6">
        <v>43691</v>
      </c>
    </row>
    <row r="20" spans="4:14" x14ac:dyDescent="0.3">
      <c r="N20" s="6">
        <v>44057</v>
      </c>
    </row>
    <row r="21" spans="4:14" x14ac:dyDescent="0.3">
      <c r="F21" t="str">
        <f ca="1">F16 &amp; " Years " &amp;F17 &amp;" Months " &amp;F19 &amp;" Days"</f>
        <v>6 Years 9 Months 16 Days</v>
      </c>
      <c r="H21" s="5" t="str">
        <f t="shared" ca="1" si="0"/>
        <v>=F16 &amp; " Years " &amp;F17 &amp;" Months " &amp;F19 &amp;" Days"</v>
      </c>
      <c r="N21" s="6">
        <v>44422</v>
      </c>
    </row>
    <row r="22" spans="4:14" x14ac:dyDescent="0.3">
      <c r="N22" s="6">
        <v>44787</v>
      </c>
    </row>
    <row r="23" spans="4:14" x14ac:dyDescent="0.3">
      <c r="F23">
        <f ca="1">F14</f>
        <v>2482</v>
      </c>
      <c r="H23">
        <f ca="1">NETWORKDAYS(D1,F2)</f>
        <v>1775</v>
      </c>
      <c r="N23" s="6">
        <v>45152</v>
      </c>
    </row>
    <row r="24" spans="4:14" x14ac:dyDescent="0.3">
      <c r="F24">
        <v>8</v>
      </c>
      <c r="H24">
        <v>8</v>
      </c>
      <c r="J24" s="3">
        <v>45778</v>
      </c>
      <c r="L24" s="6"/>
    </row>
    <row r="25" spans="4:14" x14ac:dyDescent="0.3">
      <c r="F25">
        <f ca="1">F24*F23</f>
        <v>19856</v>
      </c>
      <c r="H25">
        <f ca="1">H23*H24</f>
        <v>14200</v>
      </c>
      <c r="J25" s="3">
        <v>45808</v>
      </c>
      <c r="L25" s="6"/>
    </row>
    <row r="26" spans="4:14" x14ac:dyDescent="0.3">
      <c r="L26" s="4"/>
    </row>
    <row r="27" spans="4:14" x14ac:dyDescent="0.3">
      <c r="J27">
        <f>NETWORKDAYS(J24,J25,L24:L28)</f>
        <v>22</v>
      </c>
      <c r="L27" s="4"/>
    </row>
    <row r="28" spans="4:14" x14ac:dyDescent="0.3">
      <c r="L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Matrix Soltuions</dc:creator>
  <cp:lastModifiedBy>D Matrix Soltuions</cp:lastModifiedBy>
  <dcterms:created xsi:type="dcterms:W3CDTF">2025-05-02T09:37:54Z</dcterms:created>
  <dcterms:modified xsi:type="dcterms:W3CDTF">2025-05-02T10:20:16Z</dcterms:modified>
</cp:coreProperties>
</file>