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Machine Learning Data/Data Mining &amp; ML/Data Mining &amp; ML/"/>
    </mc:Choice>
  </mc:AlternateContent>
  <xr:revisionPtr revIDLastSave="123" documentId="8_{5197591B-C784-489E-9253-8E4A29897F85}" xr6:coauthVersionLast="47" xr6:coauthVersionMax="47" xr10:uidLastSave="{CF8F41A1-63B6-4FDF-B708-F26B93BB9EBB}"/>
  <bookViews>
    <workbookView xWindow="20370" yWindow="-120" windowWidth="19440" windowHeight="11640" xr2:uid="{D01B1C64-730B-48F4-AF75-4573EA5FF3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L2" i="1" a="1"/>
  <c r="L2" i="1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F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I18" i="1"/>
  <c r="E20" i="1"/>
  <c r="E18" i="1"/>
  <c r="L15" i="1"/>
  <c r="E19" i="1"/>
  <c r="F13" i="2" l="1"/>
  <c r="F14" i="2"/>
  <c r="F11" i="2"/>
  <c r="F3" i="2"/>
  <c r="F10" i="2"/>
  <c r="F9" i="2"/>
  <c r="F16" i="2"/>
  <c r="F15" i="2"/>
  <c r="F7" i="2"/>
  <c r="F6" i="2"/>
  <c r="F5" i="2"/>
  <c r="F4" i="2"/>
  <c r="F8" i="2"/>
  <c r="F12" i="2"/>
  <c r="F2" i="2"/>
  <c r="E13" i="1"/>
  <c r="E9" i="1"/>
  <c r="E5" i="1"/>
  <c r="E2" i="1"/>
  <c r="E12" i="1"/>
  <c r="E11" i="1"/>
  <c r="E16" i="1"/>
  <c r="E8" i="1"/>
  <c r="E4" i="1"/>
  <c r="E15" i="1"/>
  <c r="E7" i="1"/>
  <c r="E3" i="1"/>
  <c r="E14" i="1"/>
  <c r="E10" i="1"/>
  <c r="E6" i="1"/>
  <c r="K1" i="2" l="1"/>
  <c r="O3" i="2" a="1"/>
  <c r="O3" i="2" s="1"/>
  <c r="O4" i="2" a="1"/>
  <c r="O4" i="2" s="1"/>
  <c r="O2" i="2" a="1"/>
  <c r="O2" i="2" s="1"/>
  <c r="K2" i="2"/>
  <c r="K3" i="2"/>
  <c r="K4" i="2"/>
  <c r="K5" i="2"/>
  <c r="L4" i="1" a="1"/>
  <c r="L4" i="1" s="1"/>
  <c r="J5" i="1"/>
  <c r="J6" i="1"/>
  <c r="L3" i="1" a="1"/>
  <c r="L3" i="1" s="1"/>
  <c r="J2" i="1"/>
  <c r="J4" i="1"/>
  <c r="J3" i="1"/>
  <c r="C18" i="1"/>
  <c r="N3" i="2" l="1"/>
  <c r="N2" i="2"/>
  <c r="N4" i="2"/>
  <c r="N3" i="1"/>
  <c r="N4" i="1"/>
  <c r="N2" i="1"/>
  <c r="A21" i="2" l="1"/>
  <c r="B21" i="2" s="1" a="1"/>
  <c r="B21" i="2" s="1"/>
  <c r="C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<sst xmlns="http://schemas.openxmlformats.org/spreadsheetml/2006/main" count="54" uniqueCount="14">
  <si>
    <t>Sepal.Length</t>
  </si>
  <si>
    <t>Sepal.Width</t>
  </si>
  <si>
    <t>Species</t>
  </si>
  <si>
    <t>setosa</t>
  </si>
  <si>
    <t>viriginica</t>
  </si>
  <si>
    <t>versicolor</t>
  </si>
  <si>
    <t>Rank</t>
  </si>
  <si>
    <t>Distance</t>
  </si>
  <si>
    <t>Label</t>
  </si>
  <si>
    <t>k</t>
  </si>
  <si>
    <t>Label Count</t>
  </si>
  <si>
    <t>species</t>
  </si>
  <si>
    <t>count</t>
  </si>
  <si>
    <t>Min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</si>
</sst>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5" formatCode="_(* #,##0.000000_);_(* \(#,##0.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A1CB-2B7E-4A29-9A73-E1FA026AB7AB}">
  <sheetPr codeName="Sheet1"/>
  <dimension ref="A1:N20"/>
  <sheetViews>
    <sheetView tabSelected="1" topLeftCell="B1" zoomScale="115" zoomScaleNormal="115" workbookViewId="0">
      <selection activeCell="K7" sqref="K7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6.85546875" customWidth="1"/>
    <col min="6" max="6" width="10.42578125" bestFit="1" customWidth="1"/>
    <col min="10" max="10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I1" t="s">
        <v>9</v>
      </c>
      <c r="J1" t="s">
        <v>8</v>
      </c>
      <c r="L1" t="s">
        <v>6</v>
      </c>
      <c r="M1" s="5" t="s">
        <v>10</v>
      </c>
      <c r="N1" s="5"/>
    </row>
    <row r="2" spans="1:14" x14ac:dyDescent="0.25">
      <c r="A2" s="1">
        <v>5.3</v>
      </c>
      <c r="B2" s="1">
        <v>3.7</v>
      </c>
      <c r="C2" s="1" t="s">
        <v>3</v>
      </c>
      <c r="E2">
        <f>RANK(F2,$F$2:$F$16,1)</f>
        <v>10</v>
      </c>
      <c r="F2" s="2">
        <f>SQRT(
(A2-$A$18)^2 +
(B2-$B$18)^2)</f>
        <v>1.2206555615733703</v>
      </c>
      <c r="G2" t="str">
        <f>C2</f>
        <v>setosa</v>
      </c>
      <c r="I2">
        <v>1</v>
      </c>
      <c r="J2" t="str">
        <f>VLOOKUP(I2,$E$2:$G$16,3,0)</f>
        <v>versicolor</v>
      </c>
      <c r="L2" cm="1">
        <f t="array" ref="L2">MIN(IF($G$2:$G$16=M2,$E$2:$E$16))</f>
        <v>7</v>
      </c>
      <c r="M2" s="1" t="s">
        <v>3</v>
      </c>
      <c r="N2">
        <f>COUNTIFS($J$2:$J$6,M2)</f>
        <v>0</v>
      </c>
    </row>
    <row r="3" spans="1:14" x14ac:dyDescent="0.25">
      <c r="A3" s="1">
        <v>5.0999999999999996</v>
      </c>
      <c r="B3" s="1">
        <v>3.8</v>
      </c>
      <c r="C3" s="1" t="s">
        <v>3</v>
      </c>
      <c r="E3">
        <f t="shared" ref="E3:E16" si="0">RANK(F3,$F$2:$F$16,1)</f>
        <v>15</v>
      </c>
      <c r="F3" s="2">
        <f t="shared" ref="F3:F16" si="1">SQRT(
(A3-$A$18)^2 +
(B3-$B$18)^2)</f>
        <v>1.4212670403551895</v>
      </c>
      <c r="G3" t="str">
        <f t="shared" ref="G3:G16" si="2">C3</f>
        <v>setosa</v>
      </c>
      <c r="I3">
        <v>2</v>
      </c>
      <c r="J3" t="str">
        <f t="shared" ref="J3:J6" si="3">VLOOKUP(I3,$E$2:$G$16,3,0)</f>
        <v>versicolor</v>
      </c>
      <c r="L3">
        <f t="array" ref="L3">MIN(IF($G$2:$G$16=M3,$E$2:$E$16))</f>
        <v>3</v>
      </c>
      <c r="M3" s="1" t="s">
        <v>4</v>
      </c>
      <c r="N3">
        <f t="shared" ref="N3:N4" si="4">COUNTIFS($J$2:$J$6,M3)</f>
        <v>1</v>
      </c>
    </row>
    <row r="4" spans="1:14" x14ac:dyDescent="0.25">
      <c r="A4" s="1">
        <v>7.2</v>
      </c>
      <c r="B4" s="1">
        <v>3</v>
      </c>
      <c r="C4" s="1" t="s">
        <v>4</v>
      </c>
      <c r="E4">
        <f t="shared" si="0"/>
        <v>11</v>
      </c>
      <c r="F4" s="2">
        <f t="shared" si="1"/>
        <v>1.2369316876852983</v>
      </c>
      <c r="G4" t="str">
        <f t="shared" si="2"/>
        <v>viriginica</v>
      </c>
      <c r="I4">
        <v>3</v>
      </c>
      <c r="J4" t="str">
        <f t="shared" si="3"/>
        <v>viriginica</v>
      </c>
      <c r="L4">
        <f t="array" ref="L4">MIN(IF($G$2:$G$16=M4,$E$2:$E$16))</f>
        <v>1</v>
      </c>
      <c r="M4" s="1" t="s">
        <v>5</v>
      </c>
      <c r="N4">
        <f t="shared" si="4"/>
        <v>4</v>
      </c>
    </row>
    <row r="5" spans="1:14" x14ac:dyDescent="0.25">
      <c r="A5" s="1">
        <v>5.4</v>
      </c>
      <c r="B5" s="1">
        <v>3.4</v>
      </c>
      <c r="C5" s="1" t="s">
        <v>3</v>
      </c>
      <c r="E5">
        <f t="shared" si="0"/>
        <v>7</v>
      </c>
      <c r="F5" s="2">
        <f t="shared" si="1"/>
        <v>0.92195444572928831</v>
      </c>
      <c r="G5" t="str">
        <f t="shared" si="2"/>
        <v>setosa</v>
      </c>
      <c r="I5">
        <v>4</v>
      </c>
      <c r="J5" t="str">
        <f t="shared" si="3"/>
        <v>versicolor</v>
      </c>
    </row>
    <row r="6" spans="1:14" x14ac:dyDescent="0.25">
      <c r="A6" s="1">
        <v>5.0999999999999996</v>
      </c>
      <c r="B6" s="1">
        <v>3.3</v>
      </c>
      <c r="C6" s="1" t="s">
        <v>3</v>
      </c>
      <c r="E6">
        <f t="shared" si="0"/>
        <v>9</v>
      </c>
      <c r="F6" s="2">
        <f t="shared" si="1"/>
        <v>1.0816653826391969</v>
      </c>
      <c r="G6" t="str">
        <f t="shared" si="2"/>
        <v>setosa</v>
      </c>
      <c r="I6">
        <v>5</v>
      </c>
      <c r="J6" t="str">
        <f t="shared" si="3"/>
        <v>versicolor</v>
      </c>
    </row>
    <row r="7" spans="1:14" x14ac:dyDescent="0.25">
      <c r="A7" s="1">
        <v>5.4</v>
      </c>
      <c r="B7" s="1">
        <v>3.9</v>
      </c>
      <c r="C7" s="1" t="s">
        <v>3</v>
      </c>
      <c r="E7">
        <f t="shared" si="0"/>
        <v>13</v>
      </c>
      <c r="F7" s="2">
        <f t="shared" si="1"/>
        <v>1.3416407864998734</v>
      </c>
      <c r="G7" t="str">
        <f t="shared" si="2"/>
        <v>setosa</v>
      </c>
    </row>
    <row r="8" spans="1:14" x14ac:dyDescent="0.25">
      <c r="A8" s="1">
        <v>7.4</v>
      </c>
      <c r="B8" s="1">
        <v>2.8</v>
      </c>
      <c r="C8" s="1" t="s">
        <v>4</v>
      </c>
      <c r="E8">
        <f t="shared" si="0"/>
        <v>14</v>
      </c>
      <c r="F8" s="2">
        <f t="shared" si="1"/>
        <v>1.4035668847618203</v>
      </c>
      <c r="G8" t="str">
        <f t="shared" si="2"/>
        <v>viriginica</v>
      </c>
    </row>
    <row r="9" spans="1:14" x14ac:dyDescent="0.25">
      <c r="A9" s="1">
        <v>6.1</v>
      </c>
      <c r="B9" s="1">
        <v>2.8</v>
      </c>
      <c r="C9" s="1" t="s">
        <v>5</v>
      </c>
      <c r="E9">
        <f t="shared" si="0"/>
        <v>2</v>
      </c>
      <c r="F9" s="2">
        <f t="shared" si="1"/>
        <v>0.141421356237309</v>
      </c>
      <c r="G9" t="str">
        <f t="shared" si="2"/>
        <v>versicolor</v>
      </c>
    </row>
    <row r="10" spans="1:14" x14ac:dyDescent="0.25">
      <c r="A10" s="1">
        <v>7.3</v>
      </c>
      <c r="B10" s="1">
        <v>2.9</v>
      </c>
      <c r="C10" s="1" t="s">
        <v>4</v>
      </c>
      <c r="E10">
        <f t="shared" si="0"/>
        <v>12</v>
      </c>
      <c r="F10" s="2">
        <f t="shared" si="1"/>
        <v>1.3152946437965902</v>
      </c>
      <c r="G10" t="str">
        <f t="shared" si="2"/>
        <v>viriginica</v>
      </c>
    </row>
    <row r="11" spans="1:14" x14ac:dyDescent="0.25">
      <c r="A11" s="1">
        <v>6</v>
      </c>
      <c r="B11" s="1">
        <v>2.7</v>
      </c>
      <c r="C11" s="1" t="s">
        <v>5</v>
      </c>
      <c r="E11">
        <f t="shared" si="0"/>
        <v>1</v>
      </c>
      <c r="F11" s="2">
        <f t="shared" si="1"/>
        <v>0</v>
      </c>
      <c r="G11" t="str">
        <f t="shared" si="2"/>
        <v>versicolor</v>
      </c>
    </row>
    <row r="12" spans="1:14" x14ac:dyDescent="0.25">
      <c r="A12" s="1">
        <v>5.8</v>
      </c>
      <c r="B12" s="1">
        <v>2.8</v>
      </c>
      <c r="C12" s="1" t="s">
        <v>4</v>
      </c>
      <c r="E12">
        <f t="shared" si="0"/>
        <v>3</v>
      </c>
      <c r="F12" s="2">
        <f t="shared" si="1"/>
        <v>0.22360679774997896</v>
      </c>
      <c r="G12" t="str">
        <f t="shared" si="2"/>
        <v>viriginica</v>
      </c>
    </row>
    <row r="13" spans="1:14" x14ac:dyDescent="0.25">
      <c r="A13" s="1">
        <v>6.3</v>
      </c>
      <c r="B13" s="1">
        <v>2.2999999999999998</v>
      </c>
      <c r="C13" s="1" t="s">
        <v>5</v>
      </c>
      <c r="E13">
        <f t="shared" si="0"/>
        <v>5</v>
      </c>
      <c r="F13" s="2">
        <f t="shared" si="1"/>
        <v>0.50000000000000022</v>
      </c>
      <c r="G13" t="str">
        <f t="shared" si="2"/>
        <v>versicolor</v>
      </c>
    </row>
    <row r="14" spans="1:14" x14ac:dyDescent="0.25">
      <c r="A14" s="1">
        <v>5.0999999999999996</v>
      </c>
      <c r="B14" s="1">
        <v>2.5</v>
      </c>
      <c r="C14" s="1" t="s">
        <v>5</v>
      </c>
      <c r="E14">
        <f t="shared" si="0"/>
        <v>8</v>
      </c>
      <c r="F14" s="2">
        <f t="shared" si="1"/>
        <v>0.92195444572928908</v>
      </c>
      <c r="G14" t="str">
        <f t="shared" si="2"/>
        <v>versicolor</v>
      </c>
    </row>
    <row r="15" spans="1:14" x14ac:dyDescent="0.25">
      <c r="A15" s="1">
        <v>6.3</v>
      </c>
      <c r="B15" s="1">
        <v>2.5</v>
      </c>
      <c r="C15" s="1" t="s">
        <v>5</v>
      </c>
      <c r="E15">
        <f t="shared" si="0"/>
        <v>4</v>
      </c>
      <c r="F15" s="2">
        <f t="shared" si="1"/>
        <v>0.3605551275463989</v>
      </c>
      <c r="G15" t="str">
        <f t="shared" si="2"/>
        <v>versicolor</v>
      </c>
      <c r="L15" t="str">
        <f ca="1">_xlfn.FORMULATEXT(L2)</f>
        <v>=MIN(IF($G$2:$G$16=M2,$E$2:$E$16))</v>
      </c>
    </row>
    <row r="16" spans="1:14" x14ac:dyDescent="0.25">
      <c r="A16" s="1">
        <v>5.5</v>
      </c>
      <c r="B16" s="1">
        <v>2.4</v>
      </c>
      <c r="C16" s="1" t="s">
        <v>5</v>
      </c>
      <c r="E16">
        <f t="shared" si="0"/>
        <v>6</v>
      </c>
      <c r="F16" s="2">
        <f t="shared" si="1"/>
        <v>0.58309518948453021</v>
      </c>
      <c r="G16" t="str">
        <f t="shared" si="2"/>
        <v>versicolor</v>
      </c>
    </row>
    <row r="18" spans="1:9" x14ac:dyDescent="0.25">
      <c r="A18" s="3">
        <v>6</v>
      </c>
      <c r="B18" s="3">
        <v>2.7</v>
      </c>
      <c r="C18" s="1" t="str">
        <f>INDEX($M$2:$M$4,MATCH(MIN($L$2:$L$4),$L$2:$L$4,0))</f>
        <v>versicolor</v>
      </c>
      <c r="E18" t="str">
        <f ca="1">_xlfn.FORMULATEXT(F2)</f>
        <v>=SQRT(
(A2-$A$18)^2 +
(B2-$B$18)^2)</v>
      </c>
      <c r="I18" t="str">
        <f ca="1">_xlfn.FORMULATEXT(J2)</f>
        <v>=VLOOKUP(I2,$E$2:$G$16,3,0)</v>
      </c>
    </row>
    <row r="19" spans="1:9" x14ac:dyDescent="0.25">
      <c r="E19" t="str">
        <f ca="1">_xlfn.FORMULATEXT(E2)</f>
        <v>=RANK(F2,$F$2:$F$16,1)</v>
      </c>
    </row>
    <row r="20" spans="1:9" x14ac:dyDescent="0.25">
      <c r="E20" t="str">
        <f ca="1">_xlfn.FORMULATEXT(C18)</f>
        <v>=INDEX($M$2:$M$4,MATCH(MIN($L$2:$L$4),$L$2:$L$4,0))</v>
      </c>
    </row>
  </sheetData>
  <mergeCells count="1"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39E1-E728-413D-9085-714D4D706FC6}">
  <dimension ref="A1:O21"/>
  <sheetViews>
    <sheetView topLeftCell="A10" zoomScale="130" zoomScaleNormal="13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9.7109375" bestFit="1" customWidth="1"/>
    <col min="7" max="7" width="10.5703125" bestFit="1" customWidth="1"/>
    <col min="10" max="10" width="13.140625" customWidth="1"/>
  </cols>
  <sheetData>
    <row r="1" spans="1:15" x14ac:dyDescent="0.25">
      <c r="A1" t="s">
        <v>0</v>
      </c>
      <c r="B1" t="s">
        <v>1</v>
      </c>
      <c r="C1" t="s">
        <v>2</v>
      </c>
      <c r="F1" t="s">
        <v>6</v>
      </c>
      <c r="G1" t="s">
        <v>7</v>
      </c>
      <c r="J1">
        <v>1</v>
      </c>
      <c r="K1" t="str">
        <f>VLOOKUP(J1,$F$2:$H$16,3,0)</f>
        <v>setosa</v>
      </c>
      <c r="L1" s="3"/>
      <c r="M1" t="s">
        <v>11</v>
      </c>
      <c r="N1" t="s">
        <v>12</v>
      </c>
      <c r="O1" t="s">
        <v>13</v>
      </c>
    </row>
    <row r="2" spans="1:15" x14ac:dyDescent="0.25">
      <c r="A2" s="3">
        <v>5.3</v>
      </c>
      <c r="B2" s="3">
        <v>3.7</v>
      </c>
      <c r="C2" s="3" t="s">
        <v>3</v>
      </c>
      <c r="F2">
        <f>RANK(G2,$G$2:$G$16,1)</f>
        <v>4</v>
      </c>
      <c r="G2" s="4">
        <f>SQRT(
(A2-$A$19) ^2 +
(B2-$B$19) ^2
)</f>
        <v>1.9313207915827966</v>
      </c>
      <c r="H2" t="str">
        <f>C2</f>
        <v>setosa</v>
      </c>
      <c r="J2">
        <v>2</v>
      </c>
      <c r="K2" t="str">
        <f t="shared" ref="K2:K5" si="0">VLOOKUP(J2,$F$2:$H$16,3,0)</f>
        <v>versicolor</v>
      </c>
      <c r="L2" s="3"/>
      <c r="M2" s="3" t="s">
        <v>3</v>
      </c>
      <c r="N2">
        <f>COUNTIFS($K$1:$K$5,M2)</f>
        <v>4</v>
      </c>
      <c r="O2">
        <f t="array" ref="O2">MIN(
          IF($H$2:$H$16=M2,
$F$2:$F$16))</f>
        <v>1</v>
      </c>
    </row>
    <row r="3" spans="1:15" x14ac:dyDescent="0.25">
      <c r="A3" s="3">
        <v>5.0999999999999996</v>
      </c>
      <c r="B3" s="3">
        <v>3.8</v>
      </c>
      <c r="C3" s="3" t="s">
        <v>3</v>
      </c>
      <c r="F3">
        <f t="shared" ref="F3:F16" si="1">RANK(G3,$G$2:$G$16,1)</f>
        <v>3</v>
      </c>
      <c r="G3" s="4">
        <f t="shared" ref="G3:G16" si="2">SQRT(
(A3-$A$19) ^2 +
(B3-$B$19) ^2
)</f>
        <v>1.7888543819998313</v>
      </c>
      <c r="H3" t="str">
        <f t="shared" ref="H3:H16" si="3">C3</f>
        <v>setosa</v>
      </c>
      <c r="J3">
        <v>3</v>
      </c>
      <c r="K3" t="str">
        <f t="shared" si="0"/>
        <v>setosa</v>
      </c>
      <c r="L3" s="3"/>
      <c r="M3" s="3" t="s">
        <v>4</v>
      </c>
      <c r="N3">
        <f t="shared" ref="N3:N4" si="4">COUNTIFS($K$1:$K$5,M3)</f>
        <v>0</v>
      </c>
      <c r="O3">
        <f t="array" ref="O3">MIN(
          IF($H$2:$H$16=M3,
$F$2:$F$16))</f>
        <v>8</v>
      </c>
    </row>
    <row r="4" spans="1:15" x14ac:dyDescent="0.25">
      <c r="A4" s="3">
        <v>7.2</v>
      </c>
      <c r="B4" s="3">
        <v>3</v>
      </c>
      <c r="C4" s="3" t="s">
        <v>4</v>
      </c>
      <c r="F4">
        <f t="shared" si="1"/>
        <v>13</v>
      </c>
      <c r="G4" s="4">
        <f t="shared" si="2"/>
        <v>3.7</v>
      </c>
      <c r="H4" t="str">
        <f t="shared" si="3"/>
        <v>viriginica</v>
      </c>
      <c r="J4">
        <v>4</v>
      </c>
      <c r="K4" t="str">
        <f t="shared" si="0"/>
        <v>setosa</v>
      </c>
      <c r="M4" s="3" t="s">
        <v>5</v>
      </c>
      <c r="N4">
        <f t="shared" si="4"/>
        <v>1</v>
      </c>
      <c r="O4">
        <f t="array" ref="O4">MIN(
          IF($H$2:$H$16=M4,
$F$2:$F$16))</f>
        <v>2</v>
      </c>
    </row>
    <row r="5" spans="1:15" x14ac:dyDescent="0.25">
      <c r="A5" s="3">
        <v>5.4</v>
      </c>
      <c r="B5" s="3">
        <v>3.4</v>
      </c>
      <c r="C5" s="3" t="s">
        <v>3</v>
      </c>
      <c r="F5">
        <f t="shared" si="1"/>
        <v>5</v>
      </c>
      <c r="G5" s="4">
        <f t="shared" si="2"/>
        <v>1.9416487838947603</v>
      </c>
      <c r="H5" t="str">
        <f t="shared" si="3"/>
        <v>setosa</v>
      </c>
      <c r="J5">
        <v>5</v>
      </c>
      <c r="K5" t="str">
        <f t="shared" si="0"/>
        <v>setosa</v>
      </c>
    </row>
    <row r="6" spans="1:15" x14ac:dyDescent="0.25">
      <c r="A6" s="3">
        <v>5.0999999999999996</v>
      </c>
      <c r="B6" s="3">
        <v>3.3</v>
      </c>
      <c r="C6" s="3" t="s">
        <v>3</v>
      </c>
      <c r="F6">
        <f t="shared" si="1"/>
        <v>1</v>
      </c>
      <c r="G6" s="4">
        <f t="shared" si="2"/>
        <v>1.6278820596099701</v>
      </c>
      <c r="H6" t="str">
        <f t="shared" si="3"/>
        <v>setosa</v>
      </c>
    </row>
    <row r="7" spans="1:15" x14ac:dyDescent="0.25">
      <c r="A7" s="3">
        <v>5.4</v>
      </c>
      <c r="B7" s="3">
        <v>3.9</v>
      </c>
      <c r="C7" s="3" t="s">
        <v>3</v>
      </c>
      <c r="F7">
        <f t="shared" si="1"/>
        <v>7</v>
      </c>
      <c r="G7" s="4">
        <f t="shared" si="2"/>
        <v>2.1023796041628642</v>
      </c>
      <c r="H7" t="str">
        <f t="shared" si="3"/>
        <v>setosa</v>
      </c>
    </row>
    <row r="8" spans="1:15" x14ac:dyDescent="0.25">
      <c r="A8" s="3">
        <v>7.4</v>
      </c>
      <c r="B8" s="3">
        <v>2.8</v>
      </c>
      <c r="C8" s="3" t="s">
        <v>4</v>
      </c>
      <c r="F8">
        <f t="shared" si="1"/>
        <v>15</v>
      </c>
      <c r="G8" s="4">
        <f t="shared" si="2"/>
        <v>3.9051248379533274</v>
      </c>
      <c r="H8" t="str">
        <f t="shared" si="3"/>
        <v>viriginica</v>
      </c>
    </row>
    <row r="9" spans="1:15" x14ac:dyDescent="0.25">
      <c r="A9" s="3">
        <v>6.1</v>
      </c>
      <c r="B9" s="3">
        <v>2.8</v>
      </c>
      <c r="C9" s="3" t="s">
        <v>5</v>
      </c>
      <c r="F9">
        <f t="shared" si="1"/>
        <v>10</v>
      </c>
      <c r="G9" s="4">
        <f t="shared" si="2"/>
        <v>2.607680962081059</v>
      </c>
      <c r="H9" t="str">
        <f t="shared" si="3"/>
        <v>versicolor</v>
      </c>
    </row>
    <row r="10" spans="1:15" x14ac:dyDescent="0.25">
      <c r="A10" s="3">
        <v>7.3</v>
      </c>
      <c r="B10" s="3">
        <v>2.9</v>
      </c>
      <c r="C10" s="3" t="s">
        <v>4</v>
      </c>
      <c r="F10">
        <f t="shared" si="1"/>
        <v>14</v>
      </c>
      <c r="G10" s="4">
        <f t="shared" si="2"/>
        <v>3.8013155617496426</v>
      </c>
      <c r="H10" t="str">
        <f t="shared" si="3"/>
        <v>viriginica</v>
      </c>
    </row>
    <row r="11" spans="1:15" x14ac:dyDescent="0.25">
      <c r="A11" s="3">
        <v>6</v>
      </c>
      <c r="B11" s="3">
        <v>2.7</v>
      </c>
      <c r="C11" s="3" t="s">
        <v>5</v>
      </c>
      <c r="F11">
        <f t="shared" si="1"/>
        <v>9</v>
      </c>
      <c r="G11" s="4">
        <f t="shared" si="2"/>
        <v>2.5179356624028344</v>
      </c>
      <c r="H11" t="str">
        <f t="shared" si="3"/>
        <v>versicolor</v>
      </c>
    </row>
    <row r="12" spans="1:15" x14ac:dyDescent="0.25">
      <c r="A12" s="3">
        <v>5.8</v>
      </c>
      <c r="B12" s="3">
        <v>2.8</v>
      </c>
      <c r="C12" s="3" t="s">
        <v>4</v>
      </c>
      <c r="F12">
        <f t="shared" si="1"/>
        <v>8</v>
      </c>
      <c r="G12" s="4">
        <f t="shared" si="2"/>
        <v>2.3086792761230388</v>
      </c>
      <c r="H12" t="str">
        <f t="shared" si="3"/>
        <v>viriginica</v>
      </c>
    </row>
    <row r="13" spans="1:15" x14ac:dyDescent="0.25">
      <c r="A13" s="3">
        <v>6.3</v>
      </c>
      <c r="B13" s="3">
        <v>2.2999999999999998</v>
      </c>
      <c r="C13" s="3" t="s">
        <v>5</v>
      </c>
      <c r="F13">
        <f t="shared" si="1"/>
        <v>12</v>
      </c>
      <c r="G13" s="4">
        <f t="shared" si="2"/>
        <v>2.8861739379323623</v>
      </c>
      <c r="H13" t="str">
        <f t="shared" si="3"/>
        <v>versicolor</v>
      </c>
    </row>
    <row r="14" spans="1:15" x14ac:dyDescent="0.25">
      <c r="A14" s="3">
        <v>5.0999999999999996</v>
      </c>
      <c r="B14" s="3">
        <v>2.5</v>
      </c>
      <c r="C14" s="3" t="s">
        <v>5</v>
      </c>
      <c r="F14">
        <f t="shared" si="1"/>
        <v>2</v>
      </c>
      <c r="G14" s="4">
        <f t="shared" si="2"/>
        <v>1.6763054614240207</v>
      </c>
      <c r="H14" t="str">
        <f t="shared" si="3"/>
        <v>versicolor</v>
      </c>
    </row>
    <row r="15" spans="1:15" x14ac:dyDescent="0.25">
      <c r="A15" s="3">
        <v>6.3</v>
      </c>
      <c r="B15" s="3">
        <v>2.5</v>
      </c>
      <c r="C15" s="3" t="s">
        <v>5</v>
      </c>
      <c r="F15">
        <f t="shared" si="1"/>
        <v>11</v>
      </c>
      <c r="G15" s="4">
        <f t="shared" si="2"/>
        <v>2.8442925306655784</v>
      </c>
      <c r="H15" t="str">
        <f t="shared" si="3"/>
        <v>versicolor</v>
      </c>
    </row>
    <row r="16" spans="1:15" x14ac:dyDescent="0.25">
      <c r="A16" s="3">
        <v>5.5</v>
      </c>
      <c r="B16" s="3">
        <v>2.4</v>
      </c>
      <c r="C16" s="3" t="s">
        <v>5</v>
      </c>
      <c r="F16">
        <f t="shared" si="1"/>
        <v>6</v>
      </c>
      <c r="G16" s="4">
        <f t="shared" si="2"/>
        <v>2.0880613017821101</v>
      </c>
      <c r="H16" t="str">
        <f t="shared" si="3"/>
        <v>versicolor</v>
      </c>
    </row>
    <row r="19" spans="1:3" x14ac:dyDescent="0.25">
      <c r="A19" s="3">
        <v>3.5</v>
      </c>
      <c r="B19" s="3">
        <v>3</v>
      </c>
      <c r="C19" s="3" t="str">
        <f>INDEX($M$2:$M$4,MATCH(B21,O2:O4,0))</f>
        <v>setosa</v>
      </c>
    </row>
    <row r="21" spans="1:3" x14ac:dyDescent="0.25">
      <c r="A21">
        <f>MAX(N2:N4)</f>
        <v>4</v>
      </c>
      <c r="B21">
        <f t="array" ref="B21">MIN(IF($N$2:$N$4=A21,$O$2:$O$4))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2021-08-27T05:04:28Z</dcterms:created>
  <dcterms:modified xsi:type="dcterms:W3CDTF">2021-12-05T05:30:57Z</dcterms:modified>
</cp:coreProperties>
</file>