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matrixsolutions1-my.sharepoint.com/personal/raheel_dmatrixsolutions_com/Documents/Excel Machine Learning Data/Data Mining &amp; ML/Data Mining &amp; ML/"/>
    </mc:Choice>
  </mc:AlternateContent>
  <xr:revisionPtr revIDLastSave="329" documentId="8_{DBCE8835-B112-4024-A581-2CB094E0659B}" xr6:coauthVersionLast="47" xr6:coauthVersionMax="47" xr10:uidLastSave="{FB47B131-6357-4DD1-87DA-BA78B2B42792}"/>
  <bookViews>
    <workbookView xWindow="-120" yWindow="-120" windowWidth="29040" windowHeight="15840" activeTab="3" xr2:uid="{9132303E-5126-4D9C-933D-D7E98286D1A0}"/>
  </bookViews>
  <sheets>
    <sheet name="KNN Weight" sheetId="2" r:id="rId1"/>
    <sheet name="KNN-countifs" sheetId="1" r:id="rId2"/>
    <sheet name="KNN Normalized" sheetId="3" r:id="rId3"/>
    <sheet name="Sheet1" sheetId="4" r:id="rId4"/>
  </sheets>
  <definedNames>
    <definedName name="Age">Sheet1!$A$2:$A$201</definedName>
    <definedName name="Cards_have">Sheet1!$C$2:$C$201</definedName>
    <definedName name="Income__1000s">Sheet1!$B$2:$B$201</definedName>
    <definedName name="Response">Sheet1!$D$2:$D$201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1" i="4" l="1"/>
  <c r="M11" i="4"/>
  <c r="I12" i="3"/>
  <c r="F44" i="4"/>
  <c r="F108" i="4"/>
  <c r="F171" i="4"/>
  <c r="E2" i="4"/>
  <c r="E26" i="4"/>
  <c r="E39" i="4"/>
  <c r="E51" i="4"/>
  <c r="E64" i="4"/>
  <c r="E78" i="4"/>
  <c r="E88" i="4"/>
  <c r="E97" i="4"/>
  <c r="E106" i="4"/>
  <c r="E114" i="4"/>
  <c r="E122" i="4"/>
  <c r="E130" i="4"/>
  <c r="E138" i="4"/>
  <c r="E146" i="4"/>
  <c r="E154" i="4"/>
  <c r="E162" i="4"/>
  <c r="E170" i="4"/>
  <c r="E178" i="4"/>
  <c r="E186" i="4"/>
  <c r="E194" i="4"/>
  <c r="O6" i="4"/>
  <c r="G31" i="4" s="1"/>
  <c r="O5" i="4"/>
  <c r="F60" i="4" s="1"/>
  <c r="O4" i="4"/>
  <c r="E11" i="4" s="1"/>
  <c r="O3" i="4"/>
  <c r="O2" i="4"/>
  <c r="O1" i="4"/>
  <c r="N9" i="3"/>
  <c r="B4" i="3"/>
  <c r="H4" i="3"/>
  <c r="G2" i="3"/>
  <c r="H22" i="3" s="1"/>
  <c r="I22" i="3" s="1"/>
  <c r="F2" i="3"/>
  <c r="E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111" i="3"/>
  <c r="G111" i="3"/>
  <c r="F112" i="3"/>
  <c r="G112" i="3"/>
  <c r="F113" i="3"/>
  <c r="G113" i="3"/>
  <c r="F114" i="3"/>
  <c r="G114" i="3"/>
  <c r="F115" i="3"/>
  <c r="G115" i="3"/>
  <c r="F116" i="3"/>
  <c r="G116" i="3"/>
  <c r="F117" i="3"/>
  <c r="G117" i="3"/>
  <c r="F118" i="3"/>
  <c r="G118" i="3"/>
  <c r="F119" i="3"/>
  <c r="G119" i="3"/>
  <c r="F120" i="3"/>
  <c r="G120" i="3"/>
  <c r="F121" i="3"/>
  <c r="G121" i="3"/>
  <c r="F122" i="3"/>
  <c r="G122" i="3"/>
  <c r="F123" i="3"/>
  <c r="G123" i="3"/>
  <c r="F124" i="3"/>
  <c r="G124" i="3"/>
  <c r="F125" i="3"/>
  <c r="G125" i="3"/>
  <c r="F126" i="3"/>
  <c r="G126" i="3"/>
  <c r="F127" i="3"/>
  <c r="G127" i="3"/>
  <c r="F128" i="3"/>
  <c r="G128" i="3"/>
  <c r="F129" i="3"/>
  <c r="G129" i="3"/>
  <c r="F130" i="3"/>
  <c r="G130" i="3"/>
  <c r="F131" i="3"/>
  <c r="G131" i="3"/>
  <c r="F132" i="3"/>
  <c r="G132" i="3"/>
  <c r="F133" i="3"/>
  <c r="G133" i="3"/>
  <c r="F134" i="3"/>
  <c r="G134" i="3"/>
  <c r="F135" i="3"/>
  <c r="G135" i="3"/>
  <c r="F136" i="3"/>
  <c r="G136" i="3"/>
  <c r="F137" i="3"/>
  <c r="G137" i="3"/>
  <c r="F138" i="3"/>
  <c r="G138" i="3"/>
  <c r="F139" i="3"/>
  <c r="G139" i="3"/>
  <c r="F140" i="3"/>
  <c r="G140" i="3"/>
  <c r="F141" i="3"/>
  <c r="G141" i="3"/>
  <c r="F142" i="3"/>
  <c r="G142" i="3"/>
  <c r="F143" i="3"/>
  <c r="G143" i="3"/>
  <c r="F144" i="3"/>
  <c r="G144" i="3"/>
  <c r="F145" i="3"/>
  <c r="G145" i="3"/>
  <c r="F146" i="3"/>
  <c r="G146" i="3"/>
  <c r="F147" i="3"/>
  <c r="G147" i="3"/>
  <c r="F148" i="3"/>
  <c r="G148" i="3"/>
  <c r="F149" i="3"/>
  <c r="G149" i="3"/>
  <c r="F150" i="3"/>
  <c r="G150" i="3"/>
  <c r="F151" i="3"/>
  <c r="G151" i="3"/>
  <c r="F152" i="3"/>
  <c r="G152" i="3"/>
  <c r="F153" i="3"/>
  <c r="G153" i="3"/>
  <c r="F154" i="3"/>
  <c r="G154" i="3"/>
  <c r="F155" i="3"/>
  <c r="G155" i="3"/>
  <c r="F156" i="3"/>
  <c r="G156" i="3"/>
  <c r="F157" i="3"/>
  <c r="G157" i="3"/>
  <c r="F158" i="3"/>
  <c r="G158" i="3"/>
  <c r="F159" i="3"/>
  <c r="G159" i="3"/>
  <c r="F160" i="3"/>
  <c r="G160" i="3"/>
  <c r="F161" i="3"/>
  <c r="G161" i="3"/>
  <c r="F162" i="3"/>
  <c r="G162" i="3"/>
  <c r="F163" i="3"/>
  <c r="G163" i="3"/>
  <c r="F164" i="3"/>
  <c r="G164" i="3"/>
  <c r="F165" i="3"/>
  <c r="G165" i="3"/>
  <c r="F166" i="3"/>
  <c r="G166" i="3"/>
  <c r="F167" i="3"/>
  <c r="G167" i="3"/>
  <c r="F168" i="3"/>
  <c r="G168" i="3"/>
  <c r="F169" i="3"/>
  <c r="G169" i="3"/>
  <c r="F170" i="3"/>
  <c r="G170" i="3"/>
  <c r="F171" i="3"/>
  <c r="G171" i="3"/>
  <c r="F172" i="3"/>
  <c r="G172" i="3"/>
  <c r="F173" i="3"/>
  <c r="G173" i="3"/>
  <c r="F174" i="3"/>
  <c r="G174" i="3"/>
  <c r="F175" i="3"/>
  <c r="G175" i="3"/>
  <c r="F176" i="3"/>
  <c r="G176" i="3"/>
  <c r="F177" i="3"/>
  <c r="G177" i="3"/>
  <c r="F178" i="3"/>
  <c r="G178" i="3"/>
  <c r="F179" i="3"/>
  <c r="G179" i="3"/>
  <c r="F180" i="3"/>
  <c r="G180" i="3"/>
  <c r="F181" i="3"/>
  <c r="G181" i="3"/>
  <c r="F182" i="3"/>
  <c r="G182" i="3"/>
  <c r="F183" i="3"/>
  <c r="G183" i="3"/>
  <c r="F184" i="3"/>
  <c r="G184" i="3"/>
  <c r="F185" i="3"/>
  <c r="G185" i="3"/>
  <c r="F186" i="3"/>
  <c r="G186" i="3"/>
  <c r="F187" i="3"/>
  <c r="G187" i="3"/>
  <c r="F188" i="3"/>
  <c r="G188" i="3"/>
  <c r="F189" i="3"/>
  <c r="G189" i="3"/>
  <c r="F190" i="3"/>
  <c r="G190" i="3"/>
  <c r="F191" i="3"/>
  <c r="G191" i="3"/>
  <c r="F192" i="3"/>
  <c r="G192" i="3"/>
  <c r="F193" i="3"/>
  <c r="G193" i="3"/>
  <c r="F194" i="3"/>
  <c r="G194" i="3"/>
  <c r="F195" i="3"/>
  <c r="G195" i="3"/>
  <c r="F196" i="3"/>
  <c r="G196" i="3"/>
  <c r="F197" i="3"/>
  <c r="G197" i="3"/>
  <c r="F198" i="3"/>
  <c r="G198" i="3"/>
  <c r="F199" i="3"/>
  <c r="G199" i="3"/>
  <c r="F200" i="3"/>
  <c r="G200" i="3"/>
  <c r="F201" i="3"/>
  <c r="G201" i="3"/>
  <c r="F202" i="3"/>
  <c r="G202" i="3"/>
  <c r="F203" i="3"/>
  <c r="G203" i="3"/>
  <c r="F204" i="3"/>
  <c r="G204" i="3"/>
  <c r="F205" i="3"/>
  <c r="G205" i="3"/>
  <c r="F206" i="3"/>
  <c r="G206" i="3"/>
  <c r="F207" i="3"/>
  <c r="G207" i="3"/>
  <c r="F208" i="3"/>
  <c r="G208" i="3"/>
  <c r="F209" i="3"/>
  <c r="G209" i="3"/>
  <c r="F210" i="3"/>
  <c r="G210" i="3"/>
  <c r="F211" i="3"/>
  <c r="G211" i="3"/>
  <c r="G12" i="3"/>
  <c r="F12" i="3"/>
  <c r="K2" i="3"/>
  <c r="K6" i="3"/>
  <c r="K5" i="3"/>
  <c r="K4" i="3"/>
  <c r="K3" i="3"/>
  <c r="K1" i="3"/>
  <c r="E13" i="3" s="1"/>
  <c r="L20" i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E91" i="2"/>
  <c r="F91" i="2" s="1"/>
  <c r="E92" i="2"/>
  <c r="F92" i="2" s="1"/>
  <c r="E93" i="2"/>
  <c r="F93" i="2" s="1"/>
  <c r="E94" i="2"/>
  <c r="F94" i="2" s="1"/>
  <c r="E95" i="2"/>
  <c r="F95" i="2" s="1"/>
  <c r="E96" i="2"/>
  <c r="F96" i="2" s="1"/>
  <c r="E97" i="2"/>
  <c r="F97" i="2" s="1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F112" i="2" s="1"/>
  <c r="E113" i="2"/>
  <c r="F113" i="2" s="1"/>
  <c r="E114" i="2"/>
  <c r="F114" i="2" s="1"/>
  <c r="E115" i="2"/>
  <c r="F115" i="2" s="1"/>
  <c r="E116" i="2"/>
  <c r="F116" i="2" s="1"/>
  <c r="E117" i="2"/>
  <c r="F117" i="2" s="1"/>
  <c r="E118" i="2"/>
  <c r="F118" i="2" s="1"/>
  <c r="E119" i="2"/>
  <c r="F119" i="2" s="1"/>
  <c r="E120" i="2"/>
  <c r="F120" i="2" s="1"/>
  <c r="E121" i="2"/>
  <c r="F121" i="2" s="1"/>
  <c r="E122" i="2"/>
  <c r="F122" i="2" s="1"/>
  <c r="E123" i="2"/>
  <c r="F123" i="2" s="1"/>
  <c r="E124" i="2"/>
  <c r="F124" i="2" s="1"/>
  <c r="E125" i="2"/>
  <c r="F125" i="2" s="1"/>
  <c r="E126" i="2"/>
  <c r="F126" i="2" s="1"/>
  <c r="E127" i="2"/>
  <c r="F127" i="2" s="1"/>
  <c r="E128" i="2"/>
  <c r="F128" i="2" s="1"/>
  <c r="E129" i="2"/>
  <c r="F129" i="2" s="1"/>
  <c r="E130" i="2"/>
  <c r="F130" i="2" s="1"/>
  <c r="E131" i="2"/>
  <c r="F131" i="2" s="1"/>
  <c r="E132" i="2"/>
  <c r="F132" i="2" s="1"/>
  <c r="E133" i="2"/>
  <c r="F133" i="2" s="1"/>
  <c r="E134" i="2"/>
  <c r="F134" i="2" s="1"/>
  <c r="E135" i="2"/>
  <c r="F135" i="2" s="1"/>
  <c r="E136" i="2"/>
  <c r="F136" i="2" s="1"/>
  <c r="E137" i="2"/>
  <c r="F137" i="2" s="1"/>
  <c r="E138" i="2"/>
  <c r="F138" i="2" s="1"/>
  <c r="E139" i="2"/>
  <c r="F139" i="2" s="1"/>
  <c r="E140" i="2"/>
  <c r="F140" i="2" s="1"/>
  <c r="E141" i="2"/>
  <c r="F141" i="2" s="1"/>
  <c r="E142" i="2"/>
  <c r="F142" i="2" s="1"/>
  <c r="E143" i="2"/>
  <c r="F143" i="2" s="1"/>
  <c r="E144" i="2"/>
  <c r="F144" i="2" s="1"/>
  <c r="E145" i="2"/>
  <c r="F145" i="2" s="1"/>
  <c r="E146" i="2"/>
  <c r="F146" i="2" s="1"/>
  <c r="E147" i="2"/>
  <c r="F147" i="2" s="1"/>
  <c r="E148" i="2"/>
  <c r="F148" i="2" s="1"/>
  <c r="E149" i="2"/>
  <c r="F149" i="2" s="1"/>
  <c r="E150" i="2"/>
  <c r="F150" i="2" s="1"/>
  <c r="E151" i="2"/>
  <c r="F151" i="2" s="1"/>
  <c r="E152" i="2"/>
  <c r="F152" i="2" s="1"/>
  <c r="E153" i="2"/>
  <c r="F153" i="2" s="1"/>
  <c r="E154" i="2"/>
  <c r="F154" i="2" s="1"/>
  <c r="E155" i="2"/>
  <c r="F155" i="2" s="1"/>
  <c r="E156" i="2"/>
  <c r="F156" i="2" s="1"/>
  <c r="E157" i="2"/>
  <c r="F157" i="2" s="1"/>
  <c r="E158" i="2"/>
  <c r="F158" i="2" s="1"/>
  <c r="E159" i="2"/>
  <c r="F159" i="2" s="1"/>
  <c r="E160" i="2"/>
  <c r="F160" i="2" s="1"/>
  <c r="E161" i="2"/>
  <c r="F161" i="2" s="1"/>
  <c r="E162" i="2"/>
  <c r="F162" i="2" s="1"/>
  <c r="E163" i="2"/>
  <c r="F163" i="2" s="1"/>
  <c r="E164" i="2"/>
  <c r="F164" i="2" s="1"/>
  <c r="E165" i="2"/>
  <c r="F165" i="2" s="1"/>
  <c r="E166" i="2"/>
  <c r="F166" i="2" s="1"/>
  <c r="E167" i="2"/>
  <c r="F167" i="2" s="1"/>
  <c r="E168" i="2"/>
  <c r="F168" i="2" s="1"/>
  <c r="E169" i="2"/>
  <c r="F169" i="2" s="1"/>
  <c r="E170" i="2"/>
  <c r="F170" i="2" s="1"/>
  <c r="E171" i="2"/>
  <c r="F171" i="2" s="1"/>
  <c r="E172" i="2"/>
  <c r="F172" i="2" s="1"/>
  <c r="E173" i="2"/>
  <c r="F173" i="2" s="1"/>
  <c r="E174" i="2"/>
  <c r="F174" i="2" s="1"/>
  <c r="E175" i="2"/>
  <c r="F175" i="2" s="1"/>
  <c r="E176" i="2"/>
  <c r="F176" i="2" s="1"/>
  <c r="E177" i="2"/>
  <c r="F177" i="2" s="1"/>
  <c r="E178" i="2"/>
  <c r="F178" i="2" s="1"/>
  <c r="E179" i="2"/>
  <c r="F179" i="2" s="1"/>
  <c r="E180" i="2"/>
  <c r="F180" i="2" s="1"/>
  <c r="E181" i="2"/>
  <c r="F181" i="2" s="1"/>
  <c r="E182" i="2"/>
  <c r="F182" i="2" s="1"/>
  <c r="E183" i="2"/>
  <c r="F183" i="2" s="1"/>
  <c r="E184" i="2"/>
  <c r="F184" i="2" s="1"/>
  <c r="E185" i="2"/>
  <c r="F185" i="2" s="1"/>
  <c r="E186" i="2"/>
  <c r="F186" i="2" s="1"/>
  <c r="E187" i="2"/>
  <c r="F187" i="2" s="1"/>
  <c r="E188" i="2"/>
  <c r="F188" i="2" s="1"/>
  <c r="E189" i="2"/>
  <c r="F189" i="2" s="1"/>
  <c r="E190" i="2"/>
  <c r="F190" i="2" s="1"/>
  <c r="E191" i="2"/>
  <c r="F191" i="2" s="1"/>
  <c r="E192" i="2"/>
  <c r="F192" i="2" s="1"/>
  <c r="E193" i="2"/>
  <c r="F193" i="2" s="1"/>
  <c r="E194" i="2"/>
  <c r="F194" i="2" s="1"/>
  <c r="E195" i="2"/>
  <c r="F195" i="2" s="1"/>
  <c r="E196" i="2"/>
  <c r="F196" i="2" s="1"/>
  <c r="E197" i="2"/>
  <c r="F197" i="2" s="1"/>
  <c r="E198" i="2"/>
  <c r="F198" i="2" s="1"/>
  <c r="E199" i="2"/>
  <c r="F199" i="2" s="1"/>
  <c r="E200" i="2"/>
  <c r="F200" i="2" s="1"/>
  <c r="E201" i="2"/>
  <c r="F201" i="2" s="1"/>
  <c r="E202" i="2"/>
  <c r="F202" i="2" s="1"/>
  <c r="E203" i="2"/>
  <c r="F203" i="2" s="1"/>
  <c r="E204" i="2"/>
  <c r="F204" i="2" s="1"/>
  <c r="E205" i="2"/>
  <c r="F205" i="2" s="1"/>
  <c r="E206" i="2"/>
  <c r="F206" i="2" s="1"/>
  <c r="E207" i="2"/>
  <c r="F207" i="2" s="1"/>
  <c r="E208" i="2"/>
  <c r="F208" i="2" s="1"/>
  <c r="E209" i="2"/>
  <c r="F209" i="2" s="1"/>
  <c r="E210" i="2"/>
  <c r="F210" i="2" s="1"/>
  <c r="E211" i="2"/>
  <c r="F211" i="2" s="1"/>
  <c r="E12" i="2"/>
  <c r="L7" i="4"/>
  <c r="L5" i="4"/>
  <c r="L4" i="4"/>
  <c r="N12" i="3"/>
  <c r="K4" i="2"/>
  <c r="M14" i="1"/>
  <c r="N15" i="3"/>
  <c r="N16" i="3"/>
  <c r="N17" i="3"/>
  <c r="E201" i="4" l="1"/>
  <c r="E193" i="4"/>
  <c r="E185" i="4"/>
  <c r="H185" i="4" s="1"/>
  <c r="I185" i="4" s="1"/>
  <c r="E177" i="4"/>
  <c r="E169" i="4"/>
  <c r="E161" i="4"/>
  <c r="E153" i="4"/>
  <c r="E145" i="4"/>
  <c r="E137" i="4"/>
  <c r="E129" i="4"/>
  <c r="E121" i="4"/>
  <c r="H121" i="4" s="1"/>
  <c r="I121" i="4" s="1"/>
  <c r="E113" i="4"/>
  <c r="E105" i="4"/>
  <c r="E96" i="4"/>
  <c r="E87" i="4"/>
  <c r="E75" i="4"/>
  <c r="E63" i="4"/>
  <c r="E50" i="4"/>
  <c r="E38" i="4"/>
  <c r="H38" i="4" s="1"/>
  <c r="I38" i="4" s="1"/>
  <c r="E22" i="4"/>
  <c r="F196" i="4"/>
  <c r="F164" i="4"/>
  <c r="F100" i="4"/>
  <c r="F36" i="4"/>
  <c r="G172" i="4"/>
  <c r="G108" i="4"/>
  <c r="G10" i="4"/>
  <c r="G18" i="4"/>
  <c r="G26" i="4"/>
  <c r="G34" i="4"/>
  <c r="G42" i="4"/>
  <c r="G50" i="4"/>
  <c r="G58" i="4"/>
  <c r="G66" i="4"/>
  <c r="G74" i="4"/>
  <c r="G82" i="4"/>
  <c r="G6" i="4"/>
  <c r="G14" i="4"/>
  <c r="G22" i="4"/>
  <c r="G30" i="4"/>
  <c r="G38" i="4"/>
  <c r="G46" i="4"/>
  <c r="G54" i="4"/>
  <c r="G62" i="4"/>
  <c r="G70" i="4"/>
  <c r="G78" i="4"/>
  <c r="G11" i="4"/>
  <c r="G21" i="4"/>
  <c r="G32" i="4"/>
  <c r="G43" i="4"/>
  <c r="G53" i="4"/>
  <c r="G64" i="4"/>
  <c r="G75" i="4"/>
  <c r="G85" i="4"/>
  <c r="G93" i="4"/>
  <c r="G101" i="4"/>
  <c r="G109" i="4"/>
  <c r="G117" i="4"/>
  <c r="G125" i="4"/>
  <c r="G133" i="4"/>
  <c r="G141" i="4"/>
  <c r="G149" i="4"/>
  <c r="G157" i="4"/>
  <c r="G165" i="4"/>
  <c r="G173" i="4"/>
  <c r="G181" i="4"/>
  <c r="G189" i="4"/>
  <c r="G197" i="4"/>
  <c r="G12" i="4"/>
  <c r="G23" i="4"/>
  <c r="G33" i="4"/>
  <c r="G44" i="4"/>
  <c r="G55" i="4"/>
  <c r="G65" i="4"/>
  <c r="G76" i="4"/>
  <c r="G86" i="4"/>
  <c r="G94" i="4"/>
  <c r="G102" i="4"/>
  <c r="G110" i="4"/>
  <c r="G118" i="4"/>
  <c r="G126" i="4"/>
  <c r="G134" i="4"/>
  <c r="G142" i="4"/>
  <c r="G150" i="4"/>
  <c r="G158" i="4"/>
  <c r="G166" i="4"/>
  <c r="G174" i="4"/>
  <c r="G182" i="4"/>
  <c r="G190" i="4"/>
  <c r="G198" i="4"/>
  <c r="G3" i="4"/>
  <c r="G13" i="4"/>
  <c r="G24" i="4"/>
  <c r="G35" i="4"/>
  <c r="G45" i="4"/>
  <c r="G56" i="4"/>
  <c r="G67" i="4"/>
  <c r="G77" i="4"/>
  <c r="G87" i="4"/>
  <c r="G95" i="4"/>
  <c r="G103" i="4"/>
  <c r="G111" i="4"/>
  <c r="G119" i="4"/>
  <c r="G127" i="4"/>
  <c r="G135" i="4"/>
  <c r="G143" i="4"/>
  <c r="G151" i="4"/>
  <c r="G159" i="4"/>
  <c r="G167" i="4"/>
  <c r="G175" i="4"/>
  <c r="G183" i="4"/>
  <c r="G191" i="4"/>
  <c r="G199" i="4"/>
  <c r="G4" i="4"/>
  <c r="G15" i="4"/>
  <c r="G25" i="4"/>
  <c r="G36" i="4"/>
  <c r="G47" i="4"/>
  <c r="G57" i="4"/>
  <c r="G68" i="4"/>
  <c r="G79" i="4"/>
  <c r="G88" i="4"/>
  <c r="G96" i="4"/>
  <c r="G104" i="4"/>
  <c r="G112" i="4"/>
  <c r="G120" i="4"/>
  <c r="G128" i="4"/>
  <c r="G136" i="4"/>
  <c r="G144" i="4"/>
  <c r="G152" i="4"/>
  <c r="G160" i="4"/>
  <c r="G168" i="4"/>
  <c r="G176" i="4"/>
  <c r="G184" i="4"/>
  <c r="G192" i="4"/>
  <c r="G200" i="4"/>
  <c r="G5" i="4"/>
  <c r="G16" i="4"/>
  <c r="G27" i="4"/>
  <c r="G37" i="4"/>
  <c r="G48" i="4"/>
  <c r="G59" i="4"/>
  <c r="G69" i="4"/>
  <c r="G80" i="4"/>
  <c r="G89" i="4"/>
  <c r="G97" i="4"/>
  <c r="G105" i="4"/>
  <c r="G113" i="4"/>
  <c r="G121" i="4"/>
  <c r="G129" i="4"/>
  <c r="G137" i="4"/>
  <c r="G145" i="4"/>
  <c r="G153" i="4"/>
  <c r="G161" i="4"/>
  <c r="G169" i="4"/>
  <c r="G177" i="4"/>
  <c r="G185" i="4"/>
  <c r="G193" i="4"/>
  <c r="G201" i="4"/>
  <c r="G7" i="4"/>
  <c r="G17" i="4"/>
  <c r="G28" i="4"/>
  <c r="G39" i="4"/>
  <c r="G49" i="4"/>
  <c r="G60" i="4"/>
  <c r="G71" i="4"/>
  <c r="G81" i="4"/>
  <c r="G90" i="4"/>
  <c r="G98" i="4"/>
  <c r="G106" i="4"/>
  <c r="G114" i="4"/>
  <c r="G122" i="4"/>
  <c r="G130" i="4"/>
  <c r="G138" i="4"/>
  <c r="G146" i="4"/>
  <c r="G154" i="4"/>
  <c r="G162" i="4"/>
  <c r="G170" i="4"/>
  <c r="G178" i="4"/>
  <c r="G186" i="4"/>
  <c r="G194" i="4"/>
  <c r="G2" i="4"/>
  <c r="G8" i="4"/>
  <c r="G19" i="4"/>
  <c r="G29" i="4"/>
  <c r="G40" i="4"/>
  <c r="G51" i="4"/>
  <c r="G61" i="4"/>
  <c r="G72" i="4"/>
  <c r="G83" i="4"/>
  <c r="G91" i="4"/>
  <c r="G99" i="4"/>
  <c r="G107" i="4"/>
  <c r="G115" i="4"/>
  <c r="G123" i="4"/>
  <c r="G131" i="4"/>
  <c r="G139" i="4"/>
  <c r="G147" i="4"/>
  <c r="G155" i="4"/>
  <c r="G163" i="4"/>
  <c r="G171" i="4"/>
  <c r="G179" i="4"/>
  <c r="G187" i="4"/>
  <c r="G195" i="4"/>
  <c r="E200" i="4"/>
  <c r="E192" i="4"/>
  <c r="E184" i="4"/>
  <c r="E176" i="4"/>
  <c r="H176" i="4" s="1"/>
  <c r="I176" i="4" s="1"/>
  <c r="E168" i="4"/>
  <c r="E160" i="4"/>
  <c r="E152" i="4"/>
  <c r="E144" i="4"/>
  <c r="E136" i="4"/>
  <c r="E128" i="4"/>
  <c r="E120" i="4"/>
  <c r="E112" i="4"/>
  <c r="H112" i="4" s="1"/>
  <c r="I112" i="4" s="1"/>
  <c r="E104" i="4"/>
  <c r="E95" i="4"/>
  <c r="E86" i="4"/>
  <c r="E74" i="4"/>
  <c r="E62" i="4"/>
  <c r="E48" i="4"/>
  <c r="E35" i="4"/>
  <c r="E19" i="4"/>
  <c r="H19" i="4" s="1"/>
  <c r="I19" i="4" s="1"/>
  <c r="F195" i="4"/>
  <c r="F156" i="4"/>
  <c r="F92" i="4"/>
  <c r="F28" i="4"/>
  <c r="G164" i="4"/>
  <c r="G100" i="4"/>
  <c r="G20" i="4"/>
  <c r="H162" i="4"/>
  <c r="I162" i="4" s="1"/>
  <c r="E199" i="4"/>
  <c r="E191" i="4"/>
  <c r="E183" i="4"/>
  <c r="E175" i="4"/>
  <c r="E167" i="4"/>
  <c r="E159" i="4"/>
  <c r="H159" i="4" s="1"/>
  <c r="I159" i="4" s="1"/>
  <c r="E151" i="4"/>
  <c r="E143" i="4"/>
  <c r="E135" i="4"/>
  <c r="E127" i="4"/>
  <c r="E119" i="4"/>
  <c r="E111" i="4"/>
  <c r="E103" i="4"/>
  <c r="E94" i="4"/>
  <c r="H94" i="4" s="1"/>
  <c r="I94" i="4" s="1"/>
  <c r="E85" i="4"/>
  <c r="E72" i="4"/>
  <c r="E59" i="4"/>
  <c r="E47" i="4"/>
  <c r="E34" i="4"/>
  <c r="E18" i="4"/>
  <c r="F188" i="4"/>
  <c r="F148" i="4"/>
  <c r="F84" i="4"/>
  <c r="F20" i="4"/>
  <c r="G156" i="4"/>
  <c r="G92" i="4"/>
  <c r="G9" i="4"/>
  <c r="G41" i="4"/>
  <c r="E198" i="4"/>
  <c r="E190" i="4"/>
  <c r="E182" i="4"/>
  <c r="E174" i="4"/>
  <c r="E166" i="4"/>
  <c r="E158" i="4"/>
  <c r="E150" i="4"/>
  <c r="E142" i="4"/>
  <c r="E134" i="4"/>
  <c r="E126" i="4"/>
  <c r="E118" i="4"/>
  <c r="E110" i="4"/>
  <c r="E102" i="4"/>
  <c r="E93" i="4"/>
  <c r="E83" i="4"/>
  <c r="E71" i="4"/>
  <c r="E58" i="4"/>
  <c r="H58" i="4" s="1"/>
  <c r="I58" i="4" s="1"/>
  <c r="E46" i="4"/>
  <c r="E32" i="4"/>
  <c r="E14" i="4"/>
  <c r="F187" i="4"/>
  <c r="F140" i="4"/>
  <c r="F76" i="4"/>
  <c r="F12" i="4"/>
  <c r="G148" i="4"/>
  <c r="G84" i="4"/>
  <c r="G116" i="4"/>
  <c r="E197" i="4"/>
  <c r="E189" i="4"/>
  <c r="E181" i="4"/>
  <c r="H181" i="4" s="1"/>
  <c r="I181" i="4" s="1"/>
  <c r="E173" i="4"/>
  <c r="E165" i="4"/>
  <c r="E157" i="4"/>
  <c r="E149" i="4"/>
  <c r="E141" i="4"/>
  <c r="E133" i="4"/>
  <c r="E125" i="4"/>
  <c r="E117" i="4"/>
  <c r="H117" i="4" s="1"/>
  <c r="I117" i="4" s="1"/>
  <c r="E109" i="4"/>
  <c r="E101" i="4"/>
  <c r="E91" i="4"/>
  <c r="E82" i="4"/>
  <c r="E70" i="4"/>
  <c r="E56" i="4"/>
  <c r="E43" i="4"/>
  <c r="E31" i="4"/>
  <c r="H31" i="4" s="1"/>
  <c r="I31" i="4" s="1"/>
  <c r="F180" i="4"/>
  <c r="F132" i="4"/>
  <c r="F68" i="4"/>
  <c r="F4" i="4"/>
  <c r="G140" i="4"/>
  <c r="G73" i="4"/>
  <c r="H138" i="4"/>
  <c r="I138" i="4" s="1"/>
  <c r="G180" i="4"/>
  <c r="E4" i="4"/>
  <c r="H4" i="4" s="1"/>
  <c r="I4" i="4" s="1"/>
  <c r="E12" i="4"/>
  <c r="H12" i="4" s="1"/>
  <c r="I12" i="4" s="1"/>
  <c r="E20" i="4"/>
  <c r="H20" i="4" s="1"/>
  <c r="I20" i="4" s="1"/>
  <c r="E28" i="4"/>
  <c r="H28" i="4" s="1"/>
  <c r="I28" i="4" s="1"/>
  <c r="E36" i="4"/>
  <c r="H36" i="4" s="1"/>
  <c r="I36" i="4" s="1"/>
  <c r="E44" i="4"/>
  <c r="H44" i="4" s="1"/>
  <c r="I44" i="4" s="1"/>
  <c r="E52" i="4"/>
  <c r="E60" i="4"/>
  <c r="H60" i="4" s="1"/>
  <c r="I60" i="4" s="1"/>
  <c r="E68" i="4"/>
  <c r="H68" i="4" s="1"/>
  <c r="I68" i="4" s="1"/>
  <c r="E76" i="4"/>
  <c r="E84" i="4"/>
  <c r="H84" i="4" s="1"/>
  <c r="I84" i="4" s="1"/>
  <c r="E92" i="4"/>
  <c r="H92" i="4" s="1"/>
  <c r="I92" i="4" s="1"/>
  <c r="E100" i="4"/>
  <c r="H100" i="4" s="1"/>
  <c r="I100" i="4" s="1"/>
  <c r="E5" i="4"/>
  <c r="H5" i="4" s="1"/>
  <c r="I5" i="4" s="1"/>
  <c r="E13" i="4"/>
  <c r="E21" i="4"/>
  <c r="H21" i="4" s="1"/>
  <c r="I21" i="4" s="1"/>
  <c r="E29" i="4"/>
  <c r="E37" i="4"/>
  <c r="E45" i="4"/>
  <c r="E53" i="4"/>
  <c r="E61" i="4"/>
  <c r="E69" i="4"/>
  <c r="H69" i="4" s="1"/>
  <c r="I69" i="4" s="1"/>
  <c r="E77" i="4"/>
  <c r="E6" i="4"/>
  <c r="E7" i="4"/>
  <c r="H7" i="4" s="1"/>
  <c r="I7" i="4" s="1"/>
  <c r="E15" i="4"/>
  <c r="E23" i="4"/>
  <c r="E8" i="4"/>
  <c r="E16" i="4"/>
  <c r="E24" i="4"/>
  <c r="H24" i="4" s="1"/>
  <c r="I24" i="4" s="1"/>
  <c r="E9" i="4"/>
  <c r="E17" i="4"/>
  <c r="E25" i="4"/>
  <c r="E33" i="4"/>
  <c r="E41" i="4"/>
  <c r="E49" i="4"/>
  <c r="E57" i="4"/>
  <c r="E65" i="4"/>
  <c r="H65" i="4" s="1"/>
  <c r="I65" i="4" s="1"/>
  <c r="E73" i="4"/>
  <c r="E81" i="4"/>
  <c r="E196" i="4"/>
  <c r="H196" i="4" s="1"/>
  <c r="I196" i="4" s="1"/>
  <c r="E188" i="4"/>
  <c r="E180" i="4"/>
  <c r="H180" i="4" s="1"/>
  <c r="I180" i="4" s="1"/>
  <c r="E172" i="4"/>
  <c r="E164" i="4"/>
  <c r="H164" i="4" s="1"/>
  <c r="I164" i="4" s="1"/>
  <c r="E156" i="4"/>
  <c r="H156" i="4" s="1"/>
  <c r="I156" i="4" s="1"/>
  <c r="E148" i="4"/>
  <c r="E140" i="4"/>
  <c r="H140" i="4" s="1"/>
  <c r="I140" i="4" s="1"/>
  <c r="E132" i="4"/>
  <c r="H132" i="4" s="1"/>
  <c r="I132" i="4" s="1"/>
  <c r="E124" i="4"/>
  <c r="E116" i="4"/>
  <c r="E108" i="4"/>
  <c r="H108" i="4" s="1"/>
  <c r="I108" i="4" s="1"/>
  <c r="E99" i="4"/>
  <c r="E90" i="4"/>
  <c r="H90" i="4" s="1"/>
  <c r="I90" i="4" s="1"/>
  <c r="E80" i="4"/>
  <c r="E67" i="4"/>
  <c r="E55" i="4"/>
  <c r="E42" i="4"/>
  <c r="E30" i="4"/>
  <c r="E10" i="4"/>
  <c r="F179" i="4"/>
  <c r="F124" i="4"/>
  <c r="G196" i="4"/>
  <c r="G132" i="4"/>
  <c r="G63" i="4"/>
  <c r="F5" i="4"/>
  <c r="F13" i="4"/>
  <c r="F21" i="4"/>
  <c r="F29" i="4"/>
  <c r="F37" i="4"/>
  <c r="F45" i="4"/>
  <c r="F53" i="4"/>
  <c r="F61" i="4"/>
  <c r="F69" i="4"/>
  <c r="F77" i="4"/>
  <c r="F85" i="4"/>
  <c r="F93" i="4"/>
  <c r="F101" i="4"/>
  <c r="F109" i="4"/>
  <c r="F117" i="4"/>
  <c r="F125" i="4"/>
  <c r="F133" i="4"/>
  <c r="F141" i="4"/>
  <c r="F149" i="4"/>
  <c r="F157" i="4"/>
  <c r="F165" i="4"/>
  <c r="F173" i="4"/>
  <c r="F181" i="4"/>
  <c r="F189" i="4"/>
  <c r="F197" i="4"/>
  <c r="F6" i="4"/>
  <c r="F14" i="4"/>
  <c r="F22" i="4"/>
  <c r="F30" i="4"/>
  <c r="F38" i="4"/>
  <c r="F46" i="4"/>
  <c r="F54" i="4"/>
  <c r="F62" i="4"/>
  <c r="F70" i="4"/>
  <c r="F78" i="4"/>
  <c r="H78" i="4" s="1"/>
  <c r="I78" i="4" s="1"/>
  <c r="F86" i="4"/>
  <c r="F94" i="4"/>
  <c r="F102" i="4"/>
  <c r="F110" i="4"/>
  <c r="F118" i="4"/>
  <c r="F126" i="4"/>
  <c r="F134" i="4"/>
  <c r="F142" i="4"/>
  <c r="F150" i="4"/>
  <c r="F158" i="4"/>
  <c r="F166" i="4"/>
  <c r="F174" i="4"/>
  <c r="F182" i="4"/>
  <c r="F190" i="4"/>
  <c r="F198" i="4"/>
  <c r="F7" i="4"/>
  <c r="F15" i="4"/>
  <c r="F23" i="4"/>
  <c r="F31" i="4"/>
  <c r="F39" i="4"/>
  <c r="H39" i="4" s="1"/>
  <c r="I39" i="4" s="1"/>
  <c r="F47" i="4"/>
  <c r="F55" i="4"/>
  <c r="F63" i="4"/>
  <c r="F71" i="4"/>
  <c r="F79" i="4"/>
  <c r="F87" i="4"/>
  <c r="F95" i="4"/>
  <c r="F103" i="4"/>
  <c r="F111" i="4"/>
  <c r="F119" i="4"/>
  <c r="F127" i="4"/>
  <c r="F135" i="4"/>
  <c r="F143" i="4"/>
  <c r="F151" i="4"/>
  <c r="F159" i="4"/>
  <c r="F167" i="4"/>
  <c r="F175" i="4"/>
  <c r="F183" i="4"/>
  <c r="F191" i="4"/>
  <c r="F199" i="4"/>
  <c r="F8" i="4"/>
  <c r="F16" i="4"/>
  <c r="F24" i="4"/>
  <c r="F32" i="4"/>
  <c r="F40" i="4"/>
  <c r="F48" i="4"/>
  <c r="F56" i="4"/>
  <c r="F64" i="4"/>
  <c r="H64" i="4" s="1"/>
  <c r="I64" i="4" s="1"/>
  <c r="F72" i="4"/>
  <c r="F80" i="4"/>
  <c r="F88" i="4"/>
  <c r="H88" i="4" s="1"/>
  <c r="I88" i="4" s="1"/>
  <c r="F96" i="4"/>
  <c r="F104" i="4"/>
  <c r="F112" i="4"/>
  <c r="F120" i="4"/>
  <c r="F128" i="4"/>
  <c r="F136" i="4"/>
  <c r="F144" i="4"/>
  <c r="F152" i="4"/>
  <c r="F160" i="4"/>
  <c r="F168" i="4"/>
  <c r="F176" i="4"/>
  <c r="F184" i="4"/>
  <c r="F192" i="4"/>
  <c r="F200" i="4"/>
  <c r="F9" i="4"/>
  <c r="F17" i="4"/>
  <c r="F25" i="4"/>
  <c r="F33" i="4"/>
  <c r="F41" i="4"/>
  <c r="F49" i="4"/>
  <c r="F57" i="4"/>
  <c r="F65" i="4"/>
  <c r="F73" i="4"/>
  <c r="F81" i="4"/>
  <c r="F89" i="4"/>
  <c r="F97" i="4"/>
  <c r="H97" i="4" s="1"/>
  <c r="I97" i="4" s="1"/>
  <c r="F105" i="4"/>
  <c r="F113" i="4"/>
  <c r="F121" i="4"/>
  <c r="F129" i="4"/>
  <c r="F137" i="4"/>
  <c r="F145" i="4"/>
  <c r="F153" i="4"/>
  <c r="F161" i="4"/>
  <c r="F169" i="4"/>
  <c r="F177" i="4"/>
  <c r="F185" i="4"/>
  <c r="F193" i="4"/>
  <c r="F201" i="4"/>
  <c r="F10" i="4"/>
  <c r="F18" i="4"/>
  <c r="F26" i="4"/>
  <c r="H26" i="4" s="1"/>
  <c r="I26" i="4" s="1"/>
  <c r="F34" i="4"/>
  <c r="F42" i="4"/>
  <c r="F50" i="4"/>
  <c r="F58" i="4"/>
  <c r="F66" i="4"/>
  <c r="F74" i="4"/>
  <c r="F82" i="4"/>
  <c r="F90" i="4"/>
  <c r="F98" i="4"/>
  <c r="F106" i="4"/>
  <c r="H106" i="4" s="1"/>
  <c r="I106" i="4" s="1"/>
  <c r="F114" i="4"/>
  <c r="H114" i="4" s="1"/>
  <c r="I114" i="4" s="1"/>
  <c r="F122" i="4"/>
  <c r="H122" i="4" s="1"/>
  <c r="I122" i="4" s="1"/>
  <c r="F130" i="4"/>
  <c r="H130" i="4" s="1"/>
  <c r="I130" i="4" s="1"/>
  <c r="F138" i="4"/>
  <c r="F146" i="4"/>
  <c r="H146" i="4" s="1"/>
  <c r="I146" i="4" s="1"/>
  <c r="F154" i="4"/>
  <c r="H154" i="4" s="1"/>
  <c r="I154" i="4" s="1"/>
  <c r="F162" i="4"/>
  <c r="F170" i="4"/>
  <c r="H170" i="4" s="1"/>
  <c r="I170" i="4" s="1"/>
  <c r="F178" i="4"/>
  <c r="H178" i="4" s="1"/>
  <c r="I178" i="4" s="1"/>
  <c r="F186" i="4"/>
  <c r="H186" i="4" s="1"/>
  <c r="I186" i="4" s="1"/>
  <c r="F194" i="4"/>
  <c r="H194" i="4" s="1"/>
  <c r="I194" i="4" s="1"/>
  <c r="F2" i="4"/>
  <c r="H2" i="4" s="1"/>
  <c r="F3" i="4"/>
  <c r="F11" i="4"/>
  <c r="H11" i="4" s="1"/>
  <c r="I11" i="4" s="1"/>
  <c r="F19" i="4"/>
  <c r="F27" i="4"/>
  <c r="F35" i="4"/>
  <c r="F43" i="4"/>
  <c r="F51" i="4"/>
  <c r="H51" i="4" s="1"/>
  <c r="I51" i="4" s="1"/>
  <c r="F59" i="4"/>
  <c r="F67" i="4"/>
  <c r="F75" i="4"/>
  <c r="F83" i="4"/>
  <c r="F91" i="4"/>
  <c r="F99" i="4"/>
  <c r="F107" i="4"/>
  <c r="F115" i="4"/>
  <c r="F123" i="4"/>
  <c r="F131" i="4"/>
  <c r="F139" i="4"/>
  <c r="F147" i="4"/>
  <c r="F155" i="4"/>
  <c r="F163" i="4"/>
  <c r="E195" i="4"/>
  <c r="H195" i="4" s="1"/>
  <c r="I195" i="4" s="1"/>
  <c r="E187" i="4"/>
  <c r="E179" i="4"/>
  <c r="H179" i="4" s="1"/>
  <c r="I179" i="4" s="1"/>
  <c r="E171" i="4"/>
  <c r="H171" i="4" s="1"/>
  <c r="I171" i="4" s="1"/>
  <c r="E163" i="4"/>
  <c r="H163" i="4" s="1"/>
  <c r="I163" i="4" s="1"/>
  <c r="E155" i="4"/>
  <c r="E147" i="4"/>
  <c r="H147" i="4" s="1"/>
  <c r="I147" i="4" s="1"/>
  <c r="E139" i="4"/>
  <c r="E131" i="4"/>
  <c r="H131" i="4" s="1"/>
  <c r="I131" i="4" s="1"/>
  <c r="E123" i="4"/>
  <c r="E115" i="4"/>
  <c r="E107" i="4"/>
  <c r="H107" i="4" s="1"/>
  <c r="I107" i="4" s="1"/>
  <c r="E98" i="4"/>
  <c r="H98" i="4" s="1"/>
  <c r="I98" i="4" s="1"/>
  <c r="E89" i="4"/>
  <c r="H89" i="4" s="1"/>
  <c r="I89" i="4" s="1"/>
  <c r="E79" i="4"/>
  <c r="H79" i="4" s="1"/>
  <c r="I79" i="4" s="1"/>
  <c r="E66" i="4"/>
  <c r="E54" i="4"/>
  <c r="E40" i="4"/>
  <c r="H40" i="4" s="1"/>
  <c r="I40" i="4" s="1"/>
  <c r="E27" i="4"/>
  <c r="E3" i="4"/>
  <c r="F172" i="4"/>
  <c r="F116" i="4"/>
  <c r="F52" i="4"/>
  <c r="G188" i="4"/>
  <c r="G124" i="4"/>
  <c r="G52" i="4"/>
  <c r="H70" i="3"/>
  <c r="I70" i="3" s="1"/>
  <c r="H166" i="3"/>
  <c r="I166" i="3" s="1"/>
  <c r="H150" i="3"/>
  <c r="I150" i="3" s="1"/>
  <c r="H134" i="3"/>
  <c r="I134" i="3" s="1"/>
  <c r="H38" i="3"/>
  <c r="I38" i="3" s="1"/>
  <c r="H118" i="3"/>
  <c r="I118" i="3" s="1"/>
  <c r="H102" i="3"/>
  <c r="I102" i="3" s="1"/>
  <c r="H198" i="3"/>
  <c r="I198" i="3" s="1"/>
  <c r="H26" i="3"/>
  <c r="I26" i="3" s="1"/>
  <c r="H42" i="3"/>
  <c r="I42" i="3" s="1"/>
  <c r="H58" i="3"/>
  <c r="I58" i="3" s="1"/>
  <c r="H74" i="3"/>
  <c r="I74" i="3" s="1"/>
  <c r="H90" i="3"/>
  <c r="I90" i="3" s="1"/>
  <c r="H106" i="3"/>
  <c r="I106" i="3" s="1"/>
  <c r="H122" i="3"/>
  <c r="I122" i="3" s="1"/>
  <c r="H138" i="3"/>
  <c r="I138" i="3" s="1"/>
  <c r="H154" i="3"/>
  <c r="I154" i="3" s="1"/>
  <c r="H170" i="3"/>
  <c r="I170" i="3" s="1"/>
  <c r="H186" i="3"/>
  <c r="I186" i="3" s="1"/>
  <c r="H202" i="3"/>
  <c r="I202" i="3" s="1"/>
  <c r="H46" i="3"/>
  <c r="I46" i="3" s="1"/>
  <c r="H94" i="3"/>
  <c r="I94" i="3" s="1"/>
  <c r="H126" i="3"/>
  <c r="I126" i="3" s="1"/>
  <c r="H174" i="3"/>
  <c r="I174" i="3" s="1"/>
  <c r="H34" i="3"/>
  <c r="I34" i="3" s="1"/>
  <c r="H114" i="3"/>
  <c r="I114" i="3" s="1"/>
  <c r="H162" i="3"/>
  <c r="I162" i="3" s="1"/>
  <c r="H210" i="3"/>
  <c r="I210" i="3" s="1"/>
  <c r="H27" i="3"/>
  <c r="I27" i="3" s="1"/>
  <c r="H43" i="3"/>
  <c r="I43" i="3" s="1"/>
  <c r="H59" i="3"/>
  <c r="I59" i="3" s="1"/>
  <c r="H75" i="3"/>
  <c r="I75" i="3" s="1"/>
  <c r="H91" i="3"/>
  <c r="I91" i="3" s="1"/>
  <c r="H107" i="3"/>
  <c r="I107" i="3" s="1"/>
  <c r="H123" i="3"/>
  <c r="I123" i="3" s="1"/>
  <c r="H139" i="3"/>
  <c r="I139" i="3" s="1"/>
  <c r="H155" i="3"/>
  <c r="I155" i="3" s="1"/>
  <c r="H171" i="3"/>
  <c r="I171" i="3" s="1"/>
  <c r="H187" i="3"/>
  <c r="I187" i="3" s="1"/>
  <c r="H203" i="3"/>
  <c r="I203" i="3" s="1"/>
  <c r="H14" i="3"/>
  <c r="I14" i="3" s="1"/>
  <c r="H78" i="3"/>
  <c r="I78" i="3" s="1"/>
  <c r="H142" i="3"/>
  <c r="I142" i="3" s="1"/>
  <c r="H206" i="3"/>
  <c r="I206" i="3" s="1"/>
  <c r="H18" i="3"/>
  <c r="I18" i="3" s="1"/>
  <c r="H66" i="3"/>
  <c r="I66" i="3" s="1"/>
  <c r="H98" i="3"/>
  <c r="I98" i="3" s="1"/>
  <c r="H130" i="3"/>
  <c r="I130" i="3" s="1"/>
  <c r="H178" i="3"/>
  <c r="I178" i="3" s="1"/>
  <c r="H13" i="3"/>
  <c r="I13" i="3" s="1"/>
  <c r="H29" i="3"/>
  <c r="I29" i="3" s="1"/>
  <c r="H45" i="3"/>
  <c r="I45" i="3" s="1"/>
  <c r="H61" i="3"/>
  <c r="I61" i="3" s="1"/>
  <c r="H77" i="3"/>
  <c r="I77" i="3" s="1"/>
  <c r="H93" i="3"/>
  <c r="I93" i="3" s="1"/>
  <c r="H109" i="3"/>
  <c r="I109" i="3" s="1"/>
  <c r="H125" i="3"/>
  <c r="I125" i="3" s="1"/>
  <c r="H141" i="3"/>
  <c r="I141" i="3" s="1"/>
  <c r="H157" i="3"/>
  <c r="I157" i="3" s="1"/>
  <c r="H173" i="3"/>
  <c r="I173" i="3" s="1"/>
  <c r="H189" i="3"/>
  <c r="I189" i="3" s="1"/>
  <c r="H205" i="3"/>
  <c r="I205" i="3" s="1"/>
  <c r="H30" i="3"/>
  <c r="I30" i="3" s="1"/>
  <c r="H62" i="3"/>
  <c r="I62" i="3" s="1"/>
  <c r="H110" i="3"/>
  <c r="I110" i="3" s="1"/>
  <c r="H158" i="3"/>
  <c r="I158" i="3" s="1"/>
  <c r="H190" i="3"/>
  <c r="I190" i="3" s="1"/>
  <c r="H50" i="3"/>
  <c r="I50" i="3" s="1"/>
  <c r="H82" i="3"/>
  <c r="I82" i="3" s="1"/>
  <c r="H146" i="3"/>
  <c r="I146" i="3" s="1"/>
  <c r="H194" i="3"/>
  <c r="I194" i="3" s="1"/>
  <c r="H19" i="3"/>
  <c r="I19" i="3" s="1"/>
  <c r="H35" i="3"/>
  <c r="I35" i="3" s="1"/>
  <c r="H51" i="3"/>
  <c r="I51" i="3" s="1"/>
  <c r="H67" i="3"/>
  <c r="I67" i="3" s="1"/>
  <c r="H83" i="3"/>
  <c r="I83" i="3" s="1"/>
  <c r="H99" i="3"/>
  <c r="I99" i="3" s="1"/>
  <c r="H115" i="3"/>
  <c r="I115" i="3" s="1"/>
  <c r="H131" i="3"/>
  <c r="I131" i="3" s="1"/>
  <c r="H147" i="3"/>
  <c r="I147" i="3" s="1"/>
  <c r="H163" i="3"/>
  <c r="I163" i="3" s="1"/>
  <c r="H179" i="3"/>
  <c r="I179" i="3" s="1"/>
  <c r="H195" i="3"/>
  <c r="I195" i="3" s="1"/>
  <c r="H211" i="3"/>
  <c r="I211" i="3" s="1"/>
  <c r="H21" i="3"/>
  <c r="I21" i="3" s="1"/>
  <c r="H37" i="3"/>
  <c r="I37" i="3" s="1"/>
  <c r="H53" i="3"/>
  <c r="I53" i="3" s="1"/>
  <c r="H69" i="3"/>
  <c r="I69" i="3" s="1"/>
  <c r="H85" i="3"/>
  <c r="I85" i="3" s="1"/>
  <c r="H101" i="3"/>
  <c r="I101" i="3" s="1"/>
  <c r="H117" i="3"/>
  <c r="I117" i="3" s="1"/>
  <c r="H133" i="3"/>
  <c r="I133" i="3" s="1"/>
  <c r="H149" i="3"/>
  <c r="I149" i="3" s="1"/>
  <c r="H165" i="3"/>
  <c r="I165" i="3" s="1"/>
  <c r="H181" i="3"/>
  <c r="I181" i="3" s="1"/>
  <c r="H197" i="3"/>
  <c r="I197" i="3" s="1"/>
  <c r="H86" i="3"/>
  <c r="I86" i="3" s="1"/>
  <c r="H182" i="3"/>
  <c r="I182" i="3" s="1"/>
  <c r="H54" i="3"/>
  <c r="I54" i="3" s="1"/>
  <c r="H15" i="3"/>
  <c r="I15" i="3" s="1"/>
  <c r="H12" i="3"/>
  <c r="H204" i="3"/>
  <c r="I204" i="3" s="1"/>
  <c r="H196" i="3"/>
  <c r="I196" i="3" s="1"/>
  <c r="H188" i="3"/>
  <c r="I188" i="3" s="1"/>
  <c r="H180" i="3"/>
  <c r="I180" i="3" s="1"/>
  <c r="H172" i="3"/>
  <c r="I172" i="3" s="1"/>
  <c r="H164" i="3"/>
  <c r="I164" i="3" s="1"/>
  <c r="H156" i="3"/>
  <c r="I156" i="3" s="1"/>
  <c r="H148" i="3"/>
  <c r="I148" i="3" s="1"/>
  <c r="H140" i="3"/>
  <c r="I140" i="3" s="1"/>
  <c r="H132" i="3"/>
  <c r="I132" i="3" s="1"/>
  <c r="H124" i="3"/>
  <c r="I124" i="3" s="1"/>
  <c r="H116" i="3"/>
  <c r="I116" i="3" s="1"/>
  <c r="H108" i="3"/>
  <c r="I108" i="3" s="1"/>
  <c r="H100" i="3"/>
  <c r="I100" i="3" s="1"/>
  <c r="H92" i="3"/>
  <c r="I92" i="3" s="1"/>
  <c r="H84" i="3"/>
  <c r="I84" i="3" s="1"/>
  <c r="H76" i="3"/>
  <c r="I76" i="3" s="1"/>
  <c r="H68" i="3"/>
  <c r="I68" i="3" s="1"/>
  <c r="H60" i="3"/>
  <c r="I60" i="3" s="1"/>
  <c r="H52" i="3"/>
  <c r="I52" i="3" s="1"/>
  <c r="H44" i="3"/>
  <c r="I44" i="3" s="1"/>
  <c r="H36" i="3"/>
  <c r="I36" i="3" s="1"/>
  <c r="H28" i="3"/>
  <c r="I28" i="3" s="1"/>
  <c r="H20" i="3"/>
  <c r="I20" i="3" s="1"/>
  <c r="H209" i="3"/>
  <c r="I209" i="3" s="1"/>
  <c r="H201" i="3"/>
  <c r="I201" i="3" s="1"/>
  <c r="H193" i="3"/>
  <c r="I193" i="3" s="1"/>
  <c r="H185" i="3"/>
  <c r="I185" i="3" s="1"/>
  <c r="H177" i="3"/>
  <c r="I177" i="3" s="1"/>
  <c r="H169" i="3"/>
  <c r="I169" i="3" s="1"/>
  <c r="H161" i="3"/>
  <c r="I161" i="3" s="1"/>
  <c r="H153" i="3"/>
  <c r="I153" i="3" s="1"/>
  <c r="H145" i="3"/>
  <c r="I145" i="3" s="1"/>
  <c r="H137" i="3"/>
  <c r="I137" i="3" s="1"/>
  <c r="H129" i="3"/>
  <c r="I129" i="3" s="1"/>
  <c r="H121" i="3"/>
  <c r="I121" i="3" s="1"/>
  <c r="H113" i="3"/>
  <c r="I113" i="3" s="1"/>
  <c r="H105" i="3"/>
  <c r="I105" i="3" s="1"/>
  <c r="H97" i="3"/>
  <c r="I97" i="3" s="1"/>
  <c r="H89" i="3"/>
  <c r="I89" i="3" s="1"/>
  <c r="H81" i="3"/>
  <c r="I81" i="3" s="1"/>
  <c r="H73" i="3"/>
  <c r="I73" i="3" s="1"/>
  <c r="H65" i="3"/>
  <c r="I65" i="3" s="1"/>
  <c r="H57" i="3"/>
  <c r="I57" i="3" s="1"/>
  <c r="H49" i="3"/>
  <c r="I49" i="3" s="1"/>
  <c r="H41" i="3"/>
  <c r="I41" i="3" s="1"/>
  <c r="H33" i="3"/>
  <c r="I33" i="3" s="1"/>
  <c r="H25" i="3"/>
  <c r="I25" i="3" s="1"/>
  <c r="H17" i="3"/>
  <c r="I17" i="3" s="1"/>
  <c r="H208" i="3"/>
  <c r="I208" i="3" s="1"/>
  <c r="H200" i="3"/>
  <c r="I200" i="3" s="1"/>
  <c r="H192" i="3"/>
  <c r="I192" i="3" s="1"/>
  <c r="H184" i="3"/>
  <c r="I184" i="3" s="1"/>
  <c r="H176" i="3"/>
  <c r="I176" i="3" s="1"/>
  <c r="H168" i="3"/>
  <c r="I168" i="3" s="1"/>
  <c r="H160" i="3"/>
  <c r="I160" i="3" s="1"/>
  <c r="H152" i="3"/>
  <c r="I152" i="3" s="1"/>
  <c r="H144" i="3"/>
  <c r="I144" i="3" s="1"/>
  <c r="H136" i="3"/>
  <c r="I136" i="3" s="1"/>
  <c r="H128" i="3"/>
  <c r="I128" i="3" s="1"/>
  <c r="H120" i="3"/>
  <c r="I120" i="3" s="1"/>
  <c r="H112" i="3"/>
  <c r="I112" i="3" s="1"/>
  <c r="H104" i="3"/>
  <c r="I104" i="3" s="1"/>
  <c r="H96" i="3"/>
  <c r="I96" i="3" s="1"/>
  <c r="H88" i="3"/>
  <c r="I88" i="3" s="1"/>
  <c r="H80" i="3"/>
  <c r="I80" i="3" s="1"/>
  <c r="H72" i="3"/>
  <c r="I72" i="3" s="1"/>
  <c r="H64" i="3"/>
  <c r="I64" i="3" s="1"/>
  <c r="H56" i="3"/>
  <c r="I56" i="3" s="1"/>
  <c r="H48" i="3"/>
  <c r="I48" i="3" s="1"/>
  <c r="H40" i="3"/>
  <c r="I40" i="3" s="1"/>
  <c r="H32" i="3"/>
  <c r="I32" i="3" s="1"/>
  <c r="H24" i="3"/>
  <c r="I24" i="3" s="1"/>
  <c r="H16" i="3"/>
  <c r="I16" i="3" s="1"/>
  <c r="H207" i="3"/>
  <c r="I207" i="3" s="1"/>
  <c r="H199" i="3"/>
  <c r="I199" i="3" s="1"/>
  <c r="H191" i="3"/>
  <c r="I191" i="3" s="1"/>
  <c r="H183" i="3"/>
  <c r="I183" i="3" s="1"/>
  <c r="H175" i="3"/>
  <c r="I175" i="3" s="1"/>
  <c r="H167" i="3"/>
  <c r="I167" i="3" s="1"/>
  <c r="H159" i="3"/>
  <c r="I159" i="3" s="1"/>
  <c r="H151" i="3"/>
  <c r="I151" i="3" s="1"/>
  <c r="H143" i="3"/>
  <c r="I143" i="3" s="1"/>
  <c r="H135" i="3"/>
  <c r="I135" i="3" s="1"/>
  <c r="H127" i="3"/>
  <c r="I127" i="3" s="1"/>
  <c r="H119" i="3"/>
  <c r="I119" i="3" s="1"/>
  <c r="H111" i="3"/>
  <c r="I111" i="3" s="1"/>
  <c r="H103" i="3"/>
  <c r="I103" i="3" s="1"/>
  <c r="H95" i="3"/>
  <c r="I95" i="3" s="1"/>
  <c r="H87" i="3"/>
  <c r="I87" i="3" s="1"/>
  <c r="H79" i="3"/>
  <c r="I79" i="3" s="1"/>
  <c r="H71" i="3"/>
  <c r="I71" i="3" s="1"/>
  <c r="H63" i="3"/>
  <c r="I63" i="3" s="1"/>
  <c r="H55" i="3"/>
  <c r="I55" i="3" s="1"/>
  <c r="H47" i="3"/>
  <c r="I47" i="3" s="1"/>
  <c r="H39" i="3"/>
  <c r="I39" i="3" s="1"/>
  <c r="H31" i="3"/>
  <c r="I31" i="3" s="1"/>
  <c r="H23" i="3"/>
  <c r="I23" i="3" s="1"/>
  <c r="E174" i="3"/>
  <c r="E12" i="3"/>
  <c r="E204" i="3"/>
  <c r="E196" i="3"/>
  <c r="E188" i="3"/>
  <c r="E180" i="3"/>
  <c r="E172" i="3"/>
  <c r="E164" i="3"/>
  <c r="E156" i="3"/>
  <c r="E148" i="3"/>
  <c r="E140" i="3"/>
  <c r="E132" i="3"/>
  <c r="E124" i="3"/>
  <c r="E116" i="3"/>
  <c r="E108" i="3"/>
  <c r="E100" i="3"/>
  <c r="E92" i="3"/>
  <c r="E84" i="3"/>
  <c r="E76" i="3"/>
  <c r="E68" i="3"/>
  <c r="E60" i="3"/>
  <c r="E52" i="3"/>
  <c r="E44" i="3"/>
  <c r="E36" i="3"/>
  <c r="E28" i="3"/>
  <c r="E20" i="3"/>
  <c r="E182" i="3"/>
  <c r="E211" i="3"/>
  <c r="E203" i="3"/>
  <c r="E195" i="3"/>
  <c r="E187" i="3"/>
  <c r="E179" i="3"/>
  <c r="E171" i="3"/>
  <c r="E163" i="3"/>
  <c r="E155" i="3"/>
  <c r="E147" i="3"/>
  <c r="E139" i="3"/>
  <c r="E131" i="3"/>
  <c r="E123" i="3"/>
  <c r="E115" i="3"/>
  <c r="E107" i="3"/>
  <c r="E99" i="3"/>
  <c r="E91" i="3"/>
  <c r="E83" i="3"/>
  <c r="E75" i="3"/>
  <c r="E67" i="3"/>
  <c r="E59" i="3"/>
  <c r="E51" i="3"/>
  <c r="E43" i="3"/>
  <c r="E35" i="3"/>
  <c r="E27" i="3"/>
  <c r="E19" i="3"/>
  <c r="E210" i="3"/>
  <c r="E194" i="3"/>
  <c r="E178" i="3"/>
  <c r="E162" i="3"/>
  <c r="E154" i="3"/>
  <c r="E138" i="3"/>
  <c r="E130" i="3"/>
  <c r="E122" i="3"/>
  <c r="E114" i="3"/>
  <c r="E106" i="3"/>
  <c r="E98" i="3"/>
  <c r="E90" i="3"/>
  <c r="E82" i="3"/>
  <c r="E74" i="3"/>
  <c r="E66" i="3"/>
  <c r="E58" i="3"/>
  <c r="E50" i="3"/>
  <c r="E42" i="3"/>
  <c r="E34" i="3"/>
  <c r="E26" i="3"/>
  <c r="E18" i="3"/>
  <c r="E202" i="3"/>
  <c r="E186" i="3"/>
  <c r="E170" i="3"/>
  <c r="E146" i="3"/>
  <c r="E209" i="3"/>
  <c r="E201" i="3"/>
  <c r="E193" i="3"/>
  <c r="E185" i="3"/>
  <c r="E177" i="3"/>
  <c r="E169" i="3"/>
  <c r="E161" i="3"/>
  <c r="E153" i="3"/>
  <c r="E145" i="3"/>
  <c r="E137" i="3"/>
  <c r="E129" i="3"/>
  <c r="E121" i="3"/>
  <c r="E113" i="3"/>
  <c r="E105" i="3"/>
  <c r="E97" i="3"/>
  <c r="E89" i="3"/>
  <c r="E81" i="3"/>
  <c r="E73" i="3"/>
  <c r="E65" i="3"/>
  <c r="E57" i="3"/>
  <c r="E49" i="3"/>
  <c r="E41" i="3"/>
  <c r="E33" i="3"/>
  <c r="E25" i="3"/>
  <c r="E17" i="3"/>
  <c r="E208" i="3"/>
  <c r="E200" i="3"/>
  <c r="E192" i="3"/>
  <c r="E184" i="3"/>
  <c r="E176" i="3"/>
  <c r="E168" i="3"/>
  <c r="E160" i="3"/>
  <c r="E152" i="3"/>
  <c r="E144" i="3"/>
  <c r="E136" i="3"/>
  <c r="E128" i="3"/>
  <c r="E120" i="3"/>
  <c r="E112" i="3"/>
  <c r="E104" i="3"/>
  <c r="E96" i="3"/>
  <c r="E88" i="3"/>
  <c r="E80" i="3"/>
  <c r="E72" i="3"/>
  <c r="E64" i="3"/>
  <c r="E56" i="3"/>
  <c r="E48" i="3"/>
  <c r="E40" i="3"/>
  <c r="E32" i="3"/>
  <c r="E24" i="3"/>
  <c r="E16" i="3"/>
  <c r="E207" i="3"/>
  <c r="E199" i="3"/>
  <c r="E191" i="3"/>
  <c r="E183" i="3"/>
  <c r="E175" i="3"/>
  <c r="E167" i="3"/>
  <c r="E159" i="3"/>
  <c r="E151" i="3"/>
  <c r="E143" i="3"/>
  <c r="E135" i="3"/>
  <c r="E127" i="3"/>
  <c r="E119" i="3"/>
  <c r="E111" i="3"/>
  <c r="E103" i="3"/>
  <c r="E95" i="3"/>
  <c r="E87" i="3"/>
  <c r="E79" i="3"/>
  <c r="E71" i="3"/>
  <c r="E63" i="3"/>
  <c r="E55" i="3"/>
  <c r="E47" i="3"/>
  <c r="E39" i="3"/>
  <c r="E31" i="3"/>
  <c r="E23" i="3"/>
  <c r="E15" i="3"/>
  <c r="E206" i="3"/>
  <c r="E198" i="3"/>
  <c r="E190" i="3"/>
  <c r="E166" i="3"/>
  <c r="E158" i="3"/>
  <c r="E150" i="3"/>
  <c r="E142" i="3"/>
  <c r="E134" i="3"/>
  <c r="E126" i="3"/>
  <c r="E118" i="3"/>
  <c r="E110" i="3"/>
  <c r="E102" i="3"/>
  <c r="E94" i="3"/>
  <c r="E86" i="3"/>
  <c r="E78" i="3"/>
  <c r="E70" i="3"/>
  <c r="E62" i="3"/>
  <c r="E54" i="3"/>
  <c r="E46" i="3"/>
  <c r="E38" i="3"/>
  <c r="E30" i="3"/>
  <c r="E22" i="3"/>
  <c r="E14" i="3"/>
  <c r="E205" i="3"/>
  <c r="E197" i="3"/>
  <c r="E189" i="3"/>
  <c r="E181" i="3"/>
  <c r="E173" i="3"/>
  <c r="E165" i="3"/>
  <c r="E157" i="3"/>
  <c r="E149" i="3"/>
  <c r="E141" i="3"/>
  <c r="E133" i="3"/>
  <c r="E125" i="3"/>
  <c r="E117" i="3"/>
  <c r="E109" i="3"/>
  <c r="E101" i="3"/>
  <c r="E93" i="3"/>
  <c r="E85" i="3"/>
  <c r="E77" i="3"/>
  <c r="E69" i="3"/>
  <c r="E61" i="3"/>
  <c r="E53" i="3"/>
  <c r="E45" i="3"/>
  <c r="E37" i="3"/>
  <c r="E29" i="3"/>
  <c r="E21" i="3"/>
  <c r="E5" i="2"/>
  <c r="F12" i="2"/>
  <c r="G12" i="2" s="1"/>
  <c r="E4" i="2"/>
  <c r="E9" i="2"/>
  <c r="E8" i="2"/>
  <c r="E7" i="2"/>
  <c r="E6" i="2"/>
  <c r="I2" i="4" l="1"/>
  <c r="H198" i="4"/>
  <c r="I198" i="4" s="1"/>
  <c r="H155" i="4"/>
  <c r="I155" i="4" s="1"/>
  <c r="H99" i="4"/>
  <c r="I99" i="4" s="1"/>
  <c r="H57" i="4"/>
  <c r="I57" i="4" s="1"/>
  <c r="H16" i="4"/>
  <c r="I16" i="4" s="1"/>
  <c r="H61" i="4"/>
  <c r="I61" i="4" s="1"/>
  <c r="H43" i="4"/>
  <c r="I43" i="4" s="1"/>
  <c r="H125" i="4"/>
  <c r="I125" i="4" s="1"/>
  <c r="H189" i="4"/>
  <c r="I189" i="4" s="1"/>
  <c r="H71" i="4"/>
  <c r="I71" i="4" s="1"/>
  <c r="H142" i="4"/>
  <c r="I142" i="4" s="1"/>
  <c r="H103" i="4"/>
  <c r="I103" i="4" s="1"/>
  <c r="H167" i="4"/>
  <c r="I167" i="4" s="1"/>
  <c r="H35" i="4"/>
  <c r="I35" i="4" s="1"/>
  <c r="H120" i="4"/>
  <c r="I120" i="4" s="1"/>
  <c r="H184" i="4"/>
  <c r="I184" i="4" s="1"/>
  <c r="H50" i="4"/>
  <c r="I50" i="4" s="1"/>
  <c r="H129" i="4"/>
  <c r="I129" i="4" s="1"/>
  <c r="H193" i="4"/>
  <c r="I193" i="4" s="1"/>
  <c r="H10" i="4"/>
  <c r="I10" i="4" s="1"/>
  <c r="H172" i="4"/>
  <c r="I172" i="4" s="1"/>
  <c r="H49" i="4"/>
  <c r="I49" i="4" s="1"/>
  <c r="H8" i="4"/>
  <c r="I8" i="4" s="1"/>
  <c r="H53" i="4"/>
  <c r="I53" i="4" s="1"/>
  <c r="H56" i="4"/>
  <c r="I56" i="4" s="1"/>
  <c r="H133" i="4"/>
  <c r="I133" i="4" s="1"/>
  <c r="H197" i="4"/>
  <c r="I197" i="4" s="1"/>
  <c r="H83" i="4"/>
  <c r="I83" i="4" s="1"/>
  <c r="H150" i="4"/>
  <c r="I150" i="4" s="1"/>
  <c r="H18" i="4"/>
  <c r="I18" i="4" s="1"/>
  <c r="H111" i="4"/>
  <c r="I111" i="4" s="1"/>
  <c r="H175" i="4"/>
  <c r="I175" i="4" s="1"/>
  <c r="H48" i="4"/>
  <c r="I48" i="4" s="1"/>
  <c r="H128" i="4"/>
  <c r="I128" i="4" s="1"/>
  <c r="H192" i="4"/>
  <c r="I192" i="4" s="1"/>
  <c r="H63" i="4"/>
  <c r="I63" i="4" s="1"/>
  <c r="H137" i="4"/>
  <c r="I137" i="4" s="1"/>
  <c r="H201" i="4"/>
  <c r="I201" i="4" s="1"/>
  <c r="H3" i="4"/>
  <c r="I3" i="4" s="1"/>
  <c r="H30" i="4"/>
  <c r="I30" i="4" s="1"/>
  <c r="H116" i="4"/>
  <c r="I116" i="4" s="1"/>
  <c r="H41" i="4"/>
  <c r="I41" i="4" s="1"/>
  <c r="H23" i="4"/>
  <c r="I23" i="4" s="1"/>
  <c r="H45" i="4"/>
  <c r="I45" i="4" s="1"/>
  <c r="H70" i="4"/>
  <c r="I70" i="4" s="1"/>
  <c r="H141" i="4"/>
  <c r="I141" i="4" s="1"/>
  <c r="H93" i="4"/>
  <c r="I93" i="4" s="1"/>
  <c r="H158" i="4"/>
  <c r="I158" i="4" s="1"/>
  <c r="H34" i="4"/>
  <c r="I34" i="4" s="1"/>
  <c r="H119" i="4"/>
  <c r="I119" i="4" s="1"/>
  <c r="H183" i="4"/>
  <c r="I183" i="4" s="1"/>
  <c r="H62" i="4"/>
  <c r="I62" i="4" s="1"/>
  <c r="H136" i="4"/>
  <c r="I136" i="4" s="1"/>
  <c r="H200" i="4"/>
  <c r="I200" i="4" s="1"/>
  <c r="H75" i="4"/>
  <c r="I75" i="4" s="1"/>
  <c r="H145" i="4"/>
  <c r="I145" i="4" s="1"/>
  <c r="H134" i="4"/>
  <c r="I134" i="4" s="1"/>
  <c r="H27" i="4"/>
  <c r="I27" i="4" s="1"/>
  <c r="H115" i="4"/>
  <c r="I115" i="4" s="1"/>
  <c r="H42" i="4"/>
  <c r="I42" i="4" s="1"/>
  <c r="H124" i="4"/>
  <c r="I124" i="4" s="1"/>
  <c r="H188" i="4"/>
  <c r="I188" i="4" s="1"/>
  <c r="H33" i="4"/>
  <c r="I33" i="4" s="1"/>
  <c r="H15" i="4"/>
  <c r="I15" i="4" s="1"/>
  <c r="H37" i="4"/>
  <c r="I37" i="4" s="1"/>
  <c r="H76" i="4"/>
  <c r="I76" i="4" s="1"/>
  <c r="H82" i="4"/>
  <c r="I82" i="4" s="1"/>
  <c r="H149" i="4"/>
  <c r="I149" i="4" s="1"/>
  <c r="H102" i="4"/>
  <c r="I102" i="4" s="1"/>
  <c r="H166" i="4"/>
  <c r="I166" i="4" s="1"/>
  <c r="H47" i="4"/>
  <c r="I47" i="4" s="1"/>
  <c r="H127" i="4"/>
  <c r="I127" i="4" s="1"/>
  <c r="H191" i="4"/>
  <c r="I191" i="4" s="1"/>
  <c r="H74" i="4"/>
  <c r="I74" i="4" s="1"/>
  <c r="H144" i="4"/>
  <c r="I144" i="4" s="1"/>
  <c r="H87" i="4"/>
  <c r="I87" i="4" s="1"/>
  <c r="H153" i="4"/>
  <c r="I153" i="4" s="1"/>
  <c r="H123" i="4"/>
  <c r="I123" i="4" s="1"/>
  <c r="H187" i="4"/>
  <c r="I187" i="4" s="1"/>
  <c r="H55" i="4"/>
  <c r="I55" i="4" s="1"/>
  <c r="H25" i="4"/>
  <c r="I25" i="4" s="1"/>
  <c r="H29" i="4"/>
  <c r="I29" i="4" s="1"/>
  <c r="H91" i="4"/>
  <c r="I91" i="4" s="1"/>
  <c r="H157" i="4"/>
  <c r="I157" i="4" s="1"/>
  <c r="H14" i="4"/>
  <c r="I14" i="4" s="1"/>
  <c r="H110" i="4"/>
  <c r="I110" i="4" s="1"/>
  <c r="H174" i="4"/>
  <c r="I174" i="4" s="1"/>
  <c r="H59" i="4"/>
  <c r="I59" i="4" s="1"/>
  <c r="H135" i="4"/>
  <c r="I135" i="4" s="1"/>
  <c r="H199" i="4"/>
  <c r="I199" i="4" s="1"/>
  <c r="H86" i="4"/>
  <c r="I86" i="4" s="1"/>
  <c r="H152" i="4"/>
  <c r="I152" i="4" s="1"/>
  <c r="H96" i="4"/>
  <c r="I96" i="4" s="1"/>
  <c r="H161" i="4"/>
  <c r="I161" i="4" s="1"/>
  <c r="H67" i="4"/>
  <c r="I67" i="4" s="1"/>
  <c r="H81" i="4"/>
  <c r="I81" i="4" s="1"/>
  <c r="H17" i="4"/>
  <c r="I17" i="4" s="1"/>
  <c r="H6" i="4"/>
  <c r="I6" i="4" s="1"/>
  <c r="H101" i="4"/>
  <c r="I101" i="4" s="1"/>
  <c r="H165" i="4"/>
  <c r="I165" i="4" s="1"/>
  <c r="H32" i="4"/>
  <c r="I32" i="4" s="1"/>
  <c r="H118" i="4"/>
  <c r="I118" i="4" s="1"/>
  <c r="H182" i="4"/>
  <c r="I182" i="4" s="1"/>
  <c r="H72" i="4"/>
  <c r="I72" i="4" s="1"/>
  <c r="H143" i="4"/>
  <c r="I143" i="4" s="1"/>
  <c r="H95" i="4"/>
  <c r="I95" i="4" s="1"/>
  <c r="H160" i="4"/>
  <c r="I160" i="4" s="1"/>
  <c r="H105" i="4"/>
  <c r="I105" i="4" s="1"/>
  <c r="H169" i="4"/>
  <c r="I169" i="4" s="1"/>
  <c r="H54" i="4"/>
  <c r="I54" i="4" s="1"/>
  <c r="H66" i="4"/>
  <c r="I66" i="4" s="1"/>
  <c r="H139" i="4"/>
  <c r="I139" i="4" s="1"/>
  <c r="H80" i="4"/>
  <c r="I80" i="4" s="1"/>
  <c r="H148" i="4"/>
  <c r="I148" i="4" s="1"/>
  <c r="H73" i="4"/>
  <c r="I73" i="4" s="1"/>
  <c r="H9" i="4"/>
  <c r="I9" i="4" s="1"/>
  <c r="H77" i="4"/>
  <c r="I77" i="4" s="1"/>
  <c r="H13" i="4"/>
  <c r="I13" i="4" s="1"/>
  <c r="H52" i="4"/>
  <c r="I52" i="4" s="1"/>
  <c r="H109" i="4"/>
  <c r="I109" i="4" s="1"/>
  <c r="H173" i="4"/>
  <c r="I173" i="4" s="1"/>
  <c r="H46" i="4"/>
  <c r="I46" i="4" s="1"/>
  <c r="H126" i="4"/>
  <c r="I126" i="4" s="1"/>
  <c r="H190" i="4"/>
  <c r="I190" i="4" s="1"/>
  <c r="H85" i="4"/>
  <c r="I85" i="4" s="1"/>
  <c r="H151" i="4"/>
  <c r="I151" i="4" s="1"/>
  <c r="H104" i="4"/>
  <c r="I104" i="4" s="1"/>
  <c r="H168" i="4"/>
  <c r="I168" i="4" s="1"/>
  <c r="H22" i="4"/>
  <c r="I22" i="4" s="1"/>
  <c r="H113" i="4"/>
  <c r="I113" i="4" s="1"/>
  <c r="H177" i="4"/>
  <c r="I177" i="4" s="1"/>
  <c r="E5" i="3"/>
  <c r="E6" i="3"/>
  <c r="E7" i="3"/>
  <c r="E8" i="3"/>
  <c r="E4" i="3"/>
  <c r="J53" i="3"/>
  <c r="E9" i="3"/>
  <c r="J211" i="3"/>
  <c r="G203" i="2"/>
  <c r="G21" i="2"/>
  <c r="G18" i="2"/>
  <c r="G210" i="2"/>
  <c r="G128" i="2"/>
  <c r="G20" i="2"/>
  <c r="G77" i="2"/>
  <c r="G173" i="2"/>
  <c r="G33" i="2"/>
  <c r="G142" i="2"/>
  <c r="G200" i="2"/>
  <c r="G186" i="2"/>
  <c r="G139" i="2"/>
  <c r="G180" i="2"/>
  <c r="G57" i="2"/>
  <c r="G50" i="2"/>
  <c r="G157" i="2"/>
  <c r="G28" i="2"/>
  <c r="G39" i="2"/>
  <c r="G89" i="2"/>
  <c r="G58" i="2"/>
  <c r="G51" i="2"/>
  <c r="G52" i="2"/>
  <c r="G80" i="2"/>
  <c r="G97" i="2"/>
  <c r="G114" i="2"/>
  <c r="G75" i="2"/>
  <c r="G84" i="2"/>
  <c r="G118" i="2"/>
  <c r="G121" i="2"/>
  <c r="G146" i="2"/>
  <c r="G107" i="2"/>
  <c r="G92" i="2"/>
  <c r="G159" i="2"/>
  <c r="G161" i="2"/>
  <c r="G178" i="2"/>
  <c r="G115" i="2"/>
  <c r="G148" i="2"/>
  <c r="G56" i="2"/>
  <c r="G153" i="2"/>
  <c r="G82" i="2"/>
  <c r="G176" i="2"/>
  <c r="G187" i="2"/>
  <c r="G116" i="2"/>
  <c r="G167" i="2"/>
  <c r="G25" i="2"/>
  <c r="G185" i="2"/>
  <c r="G122" i="2"/>
  <c r="G43" i="2"/>
  <c r="G184" i="2"/>
  <c r="G156" i="2"/>
  <c r="G181" i="2"/>
  <c r="G31" i="2"/>
  <c r="G141" i="2"/>
  <c r="G65" i="2"/>
  <c r="G129" i="2"/>
  <c r="G193" i="2"/>
  <c r="G26" i="2"/>
  <c r="G90" i="2"/>
  <c r="G154" i="2"/>
  <c r="G147" i="2"/>
  <c r="G19" i="2"/>
  <c r="G83" i="2"/>
  <c r="G155" i="2"/>
  <c r="G37" i="2"/>
  <c r="G60" i="2"/>
  <c r="G124" i="2"/>
  <c r="G188" i="2"/>
  <c r="G22" i="2"/>
  <c r="G158" i="2"/>
  <c r="G55" i="2"/>
  <c r="G183" i="2"/>
  <c r="G96" i="2"/>
  <c r="G14" i="2"/>
  <c r="G134" i="2"/>
  <c r="G47" i="2"/>
  <c r="G175" i="2"/>
  <c r="G72" i="2"/>
  <c r="G205" i="2"/>
  <c r="G73" i="2"/>
  <c r="G137" i="2"/>
  <c r="G201" i="2"/>
  <c r="G34" i="2"/>
  <c r="G98" i="2"/>
  <c r="G162" i="2"/>
  <c r="G179" i="2"/>
  <c r="G27" i="2"/>
  <c r="G91" i="2"/>
  <c r="G163" i="2"/>
  <c r="G101" i="2"/>
  <c r="G68" i="2"/>
  <c r="G132" i="2"/>
  <c r="G196" i="2"/>
  <c r="G46" i="2"/>
  <c r="G174" i="2"/>
  <c r="G71" i="2"/>
  <c r="G199" i="2"/>
  <c r="G112" i="2"/>
  <c r="G30" i="2"/>
  <c r="G150" i="2"/>
  <c r="G63" i="2"/>
  <c r="G191" i="2"/>
  <c r="G88" i="2"/>
  <c r="G17" i="2"/>
  <c r="G81" i="2"/>
  <c r="G145" i="2"/>
  <c r="G209" i="2"/>
  <c r="G42" i="2"/>
  <c r="G106" i="2"/>
  <c r="G170" i="2"/>
  <c r="G195" i="2"/>
  <c r="G35" i="2"/>
  <c r="G99" i="2"/>
  <c r="G171" i="2"/>
  <c r="G165" i="2"/>
  <c r="G76" i="2"/>
  <c r="G140" i="2"/>
  <c r="G204" i="2"/>
  <c r="G62" i="2"/>
  <c r="G182" i="2"/>
  <c r="G87" i="2"/>
  <c r="G69" i="2"/>
  <c r="G136" i="2"/>
  <c r="G38" i="2"/>
  <c r="G166" i="2"/>
  <c r="G79" i="2"/>
  <c r="G207" i="2"/>
  <c r="G104" i="2"/>
  <c r="G78" i="2"/>
  <c r="G198" i="2"/>
  <c r="G103" i="2"/>
  <c r="G16" i="2"/>
  <c r="G5" i="2" s="1"/>
  <c r="G160" i="2"/>
  <c r="G54" i="2"/>
  <c r="G190" i="2"/>
  <c r="G95" i="2"/>
  <c r="G133" i="2"/>
  <c r="G120" i="2"/>
  <c r="F4" i="2"/>
  <c r="G94" i="2"/>
  <c r="G125" i="2"/>
  <c r="G119" i="2"/>
  <c r="G32" i="2"/>
  <c r="G192" i="2"/>
  <c r="G70" i="2"/>
  <c r="G206" i="2"/>
  <c r="G111" i="2"/>
  <c r="G197" i="2"/>
  <c r="G152" i="2"/>
  <c r="G41" i="2"/>
  <c r="G105" i="2"/>
  <c r="G169" i="2"/>
  <c r="G85" i="2"/>
  <c r="G66" i="2"/>
  <c r="G130" i="2"/>
  <c r="G194" i="2"/>
  <c r="G29" i="2"/>
  <c r="G59" i="2"/>
  <c r="G123" i="2"/>
  <c r="G211" i="2"/>
  <c r="G36" i="2"/>
  <c r="G100" i="2"/>
  <c r="G164" i="2"/>
  <c r="G45" i="2"/>
  <c r="G110" i="2"/>
  <c r="G189" i="2"/>
  <c r="G135" i="2"/>
  <c r="G48" i="2"/>
  <c r="G53" i="2"/>
  <c r="G86" i="2"/>
  <c r="G61" i="2"/>
  <c r="G127" i="2"/>
  <c r="G24" i="2"/>
  <c r="G168" i="2"/>
  <c r="G13" i="2"/>
  <c r="G49" i="2"/>
  <c r="G113" i="2"/>
  <c r="G177" i="2"/>
  <c r="G149" i="2"/>
  <c r="G74" i="2"/>
  <c r="G138" i="2"/>
  <c r="G202" i="2"/>
  <c r="G93" i="2"/>
  <c r="G67" i="2"/>
  <c r="G131" i="2"/>
  <c r="G144" i="2"/>
  <c r="G44" i="2"/>
  <c r="G108" i="2"/>
  <c r="G172" i="2"/>
  <c r="G109" i="2"/>
  <c r="G126" i="2"/>
  <c r="G23" i="2"/>
  <c r="G151" i="2"/>
  <c r="G64" i="2"/>
  <c r="G117" i="2"/>
  <c r="G102" i="2"/>
  <c r="G15" i="2"/>
  <c r="G143" i="2"/>
  <c r="G40" i="2"/>
  <c r="G208" i="2"/>
  <c r="J38" i="4" l="1"/>
  <c r="J64" i="4"/>
  <c r="J107" i="4"/>
  <c r="M15" i="4"/>
  <c r="M14" i="4"/>
  <c r="M13" i="4"/>
  <c r="J60" i="4"/>
  <c r="J118" i="4"/>
  <c r="M17" i="4"/>
  <c r="M16" i="4"/>
  <c r="J177" i="4"/>
  <c r="J126" i="4"/>
  <c r="J73" i="4"/>
  <c r="J161" i="4"/>
  <c r="J124" i="4"/>
  <c r="J172" i="4"/>
  <c r="J69" i="4"/>
  <c r="J167" i="4"/>
  <c r="J100" i="4"/>
  <c r="J185" i="4"/>
  <c r="J146" i="4"/>
  <c r="J113" i="4"/>
  <c r="J46" i="4"/>
  <c r="J148" i="4"/>
  <c r="J169" i="4"/>
  <c r="J32" i="4"/>
  <c r="J140" i="4"/>
  <c r="J96" i="4"/>
  <c r="J14" i="4"/>
  <c r="J196" i="4"/>
  <c r="J144" i="4"/>
  <c r="J82" i="4"/>
  <c r="J42" i="4"/>
  <c r="J90" i="4"/>
  <c r="J119" i="4"/>
  <c r="J45" i="4"/>
  <c r="J3" i="4"/>
  <c r="J128" i="4"/>
  <c r="J133" i="4"/>
  <c r="J108" i="4"/>
  <c r="J79" i="4"/>
  <c r="J103" i="4"/>
  <c r="J61" i="4"/>
  <c r="J176" i="4"/>
  <c r="J97" i="4"/>
  <c r="J114" i="4"/>
  <c r="J5" i="4"/>
  <c r="J149" i="4"/>
  <c r="J84" i="4"/>
  <c r="J22" i="4"/>
  <c r="J173" i="4"/>
  <c r="J80" i="4"/>
  <c r="J105" i="4"/>
  <c r="J165" i="4"/>
  <c r="J67" i="4"/>
  <c r="J152" i="4"/>
  <c r="J157" i="4"/>
  <c r="J132" i="4"/>
  <c r="J74" i="4"/>
  <c r="J12" i="4"/>
  <c r="J179" i="4"/>
  <c r="J147" i="4"/>
  <c r="J34" i="4"/>
  <c r="J23" i="4"/>
  <c r="J162" i="4"/>
  <c r="J48" i="4"/>
  <c r="J56" i="4"/>
  <c r="J10" i="4"/>
  <c r="J193" i="4"/>
  <c r="J142" i="4"/>
  <c r="J16" i="4"/>
  <c r="J198" i="4"/>
  <c r="J26" i="4"/>
  <c r="J178" i="4"/>
  <c r="J87" i="4"/>
  <c r="J139" i="4"/>
  <c r="J160" i="4"/>
  <c r="J101" i="4"/>
  <c r="J195" i="4"/>
  <c r="J86" i="4"/>
  <c r="J91" i="4"/>
  <c r="J55" i="4"/>
  <c r="J191" i="4"/>
  <c r="J76" i="4"/>
  <c r="J115" i="4"/>
  <c r="J145" i="4"/>
  <c r="J158" i="4"/>
  <c r="J41" i="4"/>
  <c r="J31" i="4"/>
  <c r="J175" i="4"/>
  <c r="J28" i="4"/>
  <c r="J163" i="4"/>
  <c r="J129" i="4"/>
  <c r="J71" i="4"/>
  <c r="J57" i="4"/>
  <c r="J117" i="4"/>
  <c r="J154" i="4"/>
  <c r="J122" i="4"/>
  <c r="J197" i="4"/>
  <c r="J52" i="4"/>
  <c r="J66" i="4"/>
  <c r="J95" i="4"/>
  <c r="J131" i="4"/>
  <c r="J199" i="4"/>
  <c r="J4" i="4"/>
  <c r="J187" i="4"/>
  <c r="J127" i="4"/>
  <c r="J37" i="4"/>
  <c r="J27" i="4"/>
  <c r="J75" i="4"/>
  <c r="J93" i="4"/>
  <c r="J180" i="4"/>
  <c r="J156" i="4"/>
  <c r="J111" i="4"/>
  <c r="J92" i="4"/>
  <c r="J98" i="4"/>
  <c r="J50" i="4"/>
  <c r="J189" i="4"/>
  <c r="J164" i="4"/>
  <c r="J65" i="4"/>
  <c r="J11" i="4"/>
  <c r="J130" i="4"/>
  <c r="J25" i="4"/>
  <c r="J44" i="4"/>
  <c r="J109" i="4"/>
  <c r="J151" i="4"/>
  <c r="J13" i="4"/>
  <c r="J54" i="4"/>
  <c r="J143" i="4"/>
  <c r="J21" i="4"/>
  <c r="J94" i="4"/>
  <c r="J135" i="4"/>
  <c r="J68" i="4"/>
  <c r="J123" i="4"/>
  <c r="J47" i="4"/>
  <c r="J15" i="4"/>
  <c r="J200" i="4"/>
  <c r="J141" i="4"/>
  <c r="J116" i="4"/>
  <c r="J201" i="4"/>
  <c r="J18" i="4"/>
  <c r="J53" i="4"/>
  <c r="J121" i="4"/>
  <c r="J184" i="4"/>
  <c r="J125" i="4"/>
  <c r="J99" i="4"/>
  <c r="J88" i="4"/>
  <c r="J106" i="4"/>
  <c r="J194" i="4"/>
  <c r="J81" i="4"/>
  <c r="J183" i="4"/>
  <c r="J168" i="4"/>
  <c r="J77" i="4"/>
  <c r="J40" i="4"/>
  <c r="J6" i="4"/>
  <c r="J138" i="4"/>
  <c r="J29" i="4"/>
  <c r="J181" i="4"/>
  <c r="J166" i="4"/>
  <c r="J33" i="4"/>
  <c r="J19" i="4"/>
  <c r="J136" i="4"/>
  <c r="J70" i="4"/>
  <c r="J30" i="4"/>
  <c r="J137" i="4"/>
  <c r="J150" i="4"/>
  <c r="J8" i="4"/>
  <c r="J112" i="4"/>
  <c r="J120" i="4"/>
  <c r="J43" i="4"/>
  <c r="J155" i="4"/>
  <c r="J2" i="4"/>
  <c r="J170" i="4"/>
  <c r="J51" i="4"/>
  <c r="J110" i="4"/>
  <c r="J192" i="4"/>
  <c r="J104" i="4"/>
  <c r="J85" i="4"/>
  <c r="J72" i="4"/>
  <c r="J59" i="4"/>
  <c r="J190" i="4"/>
  <c r="J9" i="4"/>
  <c r="J159" i="4"/>
  <c r="J182" i="4"/>
  <c r="J17" i="4"/>
  <c r="J24" i="4"/>
  <c r="J174" i="4"/>
  <c r="J7" i="4"/>
  <c r="J153" i="4"/>
  <c r="J102" i="4"/>
  <c r="J188" i="4"/>
  <c r="J134" i="4"/>
  <c r="J62" i="4"/>
  <c r="J20" i="4"/>
  <c r="J171" i="4"/>
  <c r="J63" i="4"/>
  <c r="J83" i="4"/>
  <c r="J49" i="4"/>
  <c r="J58" i="4"/>
  <c r="J35" i="4"/>
  <c r="J36" i="4"/>
  <c r="J89" i="4"/>
  <c r="J39" i="4"/>
  <c r="J78" i="4"/>
  <c r="J186" i="4"/>
  <c r="J109" i="3"/>
  <c r="J36" i="3"/>
  <c r="J52" i="3"/>
  <c r="J135" i="3"/>
  <c r="J133" i="3"/>
  <c r="J60" i="3"/>
  <c r="J30" i="3"/>
  <c r="J143" i="3"/>
  <c r="J107" i="3"/>
  <c r="J172" i="3"/>
  <c r="J201" i="3"/>
  <c r="J125" i="3"/>
  <c r="J191" i="3"/>
  <c r="J164" i="3"/>
  <c r="J19" i="3"/>
  <c r="J129" i="3"/>
  <c r="J190" i="3"/>
  <c r="J26" i="3"/>
  <c r="J35" i="3"/>
  <c r="J121" i="3"/>
  <c r="J118" i="3"/>
  <c r="J183" i="3"/>
  <c r="J161" i="3"/>
  <c r="J196" i="3"/>
  <c r="J13" i="3"/>
  <c r="J44" i="3"/>
  <c r="J63" i="3"/>
  <c r="J41" i="3"/>
  <c r="J97" i="3"/>
  <c r="J73" i="3"/>
  <c r="J61" i="3"/>
  <c r="J138" i="3"/>
  <c r="J147" i="3"/>
  <c r="J65" i="3"/>
  <c r="J48" i="3"/>
  <c r="J154" i="3"/>
  <c r="J163" i="3"/>
  <c r="J57" i="3"/>
  <c r="J142" i="3"/>
  <c r="J55" i="3"/>
  <c r="J168" i="3"/>
  <c r="J137" i="3"/>
  <c r="J141" i="3"/>
  <c r="J177" i="3"/>
  <c r="J58" i="3"/>
  <c r="J119" i="3"/>
  <c r="J104" i="3"/>
  <c r="J80" i="3"/>
  <c r="J189" i="3"/>
  <c r="J23" i="3"/>
  <c r="J82" i="3"/>
  <c r="J62" i="3"/>
  <c r="J16" i="3"/>
  <c r="J185" i="3"/>
  <c r="J105" i="3"/>
  <c r="J131" i="3"/>
  <c r="J169" i="3"/>
  <c r="J68" i="3"/>
  <c r="J200" i="3"/>
  <c r="J202" i="3"/>
  <c r="J75" i="3"/>
  <c r="J197" i="3"/>
  <c r="J136" i="3"/>
  <c r="J33" i="3"/>
  <c r="J91" i="3"/>
  <c r="J86" i="3"/>
  <c r="J128" i="3"/>
  <c r="J195" i="3"/>
  <c r="J210" i="3"/>
  <c r="J111" i="3"/>
  <c r="J87" i="3"/>
  <c r="J51" i="3"/>
  <c r="J184" i="3"/>
  <c r="J29" i="3"/>
  <c r="J206" i="3"/>
  <c r="J159" i="3"/>
  <c r="J102" i="3"/>
  <c r="J99" i="3"/>
  <c r="J108" i="3"/>
  <c r="J123" i="3"/>
  <c r="J203" i="3"/>
  <c r="J188" i="3"/>
  <c r="J72" i="3"/>
  <c r="J47" i="3"/>
  <c r="J14" i="3"/>
  <c r="J180" i="3"/>
  <c r="J64" i="3"/>
  <c r="J54" i="3"/>
  <c r="J45" i="3"/>
  <c r="J24" i="3"/>
  <c r="J42" i="3"/>
  <c r="J101" i="3"/>
  <c r="J120" i="3"/>
  <c r="J67" i="3"/>
  <c r="J173" i="3"/>
  <c r="J187" i="3"/>
  <c r="J90" i="3"/>
  <c r="J21" i="3"/>
  <c r="J32" i="3"/>
  <c r="J194" i="3"/>
  <c r="J155" i="3"/>
  <c r="J193" i="3"/>
  <c r="J79" i="3"/>
  <c r="J110" i="3"/>
  <c r="J71" i="3"/>
  <c r="J92" i="3"/>
  <c r="J78" i="3"/>
  <c r="J127" i="3"/>
  <c r="J156" i="3"/>
  <c r="J18" i="3"/>
  <c r="J174" i="3"/>
  <c r="J69" i="3"/>
  <c r="J139" i="3"/>
  <c r="J34" i="3"/>
  <c r="J85" i="3"/>
  <c r="J192" i="3"/>
  <c r="J157" i="3"/>
  <c r="J74" i="3"/>
  <c r="J40" i="3"/>
  <c r="J144" i="3"/>
  <c r="J158" i="3"/>
  <c r="J113" i="3"/>
  <c r="J175" i="3"/>
  <c r="J130" i="3"/>
  <c r="J124" i="3"/>
  <c r="J207" i="3"/>
  <c r="J122" i="3"/>
  <c r="J178" i="3"/>
  <c r="J116" i="3"/>
  <c r="J199" i="3"/>
  <c r="J100" i="3"/>
  <c r="J50" i="3"/>
  <c r="J126" i="3"/>
  <c r="J114" i="3"/>
  <c r="J182" i="3"/>
  <c r="J56" i="3"/>
  <c r="J117" i="3"/>
  <c r="J83" i="3"/>
  <c r="J93" i="3"/>
  <c r="J46" i="3"/>
  <c r="J204" i="3"/>
  <c r="J167" i="3"/>
  <c r="J140" i="3"/>
  <c r="J39" i="3"/>
  <c r="J209" i="3"/>
  <c r="J198" i="3"/>
  <c r="J145" i="3"/>
  <c r="J162" i="3"/>
  <c r="J176" i="3"/>
  <c r="J15" i="3"/>
  <c r="J98" i="3"/>
  <c r="J170" i="3"/>
  <c r="J179" i="3"/>
  <c r="F6" i="3" s="1"/>
  <c r="J49" i="3"/>
  <c r="J186" i="3"/>
  <c r="J112" i="3"/>
  <c r="J28" i="3"/>
  <c r="J181" i="3"/>
  <c r="J27" i="3"/>
  <c r="J149" i="3"/>
  <c r="J148" i="3"/>
  <c r="J171" i="3"/>
  <c r="J88" i="3"/>
  <c r="J84" i="3"/>
  <c r="J66" i="3"/>
  <c r="J95" i="3"/>
  <c r="J153" i="3"/>
  <c r="J205" i="3"/>
  <c r="J59" i="3"/>
  <c r="J89" i="3"/>
  <c r="J146" i="3"/>
  <c r="J12" i="3"/>
  <c r="J70" i="3"/>
  <c r="J150" i="3"/>
  <c r="J38" i="3"/>
  <c r="J134" i="3"/>
  <c r="J22" i="3"/>
  <c r="J166" i="3"/>
  <c r="J20" i="3"/>
  <c r="J103" i="3"/>
  <c r="J77" i="3"/>
  <c r="J76" i="3"/>
  <c r="J31" i="3"/>
  <c r="J25" i="3"/>
  <c r="J106" i="3"/>
  <c r="J115" i="3"/>
  <c r="J81" i="3"/>
  <c r="J132" i="3"/>
  <c r="G4" i="3"/>
  <c r="F4" i="3"/>
  <c r="J160" i="3"/>
  <c r="J94" i="3"/>
  <c r="J37" i="3"/>
  <c r="J17" i="3"/>
  <c r="J208" i="3"/>
  <c r="F5" i="3"/>
  <c r="J96" i="3"/>
  <c r="J43" i="3"/>
  <c r="J165" i="3"/>
  <c r="J152" i="3"/>
  <c r="J151" i="3"/>
  <c r="F5" i="2"/>
  <c r="H5" i="2" s="1"/>
  <c r="B5" i="2" s="1"/>
  <c r="G8" i="2"/>
  <c r="F8" i="2"/>
  <c r="F6" i="2"/>
  <c r="G4" i="2"/>
  <c r="H4" i="2" s="1"/>
  <c r="B4" i="2" s="1"/>
  <c r="G9" i="2"/>
  <c r="F7" i="2"/>
  <c r="G6" i="2"/>
  <c r="H6" i="2" s="1"/>
  <c r="B6" i="2" s="1"/>
  <c r="F9" i="2"/>
  <c r="G7" i="2"/>
  <c r="N13" i="4" l="1"/>
  <c r="O13" i="4"/>
  <c r="N14" i="4"/>
  <c r="O14" i="4"/>
  <c r="N15" i="4"/>
  <c r="O15" i="4"/>
  <c r="N16" i="4"/>
  <c r="O16" i="4"/>
  <c r="N17" i="4"/>
  <c r="O17" i="4"/>
  <c r="G6" i="3"/>
  <c r="H6" i="3" s="1"/>
  <c r="B6" i="3" s="1"/>
  <c r="G5" i="3"/>
  <c r="H5" i="3" s="1"/>
  <c r="B5" i="3" s="1"/>
  <c r="G7" i="3"/>
  <c r="G9" i="3"/>
  <c r="G8" i="3"/>
  <c r="F9" i="3"/>
  <c r="H9" i="3" s="1"/>
  <c r="B9" i="3" s="1"/>
  <c r="F7" i="3"/>
  <c r="H7" i="3" s="1"/>
  <c r="B7" i="3" s="1"/>
  <c r="F8" i="3"/>
  <c r="H8" i="3" s="1"/>
  <c r="B8" i="3" s="1"/>
  <c r="H8" i="2"/>
  <c r="B8" i="2" s="1"/>
  <c r="H7" i="2"/>
  <c r="B7" i="2" s="1"/>
  <c r="H9" i="2"/>
  <c r="B9" i="2" s="1"/>
  <c r="P17" i="4" l="1"/>
  <c r="Q17" i="4" s="1"/>
  <c r="P15" i="4"/>
  <c r="Q15" i="4" s="1"/>
  <c r="P13" i="4"/>
  <c r="Q13" i="4" s="1"/>
  <c r="P16" i="4"/>
  <c r="Q16" i="4" s="1"/>
  <c r="P14" i="4"/>
  <c r="Q14" i="4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" i="1"/>
  <c r="N13" i="3"/>
  <c r="N14" i="3"/>
  <c r="N9" i="1" l="1"/>
  <c r="N10" i="1"/>
  <c r="N4" i="1"/>
  <c r="N5" i="1"/>
  <c r="N6" i="1"/>
  <c r="N7" i="1"/>
  <c r="N8" i="1"/>
  <c r="O20" i="1" l="1"/>
  <c r="O4" i="1"/>
  <c r="P8" i="1"/>
  <c r="O8" i="1"/>
  <c r="P7" i="1"/>
  <c r="O7" i="1"/>
  <c r="O5" i="1"/>
  <c r="P5" i="1"/>
  <c r="P6" i="1"/>
  <c r="O6" i="1"/>
  <c r="P4" i="1"/>
  <c r="O10" i="1"/>
  <c r="P10" i="1"/>
  <c r="O9" i="1"/>
  <c r="P9" i="1"/>
  <c r="K7" i="1" l="1"/>
  <c r="K4" i="1"/>
  <c r="K6" i="1"/>
  <c r="K9" i="1"/>
  <c r="K5" i="1"/>
  <c r="K10" i="1"/>
  <c r="K8" i="1"/>
</calcChain>
</file>

<file path=xl/sharedStrings.xml><?xml version="1.0" encoding="utf-8"?>
<sst xmlns="http://schemas.openxmlformats.org/spreadsheetml/2006/main" count="272" uniqueCount="233">
  <si>
    <t>Name</t>
  </si>
  <si>
    <t>Age</t>
  </si>
  <si>
    <t>Income (1000s)</t>
  </si>
  <si>
    <t>Cards have</t>
  </si>
  <si>
    <t>Response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</si>
  <si>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</si>
  <si>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</si>
  <si>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</si>
  <si>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</si>
  <si>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</si>
  <si>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</si>
  <si>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</si>
  <si>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</si>
  <si>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</si>
  <si>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</si>
  <si>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</si>
  <si>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</si>
  <si>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</si>
  <si>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</si>
  <si>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</si>
  <si>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</si>
  <si>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</si>
  <si>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</si>
  <si>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</si>
  <si>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</si>
  <si>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</si>
  <si>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</si>
  <si>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</si>
  <si>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</si>
  <si>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</si>
  <si>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</si>
  <si>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</si>
  <si>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</si>
  <si>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</si>
  <si>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</si>
  <si>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</si>
  <si>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</si>
  <si>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</si>
  <si>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</si>
  <si>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</si>
  <si>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</si>
  <si>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</si>
  <si>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</si>
  <si>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</si>
  <si>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N40</t>
  </si>
  <si>
    <t>N41</t>
  </si>
  <si>
    <t>N42</t>
  </si>
  <si>
    <t>N43</t>
  </si>
  <si>
    <t>N44</t>
  </si>
  <si>
    <t>N45</t>
  </si>
  <si>
    <t>N46</t>
  </si>
  <si>
    <t>N47</t>
  </si>
  <si>
    <t>N48</t>
  </si>
  <si>
    <t>N49</t>
  </si>
  <si>
    <t>N50</t>
  </si>
  <si>
    <t>N51</t>
  </si>
  <si>
    <t>N52</t>
  </si>
  <si>
    <t>N53</t>
  </si>
  <si>
    <t>N54</t>
  </si>
  <si>
    <t>N55</t>
  </si>
  <si>
    <t>N56</t>
  </si>
  <si>
    <t>N57</t>
  </si>
  <si>
    <t>N58</t>
  </si>
  <si>
    <t>N59</t>
  </si>
  <si>
    <t>N60</t>
  </si>
  <si>
    <t>N61</t>
  </si>
  <si>
    <t>N62</t>
  </si>
  <si>
    <t>N63</t>
  </si>
  <si>
    <t>N64</t>
  </si>
  <si>
    <t>N65</t>
  </si>
  <si>
    <t>N66</t>
  </si>
  <si>
    <t>N67</t>
  </si>
  <si>
    <t>N68</t>
  </si>
  <si>
    <t>N69</t>
  </si>
  <si>
    <t>N70</t>
  </si>
  <si>
    <t>N71</t>
  </si>
  <si>
    <t>N72</t>
  </si>
  <si>
    <t>N73</t>
  </si>
  <si>
    <t>N74</t>
  </si>
  <si>
    <t>N75</t>
  </si>
  <si>
    <t>N76</t>
  </si>
  <si>
    <t>N77</t>
  </si>
  <si>
    <t>N78</t>
  </si>
  <si>
    <t>N79</t>
  </si>
  <si>
    <t>N80</t>
  </si>
  <si>
    <t>N81</t>
  </si>
  <si>
    <t>N82</t>
  </si>
  <si>
    <t>N83</t>
  </si>
  <si>
    <t>N84</t>
  </si>
  <si>
    <t>N85</t>
  </si>
  <si>
    <t>N86</t>
  </si>
  <si>
    <t>N87</t>
  </si>
  <si>
    <t>N88</t>
  </si>
  <si>
    <t>N89</t>
  </si>
  <si>
    <t>N90</t>
  </si>
  <si>
    <t>N91</t>
  </si>
  <si>
    <t>N92</t>
  </si>
  <si>
    <t>N93</t>
  </si>
  <si>
    <t>N94</t>
  </si>
  <si>
    <t>N95</t>
  </si>
  <si>
    <t>N96</t>
  </si>
  <si>
    <t>N97</t>
  </si>
  <si>
    <t>N98</t>
  </si>
  <si>
    <t>N99</t>
  </si>
  <si>
    <t>N100</t>
  </si>
  <si>
    <t>N101</t>
  </si>
  <si>
    <t>N102</t>
  </si>
  <si>
    <t>N103</t>
  </si>
  <si>
    <t>N104</t>
  </si>
  <si>
    <t>N105</t>
  </si>
  <si>
    <t>N106</t>
  </si>
  <si>
    <t>N107</t>
  </si>
  <si>
    <t>N108</t>
  </si>
  <si>
    <t>N109</t>
  </si>
  <si>
    <t>N110</t>
  </si>
  <si>
    <t>N111</t>
  </si>
  <si>
    <t>N112</t>
  </si>
  <si>
    <t>N113</t>
  </si>
  <si>
    <t>N114</t>
  </si>
  <si>
    <t>N115</t>
  </si>
  <si>
    <t>N116</t>
  </si>
  <si>
    <t>N117</t>
  </si>
  <si>
    <t>N118</t>
  </si>
  <si>
    <t>N119</t>
  </si>
  <si>
    <t>N120</t>
  </si>
  <si>
    <t>N121</t>
  </si>
  <si>
    <t>N122</t>
  </si>
  <si>
    <t>N123</t>
  </si>
  <si>
    <t>N124</t>
  </si>
  <si>
    <t>N125</t>
  </si>
  <si>
    <t>N126</t>
  </si>
  <si>
    <t>N127</t>
  </si>
  <si>
    <t>N128</t>
  </si>
  <si>
    <t>N129</t>
  </si>
  <si>
    <t>N130</t>
  </si>
  <si>
    <t>N131</t>
  </si>
  <si>
    <t>N132</t>
  </si>
  <si>
    <t>N133</t>
  </si>
  <si>
    <t>N134</t>
  </si>
  <si>
    <t>N135</t>
  </si>
  <si>
    <t>N136</t>
  </si>
  <si>
    <t>N137</t>
  </si>
  <si>
    <t>N138</t>
  </si>
  <si>
    <t>N139</t>
  </si>
  <si>
    <t>N140</t>
  </si>
  <si>
    <t>N141</t>
  </si>
  <si>
    <t>N142</t>
  </si>
  <si>
    <t>N143</t>
  </si>
  <si>
    <t>N144</t>
  </si>
  <si>
    <t>N145</t>
  </si>
  <si>
    <t>N146</t>
  </si>
  <si>
    <t>N147</t>
  </si>
  <si>
    <t>N148</t>
  </si>
  <si>
    <t>N149</t>
  </si>
  <si>
    <t>N150</t>
  </si>
  <si>
    <t>N151</t>
  </si>
  <si>
    <t>N152</t>
  </si>
  <si>
    <t>N153</t>
  </si>
  <si>
    <t>N154</t>
  </si>
  <si>
    <t>N155</t>
  </si>
  <si>
    <t>N156</t>
  </si>
  <si>
    <t>N157</t>
  </si>
  <si>
    <t>N158</t>
  </si>
  <si>
    <t>N159</t>
  </si>
  <si>
    <t>N160</t>
  </si>
  <si>
    <t>N161</t>
  </si>
  <si>
    <t>N162</t>
  </si>
  <si>
    <t>N163</t>
  </si>
  <si>
    <t>N164</t>
  </si>
  <si>
    <t>N165</t>
  </si>
  <si>
    <t>N166</t>
  </si>
  <si>
    <t>N167</t>
  </si>
  <si>
    <t>N168</t>
  </si>
  <si>
    <t>N169</t>
  </si>
  <si>
    <t>N170</t>
  </si>
  <si>
    <t>N171</t>
  </si>
  <si>
    <t>N172</t>
  </si>
  <si>
    <t>N173</t>
  </si>
  <si>
    <t>N174</t>
  </si>
  <si>
    <t>N175</t>
  </si>
  <si>
    <t>N176</t>
  </si>
  <si>
    <t>N177</t>
  </si>
  <si>
    <t>N178</t>
  </si>
  <si>
    <t>N179</t>
  </si>
  <si>
    <t>N180</t>
  </si>
  <si>
    <t>N181</t>
  </si>
  <si>
    <t>N182</t>
  </si>
  <si>
    <t>N183</t>
  </si>
  <si>
    <t>N184</t>
  </si>
  <si>
    <t>N185</t>
  </si>
  <si>
    <t>N186</t>
  </si>
  <si>
    <t>N187</t>
  </si>
  <si>
    <t>N188</t>
  </si>
  <si>
    <t>N189</t>
  </si>
  <si>
    <t>N190</t>
  </si>
  <si>
    <t>N191</t>
  </si>
  <si>
    <t>N192</t>
  </si>
  <si>
    <t>N193</t>
  </si>
  <si>
    <t>N194</t>
  </si>
  <si>
    <t>N195</t>
  </si>
  <si>
    <t>N196</t>
  </si>
  <si>
    <t>N197</t>
  </si>
  <si>
    <t>N198</t>
  </si>
  <si>
    <t>N199</t>
  </si>
  <si>
    <t>N200</t>
  </si>
  <si>
    <t>Distance</t>
  </si>
  <si>
    <t>Income</t>
  </si>
  <si>
    <t>Card Have</t>
  </si>
  <si>
    <t>k</t>
  </si>
  <si>
    <t>Small Distance</t>
  </si>
  <si>
    <t>Small</t>
  </si>
  <si>
    <t>Reciprocal</t>
  </si>
  <si>
    <t>Weight</t>
  </si>
  <si>
    <t>Probability</t>
  </si>
  <si>
    <t>Normralized Age</t>
  </si>
  <si>
    <t>Normalized Income</t>
  </si>
  <si>
    <t>Max Age</t>
  </si>
  <si>
    <t>Min Age</t>
  </si>
  <si>
    <t>Max Income</t>
  </si>
  <si>
    <t>Min Income</t>
  </si>
  <si>
    <t>Max Card</t>
  </si>
  <si>
    <t>Min Cards</t>
  </si>
  <si>
    <t>Normalize Cards</t>
  </si>
  <si>
    <t>Normal-Age</t>
  </si>
  <si>
    <t>Normal-Income</t>
  </si>
  <si>
    <t>Normal_Cards</t>
  </si>
  <si>
    <t>Normal-Distance</t>
  </si>
  <si>
    <t>small</t>
  </si>
  <si>
    <t>Prob</t>
  </si>
  <si>
    <t>Normalized_Age</t>
  </si>
  <si>
    <t>Normalized_income</t>
  </si>
  <si>
    <t>Normalized Cards</t>
  </si>
  <si>
    <t>Weightage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</si>
</sst>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"/>
    <numFmt numFmtId="165" formatCode="0.0000000"/>
    <numFmt numFmtId="166" formatCode="0.0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0" fillId="0" borderId="0" xfId="0" applyAlignment="1">
      <alignment wrapText="1"/>
    </xf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3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166" fontId="0" fillId="0" borderId="0" xfId="0" applyNumberFormat="1"/>
    <xf numFmtId="1" fontId="0" fillId="0" borderId="0" xfId="0" applyNumberFormat="1"/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13998-14DE-4722-82F4-E9BFE4B71DCC}">
  <dimension ref="A1:K211"/>
  <sheetViews>
    <sheetView zoomScale="175" zoomScaleNormal="175" workbookViewId="0">
      <selection activeCell="B8" sqref="B8:D8"/>
    </sheetView>
  </sheetViews>
  <sheetFormatPr defaultRowHeight="15" x14ac:dyDescent="0.25"/>
  <cols>
    <col min="2" max="2" width="12.85546875" customWidth="1"/>
    <col min="3" max="3" width="13.5703125" customWidth="1"/>
    <col min="5" max="5" width="14.28515625" bestFit="1" customWidth="1"/>
    <col min="6" max="7" width="12" bestFit="1" customWidth="1"/>
    <col min="8" max="8" width="12.5703125" bestFit="1" customWidth="1"/>
  </cols>
  <sheetData>
    <row r="1" spans="1:11" x14ac:dyDescent="0.25">
      <c r="B1" t="s">
        <v>1</v>
      </c>
      <c r="C1" t="s">
        <v>206</v>
      </c>
      <c r="D1" t="s">
        <v>207</v>
      </c>
    </row>
    <row r="2" spans="1:11" x14ac:dyDescent="0.25">
      <c r="B2" s="6">
        <v>24</v>
      </c>
      <c r="C2" s="6">
        <v>155</v>
      </c>
      <c r="D2" s="6">
        <v>0</v>
      </c>
    </row>
    <row r="3" spans="1:11" x14ac:dyDescent="0.25">
      <c r="A3" t="s">
        <v>208</v>
      </c>
      <c r="E3" t="s">
        <v>210</v>
      </c>
      <c r="F3" s="10">
        <v>1</v>
      </c>
      <c r="G3" s="10">
        <v>0</v>
      </c>
      <c r="H3" t="s">
        <v>213</v>
      </c>
      <c r="K3" t="s">
        <v>211</v>
      </c>
    </row>
    <row r="4" spans="1:11" x14ac:dyDescent="0.25">
      <c r="A4">
        <v>1</v>
      </c>
      <c r="B4" s="19">
        <f>IF(H4&gt;0.5,1,0)</f>
        <v>0</v>
      </c>
      <c r="C4" s="19"/>
      <c r="D4" s="19"/>
      <c r="E4" s="7">
        <f>SMALL($E$12:$E$211,A4)</f>
        <v>6.4031242374328485</v>
      </c>
      <c r="F4">
        <f>SUMIFS($G$12:$G$211,$D$12:$D$211,F$3, $E$12:$E$211,"&lt;="&amp;$E4)</f>
        <v>0</v>
      </c>
      <c r="G4" s="11">
        <f>SUMIFS($G$12:$G$211,$D$12:$D$211,G$3, $E$12:$E$211,"&lt;="&amp;$E4)</f>
        <v>3.1114885083248802E-2</v>
      </c>
      <c r="H4" s="8">
        <f>F4/SUM(F4:G4)</f>
        <v>0</v>
      </c>
      <c r="K4" t="str">
        <f ca="1">_xlfn.FORMULATEXT(F12)</f>
        <v>=1/(1+E12)</v>
      </c>
    </row>
    <row r="5" spans="1:11" x14ac:dyDescent="0.25">
      <c r="A5">
        <v>3</v>
      </c>
      <c r="B5" s="19">
        <f t="shared" ref="B5:B9" si="0">IF(H5&gt;0.5,1,0)</f>
        <v>0</v>
      </c>
      <c r="C5" s="19"/>
      <c r="D5" s="19"/>
      <c r="E5" s="7">
        <f t="shared" ref="E5:E9" si="1">SMALL($E$12:$E$211,A5)</f>
        <v>12.569805089976535</v>
      </c>
      <c r="F5" s="11">
        <f t="shared" ref="F5:G9" si="2">SUMIFS($G$12:$G$211,$D$12:$D$211,F$3, $E$12:$E$211,"&lt;="&amp;$E5)</f>
        <v>1.6974993994194158E-2</v>
      </c>
      <c r="G5" s="11">
        <f t="shared" si="2"/>
        <v>6.0998287484363964E-2</v>
      </c>
      <c r="H5" s="8">
        <f t="shared" ref="H5:H9" si="3">F5/SUM(F5:G5)</f>
        <v>0.21770270113438941</v>
      </c>
    </row>
    <row r="6" spans="1:11" x14ac:dyDescent="0.25">
      <c r="A6">
        <v>5</v>
      </c>
      <c r="B6" s="19">
        <f t="shared" si="0"/>
        <v>0</v>
      </c>
      <c r="C6" s="19"/>
      <c r="D6" s="19"/>
      <c r="E6" s="7">
        <f t="shared" si="1"/>
        <v>13.038404810405298</v>
      </c>
      <c r="F6" s="11">
        <f t="shared" si="2"/>
        <v>5.0067648618387854E-2</v>
      </c>
      <c r="G6" s="11">
        <f t="shared" si="2"/>
        <v>6.0998287484363964E-2</v>
      </c>
      <c r="H6" s="8">
        <f t="shared" si="3"/>
        <v>0.45079211840494593</v>
      </c>
    </row>
    <row r="7" spans="1:11" x14ac:dyDescent="0.25">
      <c r="A7">
        <v>7</v>
      </c>
      <c r="B7" s="19">
        <f t="shared" si="0"/>
        <v>1</v>
      </c>
      <c r="C7" s="19"/>
      <c r="D7" s="19"/>
      <c r="E7" s="7">
        <f t="shared" si="1"/>
        <v>13.490737563232042</v>
      </c>
      <c r="F7" s="11">
        <f t="shared" si="2"/>
        <v>8.1941966126285737E-2</v>
      </c>
      <c r="G7" s="11">
        <f t="shared" si="2"/>
        <v>6.0998287484363964E-2</v>
      </c>
      <c r="H7" s="8">
        <f t="shared" si="3"/>
        <v>0.57326025424220095</v>
      </c>
    </row>
    <row r="8" spans="1:11" x14ac:dyDescent="0.25">
      <c r="A8">
        <v>9</v>
      </c>
      <c r="B8" s="19">
        <f t="shared" si="0"/>
        <v>0</v>
      </c>
      <c r="C8" s="19"/>
      <c r="D8" s="19"/>
      <c r="E8" s="7">
        <f t="shared" si="1"/>
        <v>15.264337522473747</v>
      </c>
      <c r="F8" s="11">
        <f t="shared" si="2"/>
        <v>8.1941966126285737E-2</v>
      </c>
      <c r="G8" s="11">
        <f t="shared" si="2"/>
        <v>9.0063637729431517E-2</v>
      </c>
      <c r="H8" s="8">
        <f t="shared" si="3"/>
        <v>0.47639125871166832</v>
      </c>
    </row>
    <row r="9" spans="1:11" x14ac:dyDescent="0.25">
      <c r="A9">
        <v>11</v>
      </c>
      <c r="B9" s="19">
        <f t="shared" si="0"/>
        <v>0</v>
      </c>
      <c r="C9" s="19"/>
      <c r="D9" s="19"/>
      <c r="E9" s="7">
        <f t="shared" si="1"/>
        <v>16.30950643030009</v>
      </c>
      <c r="F9" s="11">
        <f t="shared" si="2"/>
        <v>9.5249529853320525E-2</v>
      </c>
      <c r="G9" s="11">
        <f t="shared" si="2"/>
        <v>0.11677407649200178</v>
      </c>
      <c r="H9" s="8">
        <f t="shared" si="3"/>
        <v>0.44924021195162517</v>
      </c>
    </row>
    <row r="11" spans="1:11" ht="30" x14ac:dyDescent="0.25">
      <c r="A11" s="1" t="s">
        <v>1</v>
      </c>
      <c r="B11" s="1" t="s">
        <v>2</v>
      </c>
      <c r="C11" s="2" t="s">
        <v>3</v>
      </c>
      <c r="D11" s="14" t="s">
        <v>4</v>
      </c>
      <c r="E11" s="1" t="s">
        <v>205</v>
      </c>
      <c r="F11" s="1" t="s">
        <v>211</v>
      </c>
      <c r="G11" s="1" t="s">
        <v>212</v>
      </c>
    </row>
    <row r="12" spans="1:11" x14ac:dyDescent="0.25">
      <c r="A12" s="4">
        <v>71</v>
      </c>
      <c r="B12" s="4">
        <v>32</v>
      </c>
      <c r="C12">
        <v>3</v>
      </c>
      <c r="D12" s="14">
        <v>0</v>
      </c>
      <c r="E12" s="5">
        <f>SQRT(
        (A12-$B$2)^2 +
        (B12-$C$2) ^2 +
        (C12-$D$2) ^2
)</f>
        <v>131.70801038661241</v>
      </c>
      <c r="F12">
        <f>1/(1+E12)</f>
        <v>7.5353401583426946E-3</v>
      </c>
      <c r="G12">
        <f>F12/SUM($F$12:$F$211)</f>
        <v>1.7357457114583826E-3</v>
      </c>
    </row>
    <row r="13" spans="1:11" x14ac:dyDescent="0.25">
      <c r="A13" s="4">
        <v>33</v>
      </c>
      <c r="B13" s="4">
        <v>144</v>
      </c>
      <c r="C13">
        <v>8</v>
      </c>
      <c r="D13" s="14">
        <v>1</v>
      </c>
      <c r="E13" s="5">
        <f t="shared" ref="E13:E76" si="4">SQRT(
        (A13-$B$2)^2 +
        (B13-$C$2) ^2 +
        (C13-$D$2) ^2
)</f>
        <v>16.30950643030009</v>
      </c>
      <c r="F13" s="11">
        <f t="shared" ref="F13:F76" si="5">1/(1+E13)</f>
        <v>5.777172237849091E-2</v>
      </c>
      <c r="G13" s="11">
        <f t="shared" ref="G13:G76" si="6">F13/SUM($F$12:$F$211)</f>
        <v>1.3307563727034795E-2</v>
      </c>
    </row>
    <row r="14" spans="1:11" x14ac:dyDescent="0.25">
      <c r="A14" s="4">
        <v>49</v>
      </c>
      <c r="B14" s="4">
        <v>63</v>
      </c>
      <c r="C14">
        <v>10</v>
      </c>
      <c r="D14" s="14">
        <v>0</v>
      </c>
      <c r="E14" s="5">
        <f t="shared" si="4"/>
        <v>95.859271852022744</v>
      </c>
      <c r="F14" s="11">
        <f t="shared" si="5"/>
        <v>1.0324256840664209E-2</v>
      </c>
      <c r="G14" s="11">
        <f t="shared" si="6"/>
        <v>2.3781653062254215E-3</v>
      </c>
    </row>
    <row r="15" spans="1:11" x14ac:dyDescent="0.25">
      <c r="A15" s="4">
        <v>38</v>
      </c>
      <c r="B15" s="4">
        <v>57</v>
      </c>
      <c r="C15">
        <v>10</v>
      </c>
      <c r="D15" s="14">
        <v>0</v>
      </c>
      <c r="E15" s="5">
        <f t="shared" si="4"/>
        <v>99.498743710661998</v>
      </c>
      <c r="F15" s="11">
        <f t="shared" si="5"/>
        <v>9.9503731397779568E-3</v>
      </c>
      <c r="G15" s="11">
        <f t="shared" si="6"/>
        <v>2.2920421828148611E-3</v>
      </c>
    </row>
    <row r="16" spans="1:11" x14ac:dyDescent="0.25">
      <c r="A16">
        <v>26</v>
      </c>
      <c r="B16">
        <v>159</v>
      </c>
      <c r="C16">
        <v>5</v>
      </c>
      <c r="D16" s="14">
        <v>0</v>
      </c>
      <c r="E16" s="5">
        <f t="shared" si="4"/>
        <v>6.7082039324993694</v>
      </c>
      <c r="F16" s="11">
        <f t="shared" si="5"/>
        <v>0.12973190755680383</v>
      </c>
      <c r="G16" s="11">
        <f t="shared" si="6"/>
        <v>2.9883402401115162E-2</v>
      </c>
    </row>
    <row r="17" spans="1:7" x14ac:dyDescent="0.25">
      <c r="A17">
        <v>30</v>
      </c>
      <c r="B17">
        <v>163</v>
      </c>
      <c r="C17">
        <v>8</v>
      </c>
      <c r="D17" s="14">
        <v>1</v>
      </c>
      <c r="E17" s="5">
        <f t="shared" si="4"/>
        <v>12.806248474865697</v>
      </c>
      <c r="F17" s="11">
        <f t="shared" si="5"/>
        <v>7.2430972238439861E-2</v>
      </c>
      <c r="G17" s="11">
        <f t="shared" si="6"/>
        <v>1.6684283230457921E-2</v>
      </c>
    </row>
    <row r="18" spans="1:7" x14ac:dyDescent="0.25">
      <c r="A18">
        <v>35</v>
      </c>
      <c r="B18">
        <v>41</v>
      </c>
      <c r="C18">
        <v>0</v>
      </c>
      <c r="D18" s="14">
        <v>0</v>
      </c>
      <c r="E18" s="5">
        <f t="shared" si="4"/>
        <v>114.52947218947619</v>
      </c>
      <c r="F18" s="11">
        <f t="shared" si="5"/>
        <v>8.655799953451981E-3</v>
      </c>
      <c r="G18" s="11">
        <f t="shared" si="6"/>
        <v>1.9938406671412092E-3</v>
      </c>
    </row>
    <row r="19" spans="1:7" x14ac:dyDescent="0.25">
      <c r="A19">
        <v>55</v>
      </c>
      <c r="B19">
        <v>44</v>
      </c>
      <c r="C19">
        <v>9</v>
      </c>
      <c r="D19" s="14">
        <v>1</v>
      </c>
      <c r="E19" s="5">
        <f t="shared" si="4"/>
        <v>115.59844289608749</v>
      </c>
      <c r="F19" s="11">
        <f t="shared" si="5"/>
        <v>8.5764438629013229E-3</v>
      </c>
      <c r="G19" s="11">
        <f t="shared" si="6"/>
        <v>1.9755612011905037E-3</v>
      </c>
    </row>
    <row r="20" spans="1:7" x14ac:dyDescent="0.25">
      <c r="A20">
        <v>60</v>
      </c>
      <c r="B20">
        <v>10</v>
      </c>
      <c r="C20">
        <v>3</v>
      </c>
      <c r="D20" s="14">
        <v>0</v>
      </c>
      <c r="E20" s="5">
        <f t="shared" si="4"/>
        <v>149.43225890014511</v>
      </c>
      <c r="F20" s="11">
        <f t="shared" si="5"/>
        <v>6.6475103632113001E-3</v>
      </c>
      <c r="G20" s="11">
        <f t="shared" si="6"/>
        <v>1.5312364621051023E-3</v>
      </c>
    </row>
    <row r="21" spans="1:7" x14ac:dyDescent="0.25">
      <c r="A21">
        <v>51</v>
      </c>
      <c r="B21">
        <v>186</v>
      </c>
      <c r="C21">
        <v>1</v>
      </c>
      <c r="D21" s="14">
        <v>1</v>
      </c>
      <c r="E21" s="5">
        <f t="shared" si="4"/>
        <v>41.121770389904178</v>
      </c>
      <c r="F21" s="11">
        <f t="shared" si="5"/>
        <v>2.3740692538404839E-2</v>
      </c>
      <c r="G21" s="11">
        <f t="shared" si="6"/>
        <v>5.4686058485316439E-3</v>
      </c>
    </row>
    <row r="22" spans="1:7" x14ac:dyDescent="0.25">
      <c r="A22">
        <v>49</v>
      </c>
      <c r="B22">
        <v>109</v>
      </c>
      <c r="C22">
        <v>10</v>
      </c>
      <c r="D22" s="14">
        <v>1</v>
      </c>
      <c r="E22" s="5">
        <f t="shared" si="4"/>
        <v>53.301031884945715</v>
      </c>
      <c r="F22" s="11">
        <f t="shared" si="5"/>
        <v>1.84158562975161E-2</v>
      </c>
      <c r="G22" s="11">
        <f t="shared" si="6"/>
        <v>4.2420438785178583E-3</v>
      </c>
    </row>
    <row r="23" spans="1:7" x14ac:dyDescent="0.25">
      <c r="A23">
        <v>50</v>
      </c>
      <c r="B23">
        <v>23</v>
      </c>
      <c r="C23">
        <v>5</v>
      </c>
      <c r="D23" s="14">
        <v>1</v>
      </c>
      <c r="E23" s="5">
        <f t="shared" si="4"/>
        <v>134.6291201783626</v>
      </c>
      <c r="F23" s="11">
        <f t="shared" si="5"/>
        <v>7.3730479021387445E-3</v>
      </c>
      <c r="G23" s="11">
        <f t="shared" si="6"/>
        <v>1.6983621187088194E-3</v>
      </c>
    </row>
    <row r="24" spans="1:7" x14ac:dyDescent="0.25">
      <c r="A24">
        <v>61</v>
      </c>
      <c r="B24">
        <v>159</v>
      </c>
      <c r="C24">
        <v>6</v>
      </c>
      <c r="D24" s="14">
        <v>0</v>
      </c>
      <c r="E24" s="5">
        <f t="shared" si="4"/>
        <v>37.696153649941529</v>
      </c>
      <c r="F24" s="11">
        <f t="shared" si="5"/>
        <v>2.5842361725310934E-2</v>
      </c>
      <c r="G24" s="11">
        <f t="shared" si="6"/>
        <v>5.9527197971285979E-3</v>
      </c>
    </row>
    <row r="25" spans="1:7" x14ac:dyDescent="0.25">
      <c r="A25">
        <v>37</v>
      </c>
      <c r="B25">
        <v>55</v>
      </c>
      <c r="C25">
        <v>6</v>
      </c>
      <c r="D25" s="14">
        <v>1</v>
      </c>
      <c r="E25" s="5">
        <f t="shared" si="4"/>
        <v>101.01980003939822</v>
      </c>
      <c r="F25" s="11">
        <f t="shared" si="5"/>
        <v>9.8020188200115856E-3</v>
      </c>
      <c r="G25" s="11">
        <f t="shared" si="6"/>
        <v>2.2578691569262142E-3</v>
      </c>
    </row>
    <row r="26" spans="1:7" x14ac:dyDescent="0.25">
      <c r="A26">
        <v>65</v>
      </c>
      <c r="B26">
        <v>82</v>
      </c>
      <c r="C26">
        <v>7</v>
      </c>
      <c r="D26" s="14">
        <v>1</v>
      </c>
      <c r="E26" s="5">
        <f t="shared" si="4"/>
        <v>84.017855245179874</v>
      </c>
      <c r="F26" s="11">
        <f t="shared" si="5"/>
        <v>1.1762235087160651E-2</v>
      </c>
      <c r="G26" s="11">
        <f t="shared" si="6"/>
        <v>2.7093997989063199E-3</v>
      </c>
    </row>
    <row r="27" spans="1:7" x14ac:dyDescent="0.25">
      <c r="A27">
        <v>38</v>
      </c>
      <c r="B27">
        <v>26</v>
      </c>
      <c r="C27">
        <v>8</v>
      </c>
      <c r="D27" s="14">
        <v>1</v>
      </c>
      <c r="E27" s="5">
        <f t="shared" si="4"/>
        <v>130.00384609695206</v>
      </c>
      <c r="F27" s="11">
        <f t="shared" si="5"/>
        <v>7.6333636743758631E-3</v>
      </c>
      <c r="G27" s="11">
        <f t="shared" si="6"/>
        <v>1.7583251695852025E-3</v>
      </c>
    </row>
    <row r="28" spans="1:7" x14ac:dyDescent="0.25">
      <c r="A28">
        <v>37</v>
      </c>
      <c r="B28">
        <v>180</v>
      </c>
      <c r="C28">
        <v>3</v>
      </c>
      <c r="D28" s="14">
        <v>0</v>
      </c>
      <c r="E28" s="5">
        <f t="shared" si="4"/>
        <v>28.337254630609507</v>
      </c>
      <c r="F28" s="11">
        <f t="shared" si="5"/>
        <v>3.4086352407243774E-2</v>
      </c>
      <c r="G28" s="11">
        <f t="shared" si="6"/>
        <v>7.8517012857910792E-3</v>
      </c>
    </row>
    <row r="29" spans="1:7" x14ac:dyDescent="0.25">
      <c r="A29">
        <v>25</v>
      </c>
      <c r="B29">
        <v>31</v>
      </c>
      <c r="C29">
        <v>9</v>
      </c>
      <c r="D29" s="14">
        <v>0</v>
      </c>
      <c r="E29" s="5">
        <f t="shared" si="4"/>
        <v>124.33020550131815</v>
      </c>
      <c r="F29" s="11">
        <f t="shared" si="5"/>
        <v>7.9789225270956929E-3</v>
      </c>
      <c r="G29" s="11">
        <f t="shared" si="6"/>
        <v>1.8379237390009251E-3</v>
      </c>
    </row>
    <row r="30" spans="1:7" x14ac:dyDescent="0.25">
      <c r="A30">
        <v>27</v>
      </c>
      <c r="B30">
        <v>27</v>
      </c>
      <c r="C30">
        <v>7</v>
      </c>
      <c r="D30" s="14">
        <v>1</v>
      </c>
      <c r="E30" s="5">
        <f t="shared" si="4"/>
        <v>128.22636234409833</v>
      </c>
      <c r="F30" s="11">
        <f t="shared" si="5"/>
        <v>7.738359123173672E-3</v>
      </c>
      <c r="G30" s="11">
        <f t="shared" si="6"/>
        <v>1.7825105940177909E-3</v>
      </c>
    </row>
    <row r="31" spans="1:7" x14ac:dyDescent="0.25">
      <c r="A31">
        <v>68</v>
      </c>
      <c r="B31">
        <v>159</v>
      </c>
      <c r="C31">
        <v>6</v>
      </c>
      <c r="D31" s="14">
        <v>0</v>
      </c>
      <c r="E31" s="5">
        <f t="shared" si="4"/>
        <v>44.58699361921591</v>
      </c>
      <c r="F31" s="11">
        <f t="shared" si="5"/>
        <v>2.1936081338306948E-2</v>
      </c>
      <c r="G31" s="11">
        <f t="shared" si="6"/>
        <v>5.0529184229345754E-3</v>
      </c>
    </row>
    <row r="32" spans="1:7" x14ac:dyDescent="0.25">
      <c r="A32">
        <v>56</v>
      </c>
      <c r="B32">
        <v>168</v>
      </c>
      <c r="C32">
        <v>10</v>
      </c>
      <c r="D32" s="14">
        <v>1</v>
      </c>
      <c r="E32" s="5">
        <f t="shared" si="4"/>
        <v>35.958309192730404</v>
      </c>
      <c r="F32" s="11">
        <f t="shared" si="5"/>
        <v>2.7057514855054494E-2</v>
      </c>
      <c r="G32" s="11">
        <f t="shared" si="6"/>
        <v>6.2326271124450048E-3</v>
      </c>
    </row>
    <row r="33" spans="1:7" x14ac:dyDescent="0.25">
      <c r="A33">
        <v>23</v>
      </c>
      <c r="B33">
        <v>87</v>
      </c>
      <c r="C33">
        <v>7</v>
      </c>
      <c r="D33" s="14">
        <v>0</v>
      </c>
      <c r="E33" s="5">
        <f t="shared" si="4"/>
        <v>68.366658540548841</v>
      </c>
      <c r="F33" s="11">
        <f t="shared" si="5"/>
        <v>1.4416147772426459E-2</v>
      </c>
      <c r="G33" s="11">
        <f t="shared" si="6"/>
        <v>3.3207215793749898E-3</v>
      </c>
    </row>
    <row r="34" spans="1:7" x14ac:dyDescent="0.25">
      <c r="A34">
        <v>38</v>
      </c>
      <c r="B34">
        <v>111</v>
      </c>
      <c r="C34">
        <v>8</v>
      </c>
      <c r="D34" s="14">
        <v>0</v>
      </c>
      <c r="E34" s="5">
        <f t="shared" si="4"/>
        <v>46.861498055439924</v>
      </c>
      <c r="F34" s="11">
        <f t="shared" si="5"/>
        <v>2.0893620981977189E-2</v>
      </c>
      <c r="G34" s="11">
        <f t="shared" si="6"/>
        <v>4.8127904320486642E-3</v>
      </c>
    </row>
    <row r="35" spans="1:7" x14ac:dyDescent="0.25">
      <c r="A35">
        <v>25</v>
      </c>
      <c r="B35">
        <v>104</v>
      </c>
      <c r="C35">
        <v>6</v>
      </c>
      <c r="D35" s="14">
        <v>0</v>
      </c>
      <c r="E35" s="5">
        <f t="shared" si="4"/>
        <v>51.361464153585032</v>
      </c>
      <c r="F35" s="11">
        <f t="shared" si="5"/>
        <v>1.9098014468557082E-2</v>
      </c>
      <c r="G35" s="11">
        <f t="shared" si="6"/>
        <v>4.399177212254593E-3</v>
      </c>
    </row>
    <row r="36" spans="1:7" x14ac:dyDescent="0.25">
      <c r="A36">
        <v>28</v>
      </c>
      <c r="B36">
        <v>41</v>
      </c>
      <c r="C36">
        <v>1</v>
      </c>
      <c r="D36" s="14">
        <v>0</v>
      </c>
      <c r="E36" s="5">
        <f t="shared" si="4"/>
        <v>114.07453703609758</v>
      </c>
      <c r="F36" s="11">
        <f t="shared" si="5"/>
        <v>8.6900197537732541E-3</v>
      </c>
      <c r="G36" s="11">
        <f t="shared" si="6"/>
        <v>2.0017231078016816E-3</v>
      </c>
    </row>
    <row r="37" spans="1:7" x14ac:dyDescent="0.25">
      <c r="A37">
        <v>49</v>
      </c>
      <c r="B37">
        <v>140</v>
      </c>
      <c r="C37">
        <v>10</v>
      </c>
      <c r="D37" s="14">
        <v>1</v>
      </c>
      <c r="E37" s="5">
        <f t="shared" si="4"/>
        <v>30.822070014844883</v>
      </c>
      <c r="F37" s="11">
        <f t="shared" si="5"/>
        <v>3.1424731311743816E-2</v>
      </c>
      <c r="G37" s="11">
        <f t="shared" si="6"/>
        <v>7.2386038933759103E-3</v>
      </c>
    </row>
    <row r="38" spans="1:7" x14ac:dyDescent="0.25">
      <c r="A38">
        <v>57</v>
      </c>
      <c r="B38">
        <v>200</v>
      </c>
      <c r="C38">
        <v>2</v>
      </c>
      <c r="D38" s="14">
        <v>0</v>
      </c>
      <c r="E38" s="5">
        <f t="shared" si="4"/>
        <v>55.839054433254866</v>
      </c>
      <c r="F38" s="11">
        <f t="shared" si="5"/>
        <v>1.7593536873036532E-2</v>
      </c>
      <c r="G38" s="11">
        <f t="shared" si="6"/>
        <v>4.0526247700906071E-3</v>
      </c>
    </row>
    <row r="39" spans="1:7" x14ac:dyDescent="0.25">
      <c r="A39">
        <v>70</v>
      </c>
      <c r="B39">
        <v>158</v>
      </c>
      <c r="C39">
        <v>4</v>
      </c>
      <c r="D39" s="14">
        <v>1</v>
      </c>
      <c r="E39" s="5">
        <f t="shared" si="4"/>
        <v>46.270941205037097</v>
      </c>
      <c r="F39" s="11">
        <f t="shared" si="5"/>
        <v>2.1154645422914533E-2</v>
      </c>
      <c r="G39" s="11">
        <f t="shared" si="6"/>
        <v>4.8729167228891909E-3</v>
      </c>
    </row>
    <row r="40" spans="1:7" x14ac:dyDescent="0.25">
      <c r="A40">
        <v>41</v>
      </c>
      <c r="B40">
        <v>153</v>
      </c>
      <c r="C40">
        <v>9</v>
      </c>
      <c r="D40" s="14">
        <v>1</v>
      </c>
      <c r="E40" s="5">
        <f t="shared" si="4"/>
        <v>19.339079605813716</v>
      </c>
      <c r="F40" s="11">
        <f t="shared" si="5"/>
        <v>4.91664332595542E-2</v>
      </c>
      <c r="G40" s="11">
        <f t="shared" si="6"/>
        <v>1.1325358097270763E-2</v>
      </c>
    </row>
    <row r="41" spans="1:7" x14ac:dyDescent="0.25">
      <c r="A41">
        <v>49</v>
      </c>
      <c r="B41">
        <v>186</v>
      </c>
      <c r="C41">
        <v>7</v>
      </c>
      <c r="D41" s="14">
        <v>1</v>
      </c>
      <c r="E41" s="5">
        <f t="shared" si="4"/>
        <v>40.435133238311458</v>
      </c>
      <c r="F41" s="11">
        <f t="shared" si="5"/>
        <v>2.4134108468978861E-2</v>
      </c>
      <c r="G41" s="11">
        <f t="shared" si="6"/>
        <v>5.5592281694838343E-3</v>
      </c>
    </row>
    <row r="42" spans="1:7" x14ac:dyDescent="0.25">
      <c r="A42">
        <v>27</v>
      </c>
      <c r="B42">
        <v>162</v>
      </c>
      <c r="C42">
        <v>10</v>
      </c>
      <c r="D42" s="14">
        <v>1</v>
      </c>
      <c r="E42" s="5">
        <f t="shared" si="4"/>
        <v>12.569805089976535</v>
      </c>
      <c r="F42" s="11">
        <f t="shared" si="5"/>
        <v>7.3693026050805951E-2</v>
      </c>
      <c r="G42" s="11">
        <f t="shared" si="6"/>
        <v>1.6974993994194158E-2</v>
      </c>
    </row>
    <row r="43" spans="1:7" x14ac:dyDescent="0.25">
      <c r="A43">
        <v>34</v>
      </c>
      <c r="B43">
        <v>123</v>
      </c>
      <c r="C43">
        <v>0</v>
      </c>
      <c r="D43" s="14">
        <v>0</v>
      </c>
      <c r="E43" s="5">
        <f t="shared" si="4"/>
        <v>33.526109228480422</v>
      </c>
      <c r="F43" s="11">
        <f t="shared" si="5"/>
        <v>2.8963587914942492E-2</v>
      </c>
      <c r="G43" s="11">
        <f t="shared" si="6"/>
        <v>6.6716860095757495E-3</v>
      </c>
    </row>
    <row r="44" spans="1:7" x14ac:dyDescent="0.25">
      <c r="A44">
        <v>34</v>
      </c>
      <c r="B44">
        <v>156</v>
      </c>
      <c r="C44">
        <v>9</v>
      </c>
      <c r="D44" s="14">
        <v>1</v>
      </c>
      <c r="E44" s="5">
        <f t="shared" si="4"/>
        <v>13.490737563232042</v>
      </c>
      <c r="F44" s="11">
        <f t="shared" si="5"/>
        <v>6.9009599796862109E-2</v>
      </c>
      <c r="G44" s="11">
        <f t="shared" si="6"/>
        <v>1.5896179121289662E-2</v>
      </c>
    </row>
    <row r="45" spans="1:7" x14ac:dyDescent="0.25">
      <c r="A45">
        <v>30</v>
      </c>
      <c r="B45">
        <v>54</v>
      </c>
      <c r="C45">
        <v>6</v>
      </c>
      <c r="D45" s="14">
        <v>1</v>
      </c>
      <c r="E45" s="5">
        <f t="shared" si="4"/>
        <v>101.35580891098448</v>
      </c>
      <c r="F45" s="11">
        <f t="shared" si="5"/>
        <v>9.7698412101815107E-3</v>
      </c>
      <c r="G45" s="11">
        <f t="shared" si="6"/>
        <v>2.2504571294538118E-3</v>
      </c>
    </row>
    <row r="46" spans="1:7" x14ac:dyDescent="0.25">
      <c r="A46">
        <v>29</v>
      </c>
      <c r="B46">
        <v>13</v>
      </c>
      <c r="C46">
        <v>3</v>
      </c>
      <c r="D46" s="14">
        <v>0</v>
      </c>
      <c r="E46" s="5">
        <f t="shared" si="4"/>
        <v>142.11966788590522</v>
      </c>
      <c r="F46" s="11">
        <f t="shared" si="5"/>
        <v>6.9871598695798991E-3</v>
      </c>
      <c r="G46" s="11">
        <f t="shared" si="6"/>
        <v>1.6094738291900562E-3</v>
      </c>
    </row>
    <row r="47" spans="1:7" x14ac:dyDescent="0.25">
      <c r="A47">
        <v>57</v>
      </c>
      <c r="B47">
        <v>198</v>
      </c>
      <c r="C47">
        <v>9</v>
      </c>
      <c r="D47" s="14">
        <v>1</v>
      </c>
      <c r="E47" s="5">
        <f t="shared" si="4"/>
        <v>54.945427471264615</v>
      </c>
      <c r="F47" s="11">
        <f t="shared" si="5"/>
        <v>1.7874561786369984E-2</v>
      </c>
      <c r="G47" s="11">
        <f t="shared" si="6"/>
        <v>4.1173581169444253E-3</v>
      </c>
    </row>
    <row r="48" spans="1:7" x14ac:dyDescent="0.25">
      <c r="A48">
        <v>34</v>
      </c>
      <c r="B48">
        <v>177</v>
      </c>
      <c r="C48">
        <v>4</v>
      </c>
      <c r="D48" s="14">
        <v>0</v>
      </c>
      <c r="E48" s="5">
        <f t="shared" si="4"/>
        <v>24.494897427831781</v>
      </c>
      <c r="F48" s="11">
        <f t="shared" si="5"/>
        <v>3.9223534937949549E-2</v>
      </c>
      <c r="G48" s="11">
        <f t="shared" si="6"/>
        <v>9.0350377190878909E-3</v>
      </c>
    </row>
    <row r="49" spans="1:7" x14ac:dyDescent="0.25">
      <c r="A49">
        <v>65</v>
      </c>
      <c r="B49">
        <v>137</v>
      </c>
      <c r="C49">
        <v>7</v>
      </c>
      <c r="D49" s="14">
        <v>0</v>
      </c>
      <c r="E49" s="5">
        <f t="shared" si="4"/>
        <v>45.321076774498643</v>
      </c>
      <c r="F49" s="11">
        <f t="shared" si="5"/>
        <v>2.158844460521122E-2</v>
      </c>
      <c r="G49" s="11">
        <f t="shared" si="6"/>
        <v>4.9728412192600662E-3</v>
      </c>
    </row>
    <row r="50" spans="1:7" x14ac:dyDescent="0.25">
      <c r="A50">
        <v>43</v>
      </c>
      <c r="B50">
        <v>50</v>
      </c>
      <c r="C50">
        <v>10</v>
      </c>
      <c r="D50" s="14">
        <v>1</v>
      </c>
      <c r="E50" s="5">
        <f t="shared" si="4"/>
        <v>107.17275773255068</v>
      </c>
      <c r="F50" s="11">
        <f t="shared" si="5"/>
        <v>9.2444717224684954E-3</v>
      </c>
      <c r="G50" s="11">
        <f t="shared" si="6"/>
        <v>2.1294396549846146E-3</v>
      </c>
    </row>
    <row r="51" spans="1:7" x14ac:dyDescent="0.25">
      <c r="A51">
        <v>43</v>
      </c>
      <c r="B51">
        <v>120</v>
      </c>
      <c r="C51">
        <v>5</v>
      </c>
      <c r="D51" s="14">
        <v>0</v>
      </c>
      <c r="E51" s="5">
        <f t="shared" si="4"/>
        <v>40.137264480778953</v>
      </c>
      <c r="F51" s="11">
        <f t="shared" si="5"/>
        <v>2.4308859925949663E-2</v>
      </c>
      <c r="G51" s="11">
        <f t="shared" si="6"/>
        <v>5.5994817062365657E-3</v>
      </c>
    </row>
    <row r="52" spans="1:7" x14ac:dyDescent="0.25">
      <c r="A52">
        <v>60</v>
      </c>
      <c r="B52">
        <v>186</v>
      </c>
      <c r="C52">
        <v>6</v>
      </c>
      <c r="D52" s="14">
        <v>0</v>
      </c>
      <c r="E52" s="5">
        <f t="shared" si="4"/>
        <v>47.885279575251516</v>
      </c>
      <c r="F52" s="11">
        <f t="shared" si="5"/>
        <v>2.0456055661104502E-2</v>
      </c>
      <c r="G52" s="11">
        <f t="shared" si="6"/>
        <v>4.711998415599771E-3</v>
      </c>
    </row>
    <row r="53" spans="1:7" x14ac:dyDescent="0.25">
      <c r="A53">
        <v>54</v>
      </c>
      <c r="B53">
        <v>181</v>
      </c>
      <c r="C53">
        <v>1</v>
      </c>
      <c r="D53" s="14">
        <v>1</v>
      </c>
      <c r="E53" s="5">
        <f t="shared" si="4"/>
        <v>39.711459303329562</v>
      </c>
      <c r="F53" s="11">
        <f t="shared" si="5"/>
        <v>2.4563108695006067E-2</v>
      </c>
      <c r="G53" s="11">
        <f t="shared" si="6"/>
        <v>5.6580472389477368E-3</v>
      </c>
    </row>
    <row r="54" spans="1:7" x14ac:dyDescent="0.25">
      <c r="A54">
        <v>50</v>
      </c>
      <c r="B54">
        <v>143</v>
      </c>
      <c r="C54">
        <v>7</v>
      </c>
      <c r="D54" s="14">
        <v>1</v>
      </c>
      <c r="E54" s="5">
        <f t="shared" si="4"/>
        <v>29.478805945967352</v>
      </c>
      <c r="F54" s="11">
        <f t="shared" si="5"/>
        <v>3.280968426954764E-2</v>
      </c>
      <c r="G54" s="11">
        <f t="shared" si="6"/>
        <v>7.5576241507982781E-3</v>
      </c>
    </row>
    <row r="55" spans="1:7" x14ac:dyDescent="0.25">
      <c r="A55">
        <v>38</v>
      </c>
      <c r="B55">
        <v>161</v>
      </c>
      <c r="C55">
        <v>9</v>
      </c>
      <c r="D55" s="14">
        <v>1</v>
      </c>
      <c r="E55" s="5">
        <f t="shared" si="4"/>
        <v>17.691806012954132</v>
      </c>
      <c r="F55" s="11">
        <f t="shared" si="5"/>
        <v>5.3499378246647862E-2</v>
      </c>
      <c r="G55" s="11">
        <f t="shared" si="6"/>
        <v>1.2323440535660252E-2</v>
      </c>
    </row>
    <row r="56" spans="1:7" x14ac:dyDescent="0.25">
      <c r="A56">
        <v>70</v>
      </c>
      <c r="B56">
        <v>57</v>
      </c>
      <c r="C56">
        <v>0</v>
      </c>
      <c r="D56" s="14">
        <v>1</v>
      </c>
      <c r="E56" s="5">
        <f t="shared" si="4"/>
        <v>108.25894882179486</v>
      </c>
      <c r="F56" s="11">
        <f t="shared" si="5"/>
        <v>9.152568378001099E-3</v>
      </c>
      <c r="G56" s="11">
        <f t="shared" si="6"/>
        <v>2.1082699622201342E-3</v>
      </c>
    </row>
    <row r="57" spans="1:7" x14ac:dyDescent="0.25">
      <c r="A57">
        <v>50</v>
      </c>
      <c r="B57">
        <v>165</v>
      </c>
      <c r="C57">
        <v>1</v>
      </c>
      <c r="D57" s="14">
        <v>1</v>
      </c>
      <c r="E57" s="5">
        <f t="shared" si="4"/>
        <v>27.874719729532707</v>
      </c>
      <c r="F57" s="11">
        <f t="shared" si="5"/>
        <v>3.4632370785480295E-2</v>
      </c>
      <c r="G57" s="11">
        <f t="shared" si="6"/>
        <v>7.9774751776773289E-3</v>
      </c>
    </row>
    <row r="58" spans="1:7" x14ac:dyDescent="0.25">
      <c r="A58">
        <v>57</v>
      </c>
      <c r="B58">
        <v>186</v>
      </c>
      <c r="C58">
        <v>10</v>
      </c>
      <c r="D58" s="14">
        <v>0</v>
      </c>
      <c r="E58" s="5">
        <f t="shared" si="4"/>
        <v>46.36809247747852</v>
      </c>
      <c r="F58" s="11">
        <f t="shared" si="5"/>
        <v>2.1111257551176602E-2</v>
      </c>
      <c r="G58" s="11">
        <f t="shared" si="6"/>
        <v>4.8629224411824738E-3</v>
      </c>
    </row>
    <row r="59" spans="1:7" x14ac:dyDescent="0.25">
      <c r="A59">
        <v>56</v>
      </c>
      <c r="B59">
        <v>191</v>
      </c>
      <c r="C59">
        <v>7</v>
      </c>
      <c r="D59" s="14">
        <v>1</v>
      </c>
      <c r="E59" s="5">
        <f t="shared" si="4"/>
        <v>48.672374094551827</v>
      </c>
      <c r="F59" s="11">
        <f t="shared" si="5"/>
        <v>2.0131914735874928E-2</v>
      </c>
      <c r="G59" s="11">
        <f t="shared" si="6"/>
        <v>4.6373334092360604E-3</v>
      </c>
    </row>
    <row r="60" spans="1:7" x14ac:dyDescent="0.25">
      <c r="A60">
        <v>35</v>
      </c>
      <c r="B60">
        <v>185</v>
      </c>
      <c r="C60">
        <v>6</v>
      </c>
      <c r="D60" s="14">
        <v>0</v>
      </c>
      <c r="E60" s="5">
        <f t="shared" si="4"/>
        <v>32.511536414017719</v>
      </c>
      <c r="F60" s="11">
        <f t="shared" si="5"/>
        <v>2.9840470089031929E-2</v>
      </c>
      <c r="G60" s="11">
        <f t="shared" si="6"/>
        <v>6.8736735033247771E-3</v>
      </c>
    </row>
    <row r="61" spans="1:7" x14ac:dyDescent="0.25">
      <c r="A61">
        <v>49</v>
      </c>
      <c r="B61">
        <v>145</v>
      </c>
      <c r="C61">
        <v>10</v>
      </c>
      <c r="D61" s="14">
        <v>0</v>
      </c>
      <c r="E61" s="5">
        <f t="shared" si="4"/>
        <v>28.722813232690143</v>
      </c>
      <c r="F61" s="11">
        <f t="shared" si="5"/>
        <v>3.364419081637153E-2</v>
      </c>
      <c r="G61" s="11">
        <f t="shared" si="6"/>
        <v>7.74985053068238E-3</v>
      </c>
    </row>
    <row r="62" spans="1:7" x14ac:dyDescent="0.25">
      <c r="A62">
        <v>19</v>
      </c>
      <c r="B62">
        <v>90</v>
      </c>
      <c r="C62">
        <v>1</v>
      </c>
      <c r="D62" s="14">
        <v>0</v>
      </c>
      <c r="E62" s="5">
        <f t="shared" si="4"/>
        <v>65.19969325081216</v>
      </c>
      <c r="F62" s="11">
        <f t="shared" si="5"/>
        <v>1.5105810176661683E-2</v>
      </c>
      <c r="G62" s="11">
        <f t="shared" si="6"/>
        <v>3.4795834934161275E-3</v>
      </c>
    </row>
    <row r="63" spans="1:7" x14ac:dyDescent="0.25">
      <c r="A63">
        <v>41</v>
      </c>
      <c r="B63">
        <v>150</v>
      </c>
      <c r="C63">
        <v>8</v>
      </c>
      <c r="D63" s="14">
        <v>1</v>
      </c>
      <c r="E63" s="5">
        <f t="shared" si="4"/>
        <v>19.442222095223581</v>
      </c>
      <c r="F63" s="11">
        <f t="shared" si="5"/>
        <v>4.8918360995288013E-2</v>
      </c>
      <c r="G63" s="11">
        <f t="shared" si="6"/>
        <v>1.1268215306131457E-2</v>
      </c>
    </row>
    <row r="64" spans="1:7" x14ac:dyDescent="0.25">
      <c r="A64">
        <v>66</v>
      </c>
      <c r="B64">
        <v>83</v>
      </c>
      <c r="C64">
        <v>9</v>
      </c>
      <c r="D64" s="14">
        <v>1</v>
      </c>
      <c r="E64" s="5">
        <f t="shared" si="4"/>
        <v>83.839131674892727</v>
      </c>
      <c r="F64" s="11">
        <f t="shared" si="5"/>
        <v>1.1787013613388263E-2</v>
      </c>
      <c r="G64" s="11">
        <f t="shared" si="6"/>
        <v>2.7151074670051806E-3</v>
      </c>
    </row>
    <row r="65" spans="1:7" x14ac:dyDescent="0.25">
      <c r="A65">
        <v>64</v>
      </c>
      <c r="B65">
        <v>36</v>
      </c>
      <c r="C65">
        <v>1</v>
      </c>
      <c r="D65" s="14">
        <v>1</v>
      </c>
      <c r="E65" s="5">
        <f t="shared" si="4"/>
        <v>125.54680402144851</v>
      </c>
      <c r="F65" s="11">
        <f t="shared" si="5"/>
        <v>7.9022145816539883E-3</v>
      </c>
      <c r="G65" s="11">
        <f t="shared" si="6"/>
        <v>1.820254266284712E-3</v>
      </c>
    </row>
    <row r="66" spans="1:7" x14ac:dyDescent="0.25">
      <c r="A66">
        <v>75</v>
      </c>
      <c r="B66">
        <v>58</v>
      </c>
      <c r="C66">
        <v>4</v>
      </c>
      <c r="D66" s="14">
        <v>0</v>
      </c>
      <c r="E66" s="5">
        <f t="shared" si="4"/>
        <v>109.66312051004202</v>
      </c>
      <c r="F66" s="11">
        <f t="shared" si="5"/>
        <v>9.0364341380492329E-3</v>
      </c>
      <c r="G66" s="11">
        <f t="shared" si="6"/>
        <v>2.0815187466526786E-3</v>
      </c>
    </row>
    <row r="67" spans="1:7" x14ac:dyDescent="0.25">
      <c r="A67">
        <v>60</v>
      </c>
      <c r="B67">
        <v>91</v>
      </c>
      <c r="C67">
        <v>6</v>
      </c>
      <c r="D67" s="14">
        <v>1</v>
      </c>
      <c r="E67" s="5">
        <f t="shared" si="4"/>
        <v>73.674961825575451</v>
      </c>
      <c r="F67" s="11">
        <f t="shared" si="5"/>
        <v>1.33913694169109E-2</v>
      </c>
      <c r="G67" s="11">
        <f t="shared" si="6"/>
        <v>3.0846665906944632E-3</v>
      </c>
    </row>
    <row r="68" spans="1:7" x14ac:dyDescent="0.25">
      <c r="A68">
        <v>32</v>
      </c>
      <c r="B68">
        <v>47</v>
      </c>
      <c r="C68">
        <v>1</v>
      </c>
      <c r="D68" s="14">
        <v>1</v>
      </c>
      <c r="E68" s="5">
        <f t="shared" si="4"/>
        <v>108.30050784737807</v>
      </c>
      <c r="F68" s="11">
        <f t="shared" si="5"/>
        <v>9.1490883225936286E-3</v>
      </c>
      <c r="G68" s="11">
        <f t="shared" si="6"/>
        <v>2.1074683406447012E-3</v>
      </c>
    </row>
    <row r="69" spans="1:7" x14ac:dyDescent="0.25">
      <c r="A69">
        <v>23</v>
      </c>
      <c r="B69">
        <v>82</v>
      </c>
      <c r="C69">
        <v>7</v>
      </c>
      <c r="D69" s="14">
        <v>1</v>
      </c>
      <c r="E69" s="5">
        <f t="shared" si="4"/>
        <v>73.341666193235611</v>
      </c>
      <c r="F69" s="11">
        <f t="shared" si="5"/>
        <v>1.345140687862321E-2</v>
      </c>
      <c r="G69" s="11">
        <f t="shared" si="6"/>
        <v>3.0984960614952755E-3</v>
      </c>
    </row>
    <row r="70" spans="1:7" x14ac:dyDescent="0.25">
      <c r="A70">
        <v>60</v>
      </c>
      <c r="B70">
        <v>57</v>
      </c>
      <c r="C70">
        <v>1</v>
      </c>
      <c r="D70" s="14">
        <v>0</v>
      </c>
      <c r="E70" s="5">
        <f t="shared" si="4"/>
        <v>104.40785411069419</v>
      </c>
      <c r="F70" s="11">
        <f t="shared" si="5"/>
        <v>9.4869590927242359E-3</v>
      </c>
      <c r="G70" s="11">
        <f t="shared" si="6"/>
        <v>2.1852959805332669E-3</v>
      </c>
    </row>
    <row r="71" spans="1:7" x14ac:dyDescent="0.25">
      <c r="A71">
        <v>59</v>
      </c>
      <c r="B71">
        <v>189</v>
      </c>
      <c r="C71">
        <v>3</v>
      </c>
      <c r="D71" s="14">
        <v>0</v>
      </c>
      <c r="E71" s="5">
        <f t="shared" si="4"/>
        <v>48.887626246321268</v>
      </c>
      <c r="F71" s="11">
        <f t="shared" si="5"/>
        <v>2.0045050751913464E-2</v>
      </c>
      <c r="G71" s="11">
        <f t="shared" si="6"/>
        <v>4.6173245198597298E-3</v>
      </c>
    </row>
    <row r="72" spans="1:7" x14ac:dyDescent="0.25">
      <c r="A72">
        <v>66</v>
      </c>
      <c r="B72">
        <v>186</v>
      </c>
      <c r="C72">
        <v>3</v>
      </c>
      <c r="D72" s="14">
        <v>0</v>
      </c>
      <c r="E72" s="5">
        <f t="shared" si="4"/>
        <v>52.287665849605489</v>
      </c>
      <c r="F72" s="11">
        <f t="shared" si="5"/>
        <v>1.8766068733847598E-2</v>
      </c>
      <c r="G72" s="11">
        <f t="shared" si="6"/>
        <v>4.3227143886326244E-3</v>
      </c>
    </row>
    <row r="73" spans="1:7" x14ac:dyDescent="0.25">
      <c r="A73">
        <v>40</v>
      </c>
      <c r="B73">
        <v>59</v>
      </c>
      <c r="C73">
        <v>8</v>
      </c>
      <c r="D73" s="14">
        <v>1</v>
      </c>
      <c r="E73" s="5">
        <f t="shared" si="4"/>
        <v>97.652444925869617</v>
      </c>
      <c r="F73" s="11">
        <f t="shared" si="5"/>
        <v>1.0136596216661733E-2</v>
      </c>
      <c r="G73" s="11">
        <f t="shared" si="6"/>
        <v>2.3349381769283755E-3</v>
      </c>
    </row>
    <row r="74" spans="1:7" x14ac:dyDescent="0.25">
      <c r="A74">
        <v>70</v>
      </c>
      <c r="B74">
        <v>71</v>
      </c>
      <c r="C74">
        <v>2</v>
      </c>
      <c r="D74" s="14">
        <v>1</v>
      </c>
      <c r="E74" s="5">
        <f t="shared" si="4"/>
        <v>95.791440118624379</v>
      </c>
      <c r="F74" s="11">
        <f t="shared" si="5"/>
        <v>1.0331492111021731E-2</v>
      </c>
      <c r="G74" s="11">
        <f t="shared" si="6"/>
        <v>2.3798319316504736E-3</v>
      </c>
    </row>
    <row r="75" spans="1:7" x14ac:dyDescent="0.25">
      <c r="A75">
        <v>23</v>
      </c>
      <c r="B75">
        <v>61</v>
      </c>
      <c r="C75">
        <v>3</v>
      </c>
      <c r="D75" s="14">
        <v>1</v>
      </c>
      <c r="E75" s="5">
        <f t="shared" si="4"/>
        <v>94.053176448219972</v>
      </c>
      <c r="F75" s="11">
        <f t="shared" si="5"/>
        <v>1.0520426958532501E-2</v>
      </c>
      <c r="G75" s="11">
        <f t="shared" si="6"/>
        <v>2.4233525749685837E-3</v>
      </c>
    </row>
    <row r="76" spans="1:7" x14ac:dyDescent="0.25">
      <c r="A76">
        <v>47</v>
      </c>
      <c r="B76">
        <v>134</v>
      </c>
      <c r="C76">
        <v>5</v>
      </c>
      <c r="D76" s="14">
        <v>0</v>
      </c>
      <c r="E76" s="5">
        <f t="shared" si="4"/>
        <v>31.54362059117501</v>
      </c>
      <c r="F76" s="11">
        <f t="shared" si="5"/>
        <v>3.0727988522308857E-2</v>
      </c>
      <c r="G76" s="11">
        <f t="shared" si="6"/>
        <v>7.0781110312969058E-3</v>
      </c>
    </row>
    <row r="77" spans="1:7" x14ac:dyDescent="0.25">
      <c r="A77">
        <v>51</v>
      </c>
      <c r="B77">
        <v>123</v>
      </c>
      <c r="C77">
        <v>10</v>
      </c>
      <c r="D77" s="14">
        <v>0</v>
      </c>
      <c r="E77" s="5">
        <f t="shared" ref="E77:E140" si="7">SQRT(
        (A77-$B$2)^2 +
        (B77-$C$2) ^2 +
        (C77-$D$2) ^2
)</f>
        <v>43.046486500061768</v>
      </c>
      <c r="F77" s="11">
        <f t="shared" ref="F77:F140" si="8">1/(1+E77)</f>
        <v>2.2703286447117586E-2</v>
      </c>
      <c r="G77" s="11">
        <f t="shared" ref="G77:G140" si="9">F77/SUM($F$12:$F$211)</f>
        <v>5.2296420942545326E-3</v>
      </c>
    </row>
    <row r="78" spans="1:7" x14ac:dyDescent="0.25">
      <c r="A78">
        <v>50</v>
      </c>
      <c r="B78">
        <v>49</v>
      </c>
      <c r="C78">
        <v>6</v>
      </c>
      <c r="D78" s="14">
        <v>0</v>
      </c>
      <c r="E78" s="5">
        <f t="shared" si="7"/>
        <v>109.30690737551767</v>
      </c>
      <c r="F78" s="11">
        <f t="shared" si="8"/>
        <v>9.0656154160473484E-3</v>
      </c>
      <c r="G78" s="11">
        <f t="shared" si="9"/>
        <v>2.0882405769981904E-3</v>
      </c>
    </row>
    <row r="79" spans="1:7" x14ac:dyDescent="0.25">
      <c r="A79">
        <v>22</v>
      </c>
      <c r="B79">
        <v>169</v>
      </c>
      <c r="C79">
        <v>3</v>
      </c>
      <c r="D79" s="14">
        <v>0</v>
      </c>
      <c r="E79" s="5">
        <f t="shared" si="7"/>
        <v>14.456832294800961</v>
      </c>
      <c r="F79" s="11">
        <f t="shared" si="8"/>
        <v>6.4696309109620001E-2</v>
      </c>
      <c r="G79" s="11">
        <f t="shared" si="9"/>
        <v>1.4902623998981753E-2</v>
      </c>
    </row>
    <row r="80" spans="1:7" x14ac:dyDescent="0.25">
      <c r="A80">
        <v>38</v>
      </c>
      <c r="B80">
        <v>85</v>
      </c>
      <c r="C80">
        <v>1</v>
      </c>
      <c r="D80" s="14">
        <v>0</v>
      </c>
      <c r="E80" s="5">
        <f t="shared" si="7"/>
        <v>71.393276994406136</v>
      </c>
      <c r="F80" s="11">
        <f t="shared" si="8"/>
        <v>1.3813437400786133E-2</v>
      </c>
      <c r="G80" s="11">
        <f t="shared" si="9"/>
        <v>3.1818888364804382E-3</v>
      </c>
    </row>
    <row r="81" spans="1:7" x14ac:dyDescent="0.25">
      <c r="A81">
        <v>28</v>
      </c>
      <c r="B81">
        <v>53</v>
      </c>
      <c r="C81">
        <v>1</v>
      </c>
      <c r="D81" s="14">
        <v>0</v>
      </c>
      <c r="E81" s="5">
        <f t="shared" si="7"/>
        <v>102.08329931972223</v>
      </c>
      <c r="F81" s="11">
        <f t="shared" si="8"/>
        <v>9.7008924491096184E-3</v>
      </c>
      <c r="G81" s="11">
        <f t="shared" si="9"/>
        <v>2.2345749643721989E-3</v>
      </c>
    </row>
    <row r="82" spans="1:7" x14ac:dyDescent="0.25">
      <c r="A82">
        <v>70</v>
      </c>
      <c r="B82">
        <v>166</v>
      </c>
      <c r="C82">
        <v>1</v>
      </c>
      <c r="D82" s="14">
        <v>1</v>
      </c>
      <c r="E82" s="5">
        <f t="shared" si="7"/>
        <v>47.307504690059481</v>
      </c>
      <c r="F82" s="11">
        <f t="shared" si="8"/>
        <v>2.0700717340214343E-2</v>
      </c>
      <c r="G82" s="11">
        <f t="shared" si="9"/>
        <v>4.7683555874525833E-3</v>
      </c>
    </row>
    <row r="83" spans="1:7" x14ac:dyDescent="0.25">
      <c r="A83">
        <v>19</v>
      </c>
      <c r="B83">
        <v>28</v>
      </c>
      <c r="C83">
        <v>4</v>
      </c>
      <c r="D83" s="14">
        <v>0</v>
      </c>
      <c r="E83" s="5">
        <f t="shared" si="7"/>
        <v>127.16131487209465</v>
      </c>
      <c r="F83" s="11">
        <f t="shared" si="8"/>
        <v>7.8026665144470689E-3</v>
      </c>
      <c r="G83" s="11">
        <f t="shared" si="9"/>
        <v>1.7973236318199787E-3</v>
      </c>
    </row>
    <row r="84" spans="1:7" x14ac:dyDescent="0.25">
      <c r="A84">
        <v>19</v>
      </c>
      <c r="B84">
        <v>74</v>
      </c>
      <c r="C84">
        <v>9</v>
      </c>
      <c r="D84" s="14">
        <v>1</v>
      </c>
      <c r="E84" s="5">
        <f t="shared" si="7"/>
        <v>81.651699308710036</v>
      </c>
      <c r="F84" s="11">
        <f t="shared" si="8"/>
        <v>1.2098964792785785E-2</v>
      </c>
      <c r="G84" s="11">
        <f t="shared" si="9"/>
        <v>2.786964597598569E-3</v>
      </c>
    </row>
    <row r="85" spans="1:7" x14ac:dyDescent="0.25">
      <c r="A85">
        <v>32</v>
      </c>
      <c r="B85">
        <v>168</v>
      </c>
      <c r="C85">
        <v>0</v>
      </c>
      <c r="D85" s="14">
        <v>0</v>
      </c>
      <c r="E85" s="5">
        <f t="shared" si="7"/>
        <v>15.264337522473747</v>
      </c>
      <c r="F85" s="11">
        <f t="shared" si="8"/>
        <v>6.1484213458938577E-2</v>
      </c>
      <c r="G85" s="11">
        <f t="shared" si="9"/>
        <v>1.4162726246085798E-2</v>
      </c>
    </row>
    <row r="86" spans="1:7" x14ac:dyDescent="0.25">
      <c r="A86">
        <v>31</v>
      </c>
      <c r="B86">
        <v>78</v>
      </c>
      <c r="C86">
        <v>8</v>
      </c>
      <c r="D86" s="14">
        <v>0</v>
      </c>
      <c r="E86" s="5">
        <f t="shared" si="7"/>
        <v>77.730302971235105</v>
      </c>
      <c r="F86" s="11">
        <f t="shared" si="8"/>
        <v>1.2701589632715626E-2</v>
      </c>
      <c r="G86" s="11">
        <f t="shared" si="9"/>
        <v>2.9257776384894224E-3</v>
      </c>
    </row>
    <row r="87" spans="1:7" x14ac:dyDescent="0.25">
      <c r="A87">
        <v>52</v>
      </c>
      <c r="B87">
        <v>169</v>
      </c>
      <c r="C87">
        <v>3</v>
      </c>
      <c r="D87" s="14">
        <v>1</v>
      </c>
      <c r="E87" s="5">
        <f t="shared" si="7"/>
        <v>31.448370387032774</v>
      </c>
      <c r="F87" s="11">
        <f t="shared" si="8"/>
        <v>3.081818865084289E-2</v>
      </c>
      <c r="G87" s="11">
        <f t="shared" si="9"/>
        <v>7.0988883927677882E-3</v>
      </c>
    </row>
    <row r="88" spans="1:7" x14ac:dyDescent="0.25">
      <c r="A88">
        <v>37</v>
      </c>
      <c r="B88">
        <v>151</v>
      </c>
      <c r="C88">
        <v>9</v>
      </c>
      <c r="D88" s="14">
        <v>0</v>
      </c>
      <c r="E88" s="5">
        <f t="shared" si="7"/>
        <v>16.30950643030009</v>
      </c>
      <c r="F88" s="11">
        <f t="shared" si="8"/>
        <v>5.777172237849091E-2</v>
      </c>
      <c r="G88" s="11">
        <f t="shared" si="9"/>
        <v>1.3307563727034795E-2</v>
      </c>
    </row>
    <row r="89" spans="1:7" x14ac:dyDescent="0.25">
      <c r="A89">
        <v>70</v>
      </c>
      <c r="B89">
        <v>18</v>
      </c>
      <c r="C89">
        <v>0</v>
      </c>
      <c r="D89" s="14">
        <v>1</v>
      </c>
      <c r="E89" s="5">
        <f t="shared" si="7"/>
        <v>144.51643505151932</v>
      </c>
      <c r="F89" s="11">
        <f t="shared" si="8"/>
        <v>6.8720759936563543E-3</v>
      </c>
      <c r="G89" s="11">
        <f t="shared" si="9"/>
        <v>1.5829645622034633E-3</v>
      </c>
    </row>
    <row r="90" spans="1:7" x14ac:dyDescent="0.25">
      <c r="A90">
        <v>53</v>
      </c>
      <c r="B90">
        <v>24</v>
      </c>
      <c r="C90">
        <v>7</v>
      </c>
      <c r="D90" s="14">
        <v>0</v>
      </c>
      <c r="E90" s="5">
        <f t="shared" si="7"/>
        <v>134.35400998853737</v>
      </c>
      <c r="F90" s="11">
        <f t="shared" si="8"/>
        <v>7.3880337943788019E-3</v>
      </c>
      <c r="G90" s="11">
        <f t="shared" si="9"/>
        <v>1.7018140794221336E-3</v>
      </c>
    </row>
    <row r="91" spans="1:7" x14ac:dyDescent="0.25">
      <c r="A91">
        <v>64</v>
      </c>
      <c r="B91">
        <v>98</v>
      </c>
      <c r="C91">
        <v>4</v>
      </c>
      <c r="D91" s="14">
        <v>0</v>
      </c>
      <c r="E91" s="5">
        <f t="shared" si="7"/>
        <v>69.749551969887236</v>
      </c>
      <c r="F91" s="11">
        <f t="shared" si="8"/>
        <v>1.4134365125388E-2</v>
      </c>
      <c r="G91" s="11">
        <f t="shared" si="9"/>
        <v>3.2558136905627127E-3</v>
      </c>
    </row>
    <row r="92" spans="1:7" x14ac:dyDescent="0.25">
      <c r="A92">
        <v>72</v>
      </c>
      <c r="B92">
        <v>160</v>
      </c>
      <c r="C92">
        <v>3</v>
      </c>
      <c r="D92" s="14">
        <v>0</v>
      </c>
      <c r="E92" s="5">
        <f t="shared" si="7"/>
        <v>48.352869614946329</v>
      </c>
      <c r="F92" s="11">
        <f t="shared" si="8"/>
        <v>2.0262246305069034E-2</v>
      </c>
      <c r="G92" s="11">
        <f t="shared" si="9"/>
        <v>4.6673549421121638E-3</v>
      </c>
    </row>
    <row r="93" spans="1:7" x14ac:dyDescent="0.25">
      <c r="A93">
        <v>52</v>
      </c>
      <c r="B93">
        <v>195</v>
      </c>
      <c r="C93">
        <v>3</v>
      </c>
      <c r="D93" s="14">
        <v>0</v>
      </c>
      <c r="E93" s="5">
        <f t="shared" si="7"/>
        <v>48.918299234540036</v>
      </c>
      <c r="F93" s="11">
        <f t="shared" si="8"/>
        <v>2.0032733793704027E-2</v>
      </c>
      <c r="G93" s="11">
        <f t="shared" si="9"/>
        <v>4.614487341054129E-3</v>
      </c>
    </row>
    <row r="94" spans="1:7" x14ac:dyDescent="0.25">
      <c r="A94">
        <v>60</v>
      </c>
      <c r="B94">
        <v>73</v>
      </c>
      <c r="C94">
        <v>0</v>
      </c>
      <c r="D94" s="14">
        <v>1</v>
      </c>
      <c r="E94" s="5">
        <f t="shared" si="7"/>
        <v>89.554452708952439</v>
      </c>
      <c r="F94" s="11">
        <f t="shared" si="8"/>
        <v>1.1043079275340123E-2</v>
      </c>
      <c r="G94" s="11">
        <f t="shared" si="9"/>
        <v>2.5437441562933135E-3</v>
      </c>
    </row>
    <row r="95" spans="1:7" x14ac:dyDescent="0.25">
      <c r="A95">
        <v>59</v>
      </c>
      <c r="B95">
        <v>122</v>
      </c>
      <c r="C95">
        <v>5</v>
      </c>
      <c r="D95" s="14">
        <v>1</v>
      </c>
      <c r="E95" s="5">
        <f t="shared" si="7"/>
        <v>48.363209157374989</v>
      </c>
      <c r="F95" s="11">
        <f t="shared" si="8"/>
        <v>2.0258002205891783E-2</v>
      </c>
      <c r="G95" s="11">
        <f t="shared" si="9"/>
        <v>4.6663773250715107E-3</v>
      </c>
    </row>
    <row r="96" spans="1:7" x14ac:dyDescent="0.25">
      <c r="A96">
        <v>52</v>
      </c>
      <c r="B96">
        <v>72</v>
      </c>
      <c r="C96">
        <v>10</v>
      </c>
      <c r="D96" s="14">
        <v>0</v>
      </c>
      <c r="E96" s="5">
        <f t="shared" si="7"/>
        <v>88.164618753783543</v>
      </c>
      <c r="F96" s="11">
        <f t="shared" si="8"/>
        <v>1.1215210853549091E-2</v>
      </c>
      <c r="G96" s="11">
        <f t="shared" si="9"/>
        <v>2.5833942108899849E-3</v>
      </c>
    </row>
    <row r="97" spans="1:7" x14ac:dyDescent="0.25">
      <c r="A97">
        <v>44</v>
      </c>
      <c r="B97">
        <v>62</v>
      </c>
      <c r="C97">
        <v>7</v>
      </c>
      <c r="D97" s="14">
        <v>1</v>
      </c>
      <c r="E97" s="5">
        <f t="shared" si="7"/>
        <v>95.383436717283359</v>
      </c>
      <c r="F97" s="11">
        <f t="shared" si="8"/>
        <v>1.0375226637054345E-2</v>
      </c>
      <c r="G97" s="11">
        <f t="shared" si="9"/>
        <v>2.3899060642587713E-3</v>
      </c>
    </row>
    <row r="98" spans="1:7" x14ac:dyDescent="0.25">
      <c r="A98">
        <v>18</v>
      </c>
      <c r="B98">
        <v>193</v>
      </c>
      <c r="C98">
        <v>4</v>
      </c>
      <c r="D98" s="14">
        <v>1</v>
      </c>
      <c r="E98" s="5">
        <f t="shared" si="7"/>
        <v>38.678159211627431</v>
      </c>
      <c r="F98" s="11">
        <f t="shared" si="8"/>
        <v>2.5202782081356144E-2</v>
      </c>
      <c r="G98" s="11">
        <f t="shared" si="9"/>
        <v>5.8053943146947999E-3</v>
      </c>
    </row>
    <row r="99" spans="1:7" x14ac:dyDescent="0.25">
      <c r="A99">
        <v>54</v>
      </c>
      <c r="B99">
        <v>90</v>
      </c>
      <c r="C99">
        <v>8</v>
      </c>
      <c r="D99" s="14">
        <v>0</v>
      </c>
      <c r="E99" s="5">
        <f t="shared" si="7"/>
        <v>72.034713853808015</v>
      </c>
      <c r="F99" s="11">
        <f t="shared" si="8"/>
        <v>1.3692119092869701E-2</v>
      </c>
      <c r="G99" s="11">
        <f t="shared" si="9"/>
        <v>3.1539434845437781E-3</v>
      </c>
    </row>
    <row r="100" spans="1:7" x14ac:dyDescent="0.25">
      <c r="A100">
        <v>42</v>
      </c>
      <c r="B100">
        <v>143</v>
      </c>
      <c r="C100">
        <v>4</v>
      </c>
      <c r="D100" s="14">
        <v>0</v>
      </c>
      <c r="E100" s="5">
        <f t="shared" si="7"/>
        <v>22</v>
      </c>
      <c r="F100" s="11">
        <f t="shared" si="8"/>
        <v>4.3478260869565216E-2</v>
      </c>
      <c r="G100" s="11">
        <f t="shared" si="9"/>
        <v>1.0015102604553782E-2</v>
      </c>
    </row>
    <row r="101" spans="1:7" x14ac:dyDescent="0.25">
      <c r="A101">
        <v>23</v>
      </c>
      <c r="B101">
        <v>53</v>
      </c>
      <c r="C101">
        <v>0</v>
      </c>
      <c r="D101" s="14">
        <v>1</v>
      </c>
      <c r="E101" s="5">
        <f t="shared" si="7"/>
        <v>102.00490184299969</v>
      </c>
      <c r="F101" s="11">
        <f t="shared" si="8"/>
        <v>9.7082758403498337E-3</v>
      </c>
      <c r="G101" s="11">
        <f t="shared" si="9"/>
        <v>2.2362757090515261E-3</v>
      </c>
    </row>
    <row r="102" spans="1:7" x14ac:dyDescent="0.25">
      <c r="A102">
        <v>62</v>
      </c>
      <c r="B102">
        <v>188</v>
      </c>
      <c r="C102">
        <v>6</v>
      </c>
      <c r="D102" s="14">
        <v>0</v>
      </c>
      <c r="E102" s="5">
        <f t="shared" si="7"/>
        <v>50.685303589896748</v>
      </c>
      <c r="F102" s="11">
        <f t="shared" si="8"/>
        <v>1.9347859653386583E-2</v>
      </c>
      <c r="G102" s="11">
        <f t="shared" si="9"/>
        <v>4.4567283909649792E-3</v>
      </c>
    </row>
    <row r="103" spans="1:7" x14ac:dyDescent="0.25">
      <c r="A103">
        <v>62</v>
      </c>
      <c r="B103">
        <v>194</v>
      </c>
      <c r="C103">
        <v>5</v>
      </c>
      <c r="D103" s="14">
        <v>1</v>
      </c>
      <c r="E103" s="5">
        <f t="shared" si="7"/>
        <v>54.680892457969264</v>
      </c>
      <c r="F103" s="11">
        <f t="shared" si="8"/>
        <v>1.7959482254255359E-2</v>
      </c>
      <c r="G103" s="11">
        <f t="shared" si="9"/>
        <v>4.1369193225236963E-3</v>
      </c>
    </row>
    <row r="104" spans="1:7" x14ac:dyDescent="0.25">
      <c r="A104">
        <v>53</v>
      </c>
      <c r="B104">
        <v>81</v>
      </c>
      <c r="C104">
        <v>6</v>
      </c>
      <c r="D104" s="14">
        <v>1</v>
      </c>
      <c r="E104" s="5">
        <f t="shared" si="7"/>
        <v>79.705708703956702</v>
      </c>
      <c r="F104" s="11">
        <f t="shared" si="8"/>
        <v>1.2390697214098979E-2</v>
      </c>
      <c r="G104" s="11">
        <f t="shared" si="9"/>
        <v>2.8541643906466797E-3</v>
      </c>
    </row>
    <row r="105" spans="1:7" x14ac:dyDescent="0.25">
      <c r="A105">
        <v>31</v>
      </c>
      <c r="B105">
        <v>139</v>
      </c>
      <c r="C105">
        <v>10</v>
      </c>
      <c r="D105" s="14">
        <v>1</v>
      </c>
      <c r="E105" s="5">
        <f t="shared" si="7"/>
        <v>20.124611797498108</v>
      </c>
      <c r="F105" s="11">
        <f t="shared" si="8"/>
        <v>4.7338148013609173E-2</v>
      </c>
      <c r="G105" s="11">
        <f t="shared" si="9"/>
        <v>1.0904217417714543E-2</v>
      </c>
    </row>
    <row r="106" spans="1:7" x14ac:dyDescent="0.25">
      <c r="A106">
        <v>31</v>
      </c>
      <c r="B106">
        <v>23</v>
      </c>
      <c r="C106">
        <v>6</v>
      </c>
      <c r="D106" s="14">
        <v>1</v>
      </c>
      <c r="E106" s="5">
        <f t="shared" si="7"/>
        <v>132.32157798333574</v>
      </c>
      <c r="F106" s="11">
        <f t="shared" si="8"/>
        <v>7.5006612967406742E-3</v>
      </c>
      <c r="G106" s="11">
        <f t="shared" si="9"/>
        <v>1.7277575272438555E-3</v>
      </c>
    </row>
    <row r="107" spans="1:7" x14ac:dyDescent="0.25">
      <c r="A107">
        <v>26</v>
      </c>
      <c r="B107">
        <v>138</v>
      </c>
      <c r="C107">
        <v>6</v>
      </c>
      <c r="D107" s="14">
        <v>1</v>
      </c>
      <c r="E107" s="5">
        <f t="shared" si="7"/>
        <v>18.138357147217054</v>
      </c>
      <c r="F107" s="11">
        <f t="shared" si="8"/>
        <v>5.2251088863466633E-2</v>
      </c>
      <c r="G107" s="11">
        <f t="shared" si="9"/>
        <v>1.2035900371847343E-2</v>
      </c>
    </row>
    <row r="108" spans="1:7" x14ac:dyDescent="0.25">
      <c r="A108">
        <v>71</v>
      </c>
      <c r="B108">
        <v>165</v>
      </c>
      <c r="C108">
        <v>8</v>
      </c>
      <c r="D108" s="14">
        <v>0</v>
      </c>
      <c r="E108" s="5">
        <f t="shared" si="7"/>
        <v>48.713447835274401</v>
      </c>
      <c r="F108" s="11">
        <f t="shared" si="8"/>
        <v>2.0115281549441144E-2</v>
      </c>
      <c r="G108" s="11">
        <f t="shared" si="9"/>
        <v>4.6335019986542348E-3</v>
      </c>
    </row>
    <row r="109" spans="1:7" x14ac:dyDescent="0.25">
      <c r="A109">
        <v>55</v>
      </c>
      <c r="B109">
        <v>84</v>
      </c>
      <c r="C109">
        <v>3</v>
      </c>
      <c r="D109" s="14">
        <v>1</v>
      </c>
      <c r="E109" s="5">
        <f t="shared" si="7"/>
        <v>77.530639104808103</v>
      </c>
      <c r="F109" s="11">
        <f t="shared" si="8"/>
        <v>1.2733883378503846E-2</v>
      </c>
      <c r="G109" s="11">
        <f t="shared" si="9"/>
        <v>2.9332164175731737E-3</v>
      </c>
    </row>
    <row r="110" spans="1:7" x14ac:dyDescent="0.25">
      <c r="A110">
        <v>68</v>
      </c>
      <c r="B110">
        <v>51</v>
      </c>
      <c r="C110">
        <v>0</v>
      </c>
      <c r="D110" s="14">
        <v>1</v>
      </c>
      <c r="E110" s="5">
        <f t="shared" si="7"/>
        <v>112.92475370794483</v>
      </c>
      <c r="F110" s="11">
        <f t="shared" si="8"/>
        <v>8.7777236066147613E-3</v>
      </c>
      <c r="G110" s="11">
        <f t="shared" si="9"/>
        <v>2.0219254587571967E-3</v>
      </c>
    </row>
    <row r="111" spans="1:7" x14ac:dyDescent="0.25">
      <c r="A111">
        <v>53</v>
      </c>
      <c r="B111">
        <v>116</v>
      </c>
      <c r="C111">
        <v>10</v>
      </c>
      <c r="D111" s="14">
        <v>0</v>
      </c>
      <c r="E111" s="5">
        <f t="shared" si="7"/>
        <v>49.618544920221112</v>
      </c>
      <c r="F111" s="11">
        <f t="shared" si="8"/>
        <v>1.9755605412523813E-2</v>
      </c>
      <c r="G111" s="11">
        <f t="shared" si="9"/>
        <v>4.5506515500945933E-3</v>
      </c>
    </row>
    <row r="112" spans="1:7" x14ac:dyDescent="0.25">
      <c r="A112">
        <v>49</v>
      </c>
      <c r="B112">
        <v>116</v>
      </c>
      <c r="C112">
        <v>2</v>
      </c>
      <c r="D112" s="14">
        <v>1</v>
      </c>
      <c r="E112" s="5">
        <f t="shared" si="7"/>
        <v>46.36809247747852</v>
      </c>
      <c r="F112" s="11">
        <f t="shared" si="8"/>
        <v>2.1111257551176602E-2</v>
      </c>
      <c r="G112" s="11">
        <f t="shared" si="9"/>
        <v>4.8629224411824738E-3</v>
      </c>
    </row>
    <row r="113" spans="1:7" x14ac:dyDescent="0.25">
      <c r="A113">
        <v>75</v>
      </c>
      <c r="B113">
        <v>102</v>
      </c>
      <c r="C113">
        <v>10</v>
      </c>
      <c r="D113" s="14">
        <v>0</v>
      </c>
      <c r="E113" s="5">
        <f t="shared" si="7"/>
        <v>74.22937423958254</v>
      </c>
      <c r="F113" s="11">
        <f t="shared" si="8"/>
        <v>1.3292680021706759E-2</v>
      </c>
      <c r="G113" s="11">
        <f t="shared" si="9"/>
        <v>3.061933749058594E-3</v>
      </c>
    </row>
    <row r="114" spans="1:7" x14ac:dyDescent="0.25">
      <c r="A114">
        <v>67</v>
      </c>
      <c r="B114">
        <v>105</v>
      </c>
      <c r="C114">
        <v>7</v>
      </c>
      <c r="D114" s="14">
        <v>1</v>
      </c>
      <c r="E114" s="5">
        <f t="shared" si="7"/>
        <v>66.317418526357017</v>
      </c>
      <c r="F114" s="11">
        <f t="shared" si="8"/>
        <v>1.4854996253435752E-2</v>
      </c>
      <c r="G114" s="11">
        <f t="shared" si="9"/>
        <v>3.4218091683736848E-3</v>
      </c>
    </row>
    <row r="115" spans="1:7" x14ac:dyDescent="0.25">
      <c r="A115">
        <v>43</v>
      </c>
      <c r="B115">
        <v>197</v>
      </c>
      <c r="C115">
        <v>8</v>
      </c>
      <c r="D115" s="14">
        <v>0</v>
      </c>
      <c r="E115" s="5">
        <f t="shared" si="7"/>
        <v>46.786750261158339</v>
      </c>
      <c r="F115" s="11">
        <f t="shared" si="8"/>
        <v>2.0926302678774378E-2</v>
      </c>
      <c r="G115" s="11">
        <f t="shared" si="9"/>
        <v>4.8203185746231031E-3</v>
      </c>
    </row>
    <row r="116" spans="1:7" x14ac:dyDescent="0.25">
      <c r="A116">
        <v>46</v>
      </c>
      <c r="B116">
        <v>127</v>
      </c>
      <c r="C116">
        <v>2</v>
      </c>
      <c r="D116" s="14">
        <v>0</v>
      </c>
      <c r="E116" s="5">
        <f t="shared" si="7"/>
        <v>35.665109000254013</v>
      </c>
      <c r="F116" s="11">
        <f t="shared" si="8"/>
        <v>2.7273885916800959E-2</v>
      </c>
      <c r="G116" s="11">
        <f t="shared" si="9"/>
        <v>6.2824676152780879E-3</v>
      </c>
    </row>
    <row r="117" spans="1:7" x14ac:dyDescent="0.25">
      <c r="A117">
        <v>48</v>
      </c>
      <c r="B117">
        <v>46</v>
      </c>
      <c r="C117">
        <v>2</v>
      </c>
      <c r="D117" s="14">
        <v>0</v>
      </c>
      <c r="E117" s="5">
        <f t="shared" si="7"/>
        <v>111.6288493177279</v>
      </c>
      <c r="F117" s="11">
        <f t="shared" si="8"/>
        <v>8.8787198489348237E-3</v>
      </c>
      <c r="G117" s="11">
        <f t="shared" si="9"/>
        <v>2.0451896765359221E-3</v>
      </c>
    </row>
    <row r="118" spans="1:7" x14ac:dyDescent="0.25">
      <c r="A118">
        <v>66</v>
      </c>
      <c r="B118">
        <v>67</v>
      </c>
      <c r="C118">
        <v>1</v>
      </c>
      <c r="D118" s="14">
        <v>1</v>
      </c>
      <c r="E118" s="5">
        <f t="shared" si="7"/>
        <v>97.514101544340761</v>
      </c>
      <c r="F118" s="11">
        <f t="shared" si="8"/>
        <v>1.0150831041684976E-2</v>
      </c>
      <c r="G118" s="11">
        <f t="shared" si="9"/>
        <v>2.3382171312911855E-3</v>
      </c>
    </row>
    <row r="119" spans="1:7" x14ac:dyDescent="0.25">
      <c r="A119">
        <v>42</v>
      </c>
      <c r="B119">
        <v>22</v>
      </c>
      <c r="C119">
        <v>4</v>
      </c>
      <c r="D119" s="14">
        <v>1</v>
      </c>
      <c r="E119" s="5">
        <f t="shared" si="7"/>
        <v>134.27211177307072</v>
      </c>
      <c r="F119" s="11">
        <f t="shared" si="8"/>
        <v>7.3925067546633432E-3</v>
      </c>
      <c r="G119" s="11">
        <f t="shared" si="9"/>
        <v>1.7028444140146364E-3</v>
      </c>
    </row>
    <row r="120" spans="1:7" x14ac:dyDescent="0.25">
      <c r="A120">
        <v>63</v>
      </c>
      <c r="B120">
        <v>57</v>
      </c>
      <c r="C120">
        <v>10</v>
      </c>
      <c r="D120" s="14">
        <v>1</v>
      </c>
      <c r="E120" s="5">
        <f t="shared" si="7"/>
        <v>105.94810050208545</v>
      </c>
      <c r="F120" s="11">
        <f t="shared" si="8"/>
        <v>9.3503296954815986E-3</v>
      </c>
      <c r="G120" s="11">
        <f t="shared" si="9"/>
        <v>2.1538237595930495E-3</v>
      </c>
    </row>
    <row r="121" spans="1:7" x14ac:dyDescent="0.25">
      <c r="A121">
        <v>73</v>
      </c>
      <c r="B121">
        <v>91</v>
      </c>
      <c r="C121">
        <v>7</v>
      </c>
      <c r="D121" s="14">
        <v>1</v>
      </c>
      <c r="E121" s="5">
        <f t="shared" si="7"/>
        <v>80.907354424675134</v>
      </c>
      <c r="F121" s="11">
        <f t="shared" si="8"/>
        <v>1.2208915878483597E-2</v>
      </c>
      <c r="G121" s="11">
        <f t="shared" si="9"/>
        <v>2.8122915399077194E-3</v>
      </c>
    </row>
    <row r="122" spans="1:7" x14ac:dyDescent="0.25">
      <c r="A122">
        <v>57</v>
      </c>
      <c r="B122">
        <v>66</v>
      </c>
      <c r="C122">
        <v>0</v>
      </c>
      <c r="D122" s="14">
        <v>0</v>
      </c>
      <c r="E122" s="5">
        <f t="shared" si="7"/>
        <v>94.921019800674287</v>
      </c>
      <c r="F122" s="11">
        <f t="shared" si="8"/>
        <v>1.0425243623118469E-2</v>
      </c>
      <c r="G122" s="11">
        <f t="shared" si="9"/>
        <v>2.4014273449490344E-3</v>
      </c>
    </row>
    <row r="123" spans="1:7" x14ac:dyDescent="0.25">
      <c r="A123">
        <v>69</v>
      </c>
      <c r="B123">
        <v>107</v>
      </c>
      <c r="C123">
        <v>6</v>
      </c>
      <c r="D123" s="14">
        <v>0</v>
      </c>
      <c r="E123" s="5">
        <f t="shared" si="7"/>
        <v>66.068146636635717</v>
      </c>
      <c r="F123" s="11">
        <f t="shared" si="8"/>
        <v>1.4910207753582889E-2</v>
      </c>
      <c r="G123" s="11">
        <f t="shared" si="9"/>
        <v>3.4345269916689577E-3</v>
      </c>
    </row>
    <row r="124" spans="1:7" x14ac:dyDescent="0.25">
      <c r="A124">
        <v>68</v>
      </c>
      <c r="B124">
        <v>24</v>
      </c>
      <c r="C124">
        <v>7</v>
      </c>
      <c r="D124" s="14">
        <v>0</v>
      </c>
      <c r="E124" s="5">
        <f t="shared" si="7"/>
        <v>138.36907168872673</v>
      </c>
      <c r="F124" s="11">
        <f t="shared" si="8"/>
        <v>7.1751930889906897E-3</v>
      </c>
      <c r="G124" s="11">
        <f t="shared" si="9"/>
        <v>1.65278678485572E-3</v>
      </c>
    </row>
    <row r="125" spans="1:7" x14ac:dyDescent="0.25">
      <c r="A125">
        <v>25</v>
      </c>
      <c r="B125">
        <v>83</v>
      </c>
      <c r="C125">
        <v>0</v>
      </c>
      <c r="D125" s="14">
        <v>1</v>
      </c>
      <c r="E125" s="5">
        <f t="shared" si="7"/>
        <v>72.006944109578768</v>
      </c>
      <c r="F125" s="11">
        <f t="shared" si="8"/>
        <v>1.3697327181631705E-2</v>
      </c>
      <c r="G125" s="11">
        <f t="shared" si="9"/>
        <v>3.1551431540402554E-3</v>
      </c>
    </row>
    <row r="126" spans="1:7" x14ac:dyDescent="0.25">
      <c r="A126">
        <v>19</v>
      </c>
      <c r="B126">
        <v>22</v>
      </c>
      <c r="C126">
        <v>7</v>
      </c>
      <c r="D126" s="14">
        <v>1</v>
      </c>
      <c r="E126" s="5">
        <f t="shared" si="7"/>
        <v>133.27790514560169</v>
      </c>
      <c r="F126" s="11">
        <f t="shared" si="8"/>
        <v>7.4472415913524196E-3</v>
      </c>
      <c r="G126" s="11">
        <f t="shared" si="9"/>
        <v>1.715452439140782E-3</v>
      </c>
    </row>
    <row r="127" spans="1:7" x14ac:dyDescent="0.25">
      <c r="A127">
        <v>60</v>
      </c>
      <c r="B127">
        <v>169</v>
      </c>
      <c r="C127">
        <v>1</v>
      </c>
      <c r="D127" s="14">
        <v>0</v>
      </c>
      <c r="E127" s="5">
        <f t="shared" si="7"/>
        <v>38.639358172723313</v>
      </c>
      <c r="F127" s="11">
        <f t="shared" si="8"/>
        <v>2.5227451858393642E-2</v>
      </c>
      <c r="G127" s="11">
        <f t="shared" si="9"/>
        <v>5.8110769327048267E-3</v>
      </c>
    </row>
    <row r="128" spans="1:7" x14ac:dyDescent="0.25">
      <c r="A128">
        <v>55</v>
      </c>
      <c r="B128">
        <v>48</v>
      </c>
      <c r="C128">
        <v>3</v>
      </c>
      <c r="D128" s="14">
        <v>1</v>
      </c>
      <c r="E128" s="5">
        <f t="shared" si="7"/>
        <v>111.44056711987785</v>
      </c>
      <c r="F128" s="11">
        <f t="shared" si="8"/>
        <v>8.8935873022932717E-3</v>
      </c>
      <c r="G128" s="11">
        <f t="shared" si="9"/>
        <v>2.0486143551655474E-3</v>
      </c>
    </row>
    <row r="129" spans="1:7" x14ac:dyDescent="0.25">
      <c r="A129">
        <v>60</v>
      </c>
      <c r="B129">
        <v>187</v>
      </c>
      <c r="C129">
        <v>5</v>
      </c>
      <c r="D129" s="14">
        <v>0</v>
      </c>
      <c r="E129" s="5">
        <f t="shared" si="7"/>
        <v>48.425200051213004</v>
      </c>
      <c r="F129" s="11">
        <f t="shared" si="8"/>
        <v>2.0232593878503843E-2</v>
      </c>
      <c r="G129" s="11">
        <f t="shared" si="9"/>
        <v>4.6605245839381037E-3</v>
      </c>
    </row>
    <row r="130" spans="1:7" x14ac:dyDescent="0.25">
      <c r="A130">
        <v>63</v>
      </c>
      <c r="B130">
        <v>65</v>
      </c>
      <c r="C130">
        <v>3</v>
      </c>
      <c r="D130" s="14">
        <v>0</v>
      </c>
      <c r="E130" s="5">
        <f t="shared" si="7"/>
        <v>98.132563402776753</v>
      </c>
      <c r="F130" s="11">
        <f t="shared" si="8"/>
        <v>1.0087502690079631E-2</v>
      </c>
      <c r="G130" s="11">
        <f t="shared" si="9"/>
        <v>2.3236296126917752E-3</v>
      </c>
    </row>
    <row r="131" spans="1:7" x14ac:dyDescent="0.25">
      <c r="A131">
        <v>36</v>
      </c>
      <c r="B131">
        <v>173</v>
      </c>
      <c r="C131">
        <v>8</v>
      </c>
      <c r="D131" s="14">
        <v>0</v>
      </c>
      <c r="E131" s="5">
        <f t="shared" si="7"/>
        <v>23.065125189341593</v>
      </c>
      <c r="F131" s="11">
        <f t="shared" si="8"/>
        <v>4.1553908077856104E-2</v>
      </c>
      <c r="G131" s="11">
        <f t="shared" si="9"/>
        <v>9.5718330194582788E-3</v>
      </c>
    </row>
    <row r="132" spans="1:7" x14ac:dyDescent="0.25">
      <c r="A132">
        <v>20</v>
      </c>
      <c r="B132">
        <v>21</v>
      </c>
      <c r="C132">
        <v>3</v>
      </c>
      <c r="D132" s="14">
        <v>1</v>
      </c>
      <c r="E132" s="5">
        <f t="shared" si="7"/>
        <v>134.09325113517085</v>
      </c>
      <c r="F132" s="11">
        <f t="shared" si="8"/>
        <v>7.4022942789305265E-3</v>
      </c>
      <c r="G132" s="11">
        <f t="shared" si="9"/>
        <v>1.7050989443895856E-3</v>
      </c>
    </row>
    <row r="133" spans="1:7" x14ac:dyDescent="0.25">
      <c r="A133">
        <v>65</v>
      </c>
      <c r="B133">
        <v>167</v>
      </c>
      <c r="C133">
        <v>5</v>
      </c>
      <c r="D133" s="14">
        <v>1</v>
      </c>
      <c r="E133" s="5">
        <f t="shared" si="7"/>
        <v>43.011626335213137</v>
      </c>
      <c r="F133" s="11">
        <f t="shared" si="8"/>
        <v>2.2721268975236956E-2</v>
      </c>
      <c r="G133" s="11">
        <f t="shared" si="9"/>
        <v>5.2337843221312418E-3</v>
      </c>
    </row>
    <row r="134" spans="1:7" x14ac:dyDescent="0.25">
      <c r="A134">
        <v>56</v>
      </c>
      <c r="B134">
        <v>101</v>
      </c>
      <c r="C134">
        <v>4</v>
      </c>
      <c r="D134" s="14">
        <v>0</v>
      </c>
      <c r="E134" s="5">
        <f t="shared" si="7"/>
        <v>62.896740774065549</v>
      </c>
      <c r="F134" s="11">
        <f t="shared" si="8"/>
        <v>1.5650250511773843E-2</v>
      </c>
      <c r="G134" s="11">
        <f t="shared" si="9"/>
        <v>3.6049938872348636E-3</v>
      </c>
    </row>
    <row r="135" spans="1:7" x14ac:dyDescent="0.25">
      <c r="A135">
        <v>73</v>
      </c>
      <c r="B135">
        <v>160</v>
      </c>
      <c r="C135">
        <v>5</v>
      </c>
      <c r="D135" s="14">
        <v>1</v>
      </c>
      <c r="E135" s="5">
        <f t="shared" si="7"/>
        <v>49.507575177946251</v>
      </c>
      <c r="F135" s="11">
        <f t="shared" si="8"/>
        <v>1.9799010276712759E-2</v>
      </c>
      <c r="G135" s="11">
        <f t="shared" si="9"/>
        <v>4.5606497459675403E-3</v>
      </c>
    </row>
    <row r="136" spans="1:7" x14ac:dyDescent="0.25">
      <c r="A136">
        <v>66</v>
      </c>
      <c r="B136">
        <v>134</v>
      </c>
      <c r="C136">
        <v>6</v>
      </c>
      <c r="D136" s="14">
        <v>0</v>
      </c>
      <c r="E136" s="5">
        <f t="shared" si="7"/>
        <v>47.339201514178498</v>
      </c>
      <c r="F136" s="11">
        <f t="shared" si="8"/>
        <v>2.0687143533115404E-2</v>
      </c>
      <c r="G136" s="11">
        <f t="shared" si="9"/>
        <v>4.7652288968234868E-3</v>
      </c>
    </row>
    <row r="137" spans="1:7" x14ac:dyDescent="0.25">
      <c r="A137">
        <v>23</v>
      </c>
      <c r="B137">
        <v>135</v>
      </c>
      <c r="C137">
        <v>3</v>
      </c>
      <c r="D137" s="14">
        <v>1</v>
      </c>
      <c r="E137" s="5">
        <f t="shared" si="7"/>
        <v>20.248456731316587</v>
      </c>
      <c r="F137" s="11">
        <f t="shared" si="8"/>
        <v>4.7062241396862069E-2</v>
      </c>
      <c r="G137" s="11">
        <f t="shared" si="9"/>
        <v>1.08406630569666E-2</v>
      </c>
    </row>
    <row r="138" spans="1:7" x14ac:dyDescent="0.25">
      <c r="A138">
        <v>69</v>
      </c>
      <c r="B138">
        <v>165</v>
      </c>
      <c r="C138">
        <v>4</v>
      </c>
      <c r="D138" s="14">
        <v>0</v>
      </c>
      <c r="E138" s="5">
        <f t="shared" si="7"/>
        <v>46.270941205037097</v>
      </c>
      <c r="F138" s="11">
        <f t="shared" si="8"/>
        <v>2.1154645422914533E-2</v>
      </c>
      <c r="G138" s="11">
        <f t="shared" si="9"/>
        <v>4.8729167228891909E-3</v>
      </c>
    </row>
    <row r="139" spans="1:7" x14ac:dyDescent="0.25">
      <c r="A139">
        <v>30</v>
      </c>
      <c r="B139">
        <v>154</v>
      </c>
      <c r="C139">
        <v>2</v>
      </c>
      <c r="D139" s="14">
        <v>0</v>
      </c>
      <c r="E139" s="5">
        <f t="shared" si="7"/>
        <v>6.4031242374328485</v>
      </c>
      <c r="F139" s="11">
        <f t="shared" si="8"/>
        <v>0.13507810593582123</v>
      </c>
      <c r="G139" s="11">
        <f t="shared" si="9"/>
        <v>3.1114885083248802E-2</v>
      </c>
    </row>
    <row r="140" spans="1:7" x14ac:dyDescent="0.25">
      <c r="A140">
        <v>52</v>
      </c>
      <c r="B140">
        <v>197</v>
      </c>
      <c r="C140">
        <v>4</v>
      </c>
      <c r="D140" s="14">
        <v>1</v>
      </c>
      <c r="E140" s="5">
        <f t="shared" si="7"/>
        <v>50.635955604688654</v>
      </c>
      <c r="F140" s="11">
        <f t="shared" si="8"/>
        <v>1.9366350216421635E-2</v>
      </c>
      <c r="G140" s="11">
        <f t="shared" si="9"/>
        <v>4.4609876433432559E-3</v>
      </c>
    </row>
    <row r="141" spans="1:7" x14ac:dyDescent="0.25">
      <c r="A141">
        <v>55</v>
      </c>
      <c r="B141">
        <v>14</v>
      </c>
      <c r="C141">
        <v>0</v>
      </c>
      <c r="D141" s="14">
        <v>0</v>
      </c>
      <c r="E141" s="5">
        <f t="shared" ref="E141:E204" si="10">SQRT(
        (A141-$B$2)^2 +
        (B141-$C$2) ^2 +
        (C141-$D$2) ^2
)</f>
        <v>144.36758638974331</v>
      </c>
      <c r="F141" s="11">
        <f t="shared" ref="F141:F204" si="11">1/(1+E141)</f>
        <v>6.8791126332586406E-3</v>
      </c>
      <c r="G141" s="11">
        <f t="shared" ref="G141:G204" si="12">F141/SUM($F$12:$F$211)</f>
        <v>1.5845854335584512E-3</v>
      </c>
    </row>
    <row r="142" spans="1:7" x14ac:dyDescent="0.25">
      <c r="A142">
        <v>52</v>
      </c>
      <c r="B142">
        <v>122</v>
      </c>
      <c r="C142">
        <v>7</v>
      </c>
      <c r="D142" s="14">
        <v>1</v>
      </c>
      <c r="E142" s="5">
        <f t="shared" si="10"/>
        <v>43.840620433565945</v>
      </c>
      <c r="F142" s="11">
        <f t="shared" si="11"/>
        <v>2.2301207930018711E-2</v>
      </c>
      <c r="G142" s="11">
        <f t="shared" si="12"/>
        <v>5.1370243693663947E-3</v>
      </c>
    </row>
    <row r="143" spans="1:7" x14ac:dyDescent="0.25">
      <c r="A143">
        <v>51</v>
      </c>
      <c r="B143">
        <v>131</v>
      </c>
      <c r="C143">
        <v>2</v>
      </c>
      <c r="D143" s="14">
        <v>0</v>
      </c>
      <c r="E143" s="5">
        <f t="shared" si="10"/>
        <v>36.180105030251084</v>
      </c>
      <c r="F143" s="11">
        <f t="shared" si="11"/>
        <v>2.6896104763188905E-2</v>
      </c>
      <c r="G143" s="11">
        <f t="shared" si="12"/>
        <v>6.1954467239217857E-3</v>
      </c>
    </row>
    <row r="144" spans="1:7" x14ac:dyDescent="0.25">
      <c r="A144">
        <v>35</v>
      </c>
      <c r="B144">
        <v>79</v>
      </c>
      <c r="C144">
        <v>9</v>
      </c>
      <c r="D144" s="14">
        <v>0</v>
      </c>
      <c r="E144" s="5">
        <f t="shared" si="10"/>
        <v>77.317527120310828</v>
      </c>
      <c r="F144" s="11">
        <f t="shared" si="11"/>
        <v>1.2768533900001811E-2</v>
      </c>
      <c r="G144" s="11">
        <f t="shared" si="12"/>
        <v>2.9411980737195525E-3</v>
      </c>
    </row>
    <row r="145" spans="1:7" x14ac:dyDescent="0.25">
      <c r="A145">
        <v>35</v>
      </c>
      <c r="B145">
        <v>88</v>
      </c>
      <c r="C145">
        <v>1</v>
      </c>
      <c r="D145" s="14">
        <v>1</v>
      </c>
      <c r="E145" s="5">
        <f t="shared" si="10"/>
        <v>67.904344485459845</v>
      </c>
      <c r="F145" s="11">
        <f t="shared" si="11"/>
        <v>1.4512872990338358E-2</v>
      </c>
      <c r="G145" s="11">
        <f t="shared" si="12"/>
        <v>3.3430019779572065E-3</v>
      </c>
    </row>
    <row r="146" spans="1:7" x14ac:dyDescent="0.25">
      <c r="A146">
        <v>62</v>
      </c>
      <c r="B146">
        <v>71</v>
      </c>
      <c r="C146">
        <v>9</v>
      </c>
      <c r="D146" s="14">
        <v>0</v>
      </c>
      <c r="E146" s="5">
        <f t="shared" si="10"/>
        <v>92.633687176966021</v>
      </c>
      <c r="F146" s="11">
        <f t="shared" si="11"/>
        <v>1.0679916920392312E-2</v>
      </c>
      <c r="G146" s="11">
        <f t="shared" si="12"/>
        <v>2.4600906666142983E-3</v>
      </c>
    </row>
    <row r="147" spans="1:7" x14ac:dyDescent="0.25">
      <c r="A147">
        <v>67</v>
      </c>
      <c r="B147">
        <v>52</v>
      </c>
      <c r="C147">
        <v>6</v>
      </c>
      <c r="D147" s="14">
        <v>1</v>
      </c>
      <c r="E147" s="5">
        <f t="shared" si="10"/>
        <v>111.77656283854859</v>
      </c>
      <c r="F147" s="11">
        <f t="shared" si="11"/>
        <v>8.8670905978186654E-3</v>
      </c>
      <c r="G147" s="11">
        <f t="shared" si="12"/>
        <v>2.0425109092436456E-3</v>
      </c>
    </row>
    <row r="148" spans="1:7" x14ac:dyDescent="0.25">
      <c r="A148">
        <v>50</v>
      </c>
      <c r="B148">
        <v>37</v>
      </c>
      <c r="C148">
        <v>9</v>
      </c>
      <c r="D148" s="14">
        <v>1</v>
      </c>
      <c r="E148" s="5">
        <f t="shared" si="10"/>
        <v>121.16517651536682</v>
      </c>
      <c r="F148" s="11">
        <f t="shared" si="11"/>
        <v>8.1856387272048244E-3</v>
      </c>
      <c r="G148" s="11">
        <f t="shared" si="12"/>
        <v>1.885540269945603E-3</v>
      </c>
    </row>
    <row r="149" spans="1:7" x14ac:dyDescent="0.25">
      <c r="A149">
        <v>33</v>
      </c>
      <c r="B149">
        <v>165</v>
      </c>
      <c r="C149">
        <v>9</v>
      </c>
      <c r="D149" s="14">
        <v>0</v>
      </c>
      <c r="E149" s="5">
        <f t="shared" si="10"/>
        <v>16.186414056238647</v>
      </c>
      <c r="F149" s="11">
        <f t="shared" si="11"/>
        <v>5.8185494468347296E-2</v>
      </c>
      <c r="G149" s="11">
        <f t="shared" si="12"/>
        <v>1.3402875035535479E-2</v>
      </c>
    </row>
    <row r="150" spans="1:7" x14ac:dyDescent="0.25">
      <c r="A150">
        <v>60</v>
      </c>
      <c r="B150">
        <v>114</v>
      </c>
      <c r="C150">
        <v>2</v>
      </c>
      <c r="D150" s="14">
        <v>1</v>
      </c>
      <c r="E150" s="5">
        <f t="shared" si="10"/>
        <v>54.598534778874793</v>
      </c>
      <c r="F150" s="11">
        <f t="shared" si="11"/>
        <v>1.7986085496266707E-2</v>
      </c>
      <c r="G150" s="11">
        <f t="shared" si="12"/>
        <v>4.143047309085917E-3</v>
      </c>
    </row>
    <row r="151" spans="1:7" x14ac:dyDescent="0.25">
      <c r="A151">
        <v>42</v>
      </c>
      <c r="B151">
        <v>127</v>
      </c>
      <c r="C151">
        <v>3</v>
      </c>
      <c r="D151" s="14">
        <v>0</v>
      </c>
      <c r="E151" s="5">
        <f t="shared" si="10"/>
        <v>33.421549934136806</v>
      </c>
      <c r="F151" s="11">
        <f t="shared" si="11"/>
        <v>2.9051568041341225E-2</v>
      </c>
      <c r="G151" s="11">
        <f t="shared" si="12"/>
        <v>6.6919519994157826E-3</v>
      </c>
    </row>
    <row r="152" spans="1:7" x14ac:dyDescent="0.25">
      <c r="A152">
        <v>62</v>
      </c>
      <c r="B152">
        <v>44</v>
      </c>
      <c r="C152">
        <v>4</v>
      </c>
      <c r="D152" s="14">
        <v>0</v>
      </c>
      <c r="E152" s="5">
        <f t="shared" si="10"/>
        <v>117.39250401963491</v>
      </c>
      <c r="F152" s="11">
        <f t="shared" si="11"/>
        <v>8.4464806980867144E-3</v>
      </c>
      <c r="G152" s="11">
        <f t="shared" si="12"/>
        <v>1.9456245292905946E-3</v>
      </c>
    </row>
    <row r="153" spans="1:7" x14ac:dyDescent="0.25">
      <c r="A153">
        <v>50</v>
      </c>
      <c r="B153">
        <v>141</v>
      </c>
      <c r="C153">
        <v>1</v>
      </c>
      <c r="D153" s="14">
        <v>0</v>
      </c>
      <c r="E153" s="5">
        <f t="shared" si="10"/>
        <v>29.546573405388315</v>
      </c>
      <c r="F153" s="11">
        <f t="shared" si="11"/>
        <v>3.2736896107096687E-2</v>
      </c>
      <c r="G153" s="11">
        <f t="shared" si="12"/>
        <v>7.5408575897453842E-3</v>
      </c>
    </row>
    <row r="154" spans="1:7" x14ac:dyDescent="0.25">
      <c r="A154">
        <v>31</v>
      </c>
      <c r="B154">
        <v>52</v>
      </c>
      <c r="C154">
        <v>6</v>
      </c>
      <c r="D154" s="14">
        <v>1</v>
      </c>
      <c r="E154" s="5">
        <f t="shared" si="10"/>
        <v>103.41179816636011</v>
      </c>
      <c r="F154" s="11">
        <f t="shared" si="11"/>
        <v>9.5774617194763021E-3</v>
      </c>
      <c r="G154" s="11">
        <f t="shared" si="12"/>
        <v>2.2061430216700488E-3</v>
      </c>
    </row>
    <row r="155" spans="1:7" x14ac:dyDescent="0.25">
      <c r="A155">
        <v>22</v>
      </c>
      <c r="B155">
        <v>172</v>
      </c>
      <c r="C155">
        <v>10</v>
      </c>
      <c r="D155" s="14">
        <v>1</v>
      </c>
      <c r="E155" s="5">
        <f t="shared" si="10"/>
        <v>19.824227601599009</v>
      </c>
      <c r="F155" s="11">
        <f t="shared" si="11"/>
        <v>4.802098877958931E-2</v>
      </c>
      <c r="G155" s="11">
        <f t="shared" si="12"/>
        <v>1.1061507985393395E-2</v>
      </c>
    </row>
    <row r="156" spans="1:7" x14ac:dyDescent="0.25">
      <c r="A156">
        <v>27</v>
      </c>
      <c r="B156">
        <v>29</v>
      </c>
      <c r="C156">
        <v>9</v>
      </c>
      <c r="D156" s="14">
        <v>1</v>
      </c>
      <c r="E156" s="5">
        <f t="shared" si="10"/>
        <v>126.35663813191613</v>
      </c>
      <c r="F156" s="11">
        <f t="shared" si="11"/>
        <v>7.8519660589988181E-3</v>
      </c>
      <c r="G156" s="11">
        <f t="shared" si="12"/>
        <v>1.8086796517519802E-3</v>
      </c>
    </row>
    <row r="157" spans="1:7" x14ac:dyDescent="0.25">
      <c r="A157">
        <v>38</v>
      </c>
      <c r="B157">
        <v>124</v>
      </c>
      <c r="C157">
        <v>8</v>
      </c>
      <c r="D157" s="14">
        <v>1</v>
      </c>
      <c r="E157" s="5">
        <f t="shared" si="10"/>
        <v>34.942810419312295</v>
      </c>
      <c r="F157" s="11">
        <f t="shared" si="11"/>
        <v>2.7821975753534671E-2</v>
      </c>
      <c r="G157" s="11">
        <f t="shared" si="12"/>
        <v>6.4087186621603169E-3</v>
      </c>
    </row>
    <row r="158" spans="1:7" x14ac:dyDescent="0.25">
      <c r="A158">
        <v>56</v>
      </c>
      <c r="B158">
        <v>11</v>
      </c>
      <c r="C158">
        <v>2</v>
      </c>
      <c r="D158" s="14">
        <v>0</v>
      </c>
      <c r="E158" s="5">
        <f t="shared" si="10"/>
        <v>147.52626884728022</v>
      </c>
      <c r="F158" s="11">
        <f t="shared" si="11"/>
        <v>6.7328157352975326E-3</v>
      </c>
      <c r="G158" s="11">
        <f t="shared" si="12"/>
        <v>1.5508863293508572E-3</v>
      </c>
    </row>
    <row r="159" spans="1:7" x14ac:dyDescent="0.25">
      <c r="A159">
        <v>33</v>
      </c>
      <c r="B159">
        <v>187</v>
      </c>
      <c r="C159">
        <v>7</v>
      </c>
      <c r="D159" s="14">
        <v>0</v>
      </c>
      <c r="E159" s="5">
        <f t="shared" si="10"/>
        <v>33.97057550292606</v>
      </c>
      <c r="F159" s="11">
        <f t="shared" si="11"/>
        <v>2.8595468779640986E-2</v>
      </c>
      <c r="G159" s="11">
        <f t="shared" si="12"/>
        <v>6.5868907386286328E-3</v>
      </c>
    </row>
    <row r="160" spans="1:7" x14ac:dyDescent="0.25">
      <c r="A160">
        <v>45</v>
      </c>
      <c r="B160">
        <v>140</v>
      </c>
      <c r="C160">
        <v>8</v>
      </c>
      <c r="D160" s="14">
        <v>1</v>
      </c>
      <c r="E160" s="5">
        <f t="shared" si="10"/>
        <v>27.018512172212592</v>
      </c>
      <c r="F160" s="11">
        <f t="shared" si="11"/>
        <v>3.5690688850771729E-2</v>
      </c>
      <c r="G160" s="11">
        <f t="shared" si="12"/>
        <v>8.2212559499567003E-3</v>
      </c>
    </row>
    <row r="161" spans="1:7" x14ac:dyDescent="0.25">
      <c r="A161">
        <v>69</v>
      </c>
      <c r="B161">
        <v>149</v>
      </c>
      <c r="C161">
        <v>2</v>
      </c>
      <c r="D161" s="14">
        <v>1</v>
      </c>
      <c r="E161" s="5">
        <f t="shared" si="10"/>
        <v>45.442271070007052</v>
      </c>
      <c r="F161" s="11">
        <f t="shared" si="11"/>
        <v>2.1532108076553806E-2</v>
      </c>
      <c r="G161" s="11">
        <f t="shared" si="12"/>
        <v>4.9598642486176339E-3</v>
      </c>
    </row>
    <row r="162" spans="1:7" x14ac:dyDescent="0.25">
      <c r="A162">
        <v>41</v>
      </c>
      <c r="B162">
        <v>63</v>
      </c>
      <c r="C162">
        <v>10</v>
      </c>
      <c r="D162" s="14">
        <v>0</v>
      </c>
      <c r="E162" s="5">
        <f t="shared" si="10"/>
        <v>94.090382080210517</v>
      </c>
      <c r="F162" s="11">
        <f t="shared" si="11"/>
        <v>1.0516310673317953E-2</v>
      </c>
      <c r="G162" s="11">
        <f t="shared" si="12"/>
        <v>2.4224043995367977E-3</v>
      </c>
    </row>
    <row r="163" spans="1:7" x14ac:dyDescent="0.25">
      <c r="A163">
        <v>22</v>
      </c>
      <c r="B163">
        <v>60</v>
      </c>
      <c r="C163">
        <v>10</v>
      </c>
      <c r="D163" s="14">
        <v>0</v>
      </c>
      <c r="E163" s="5">
        <f t="shared" si="10"/>
        <v>95.545800535659339</v>
      </c>
      <c r="F163" s="11">
        <f t="shared" si="11"/>
        <v>1.0357778323363206E-2</v>
      </c>
      <c r="G163" s="11">
        <f t="shared" si="12"/>
        <v>2.3858868912652277E-3</v>
      </c>
    </row>
    <row r="164" spans="1:7" x14ac:dyDescent="0.25">
      <c r="A164">
        <v>35</v>
      </c>
      <c r="B164">
        <v>24</v>
      </c>
      <c r="C164">
        <v>7</v>
      </c>
      <c r="D164" s="14">
        <v>0</v>
      </c>
      <c r="E164" s="5">
        <f t="shared" si="10"/>
        <v>131.64725595317208</v>
      </c>
      <c r="F164" s="11">
        <f t="shared" si="11"/>
        <v>7.5387914571940027E-3</v>
      </c>
      <c r="G164" s="11">
        <f t="shared" si="12"/>
        <v>1.7365407090370237E-3</v>
      </c>
    </row>
    <row r="165" spans="1:7" x14ac:dyDescent="0.25">
      <c r="A165">
        <v>52</v>
      </c>
      <c r="B165">
        <v>183</v>
      </c>
      <c r="C165">
        <v>5</v>
      </c>
      <c r="D165" s="14">
        <v>0</v>
      </c>
      <c r="E165" s="5">
        <f t="shared" si="10"/>
        <v>39.912404086950211</v>
      </c>
      <c r="F165" s="11">
        <f t="shared" si="11"/>
        <v>2.4442464878737573E-2</v>
      </c>
      <c r="G165" s="11">
        <f t="shared" si="12"/>
        <v>5.6302572543814574E-3</v>
      </c>
    </row>
    <row r="166" spans="1:7" x14ac:dyDescent="0.25">
      <c r="A166">
        <v>74</v>
      </c>
      <c r="B166">
        <v>97</v>
      </c>
      <c r="C166">
        <v>6</v>
      </c>
      <c r="D166" s="14">
        <v>1</v>
      </c>
      <c r="E166" s="5">
        <f t="shared" si="10"/>
        <v>76.81145747868608</v>
      </c>
      <c r="F166" s="11">
        <f t="shared" si="11"/>
        <v>1.285157780618513E-2</v>
      </c>
      <c r="G166" s="11">
        <f t="shared" si="12"/>
        <v>2.9603270182650566E-3</v>
      </c>
    </row>
    <row r="167" spans="1:7" x14ac:dyDescent="0.25">
      <c r="A167">
        <v>47</v>
      </c>
      <c r="B167">
        <v>113</v>
      </c>
      <c r="C167">
        <v>4</v>
      </c>
      <c r="D167" s="14">
        <v>1</v>
      </c>
      <c r="E167" s="5">
        <f t="shared" si="10"/>
        <v>48.052055106935853</v>
      </c>
      <c r="F167" s="11">
        <f t="shared" si="11"/>
        <v>2.0386505678915014E-2</v>
      </c>
      <c r="G167" s="11">
        <f t="shared" si="12"/>
        <v>4.6959777608210013E-3</v>
      </c>
    </row>
    <row r="168" spans="1:7" x14ac:dyDescent="0.25">
      <c r="A168">
        <v>68</v>
      </c>
      <c r="B168">
        <v>17</v>
      </c>
      <c r="C168">
        <v>8</v>
      </c>
      <c r="D168" s="14">
        <v>0</v>
      </c>
      <c r="E168" s="5">
        <f t="shared" si="10"/>
        <v>145.06550244630873</v>
      </c>
      <c r="F168" s="11">
        <f t="shared" si="11"/>
        <v>6.8462435226112582E-3</v>
      </c>
      <c r="G168" s="11">
        <f t="shared" si="12"/>
        <v>1.5770141206984099E-3</v>
      </c>
    </row>
    <row r="169" spans="1:7" x14ac:dyDescent="0.25">
      <c r="A169">
        <v>60</v>
      </c>
      <c r="B169">
        <v>170</v>
      </c>
      <c r="C169">
        <v>8</v>
      </c>
      <c r="D169" s="14">
        <v>0</v>
      </c>
      <c r="E169" s="5">
        <f t="shared" si="10"/>
        <v>39.812058474788763</v>
      </c>
      <c r="F169" s="11">
        <f t="shared" si="11"/>
        <v>2.4502562168427253E-2</v>
      </c>
      <c r="G169" s="11">
        <f t="shared" si="12"/>
        <v>5.6441005063989054E-3</v>
      </c>
    </row>
    <row r="170" spans="1:7" x14ac:dyDescent="0.25">
      <c r="A170">
        <v>47</v>
      </c>
      <c r="B170">
        <v>187</v>
      </c>
      <c r="C170">
        <v>4</v>
      </c>
      <c r="D170" s="14">
        <v>0</v>
      </c>
      <c r="E170" s="5">
        <f t="shared" si="10"/>
        <v>39.610604640676719</v>
      </c>
      <c r="F170" s="11">
        <f t="shared" si="11"/>
        <v>2.4624110102472396E-2</v>
      </c>
      <c r="G170" s="11">
        <f t="shared" si="12"/>
        <v>5.6720987521080794E-3</v>
      </c>
    </row>
    <row r="171" spans="1:7" x14ac:dyDescent="0.25">
      <c r="A171">
        <v>22</v>
      </c>
      <c r="B171">
        <v>22</v>
      </c>
      <c r="C171">
        <v>2</v>
      </c>
      <c r="D171" s="14">
        <v>0</v>
      </c>
      <c r="E171" s="5">
        <f t="shared" si="10"/>
        <v>133.03007178829907</v>
      </c>
      <c r="F171" s="11">
        <f t="shared" si="11"/>
        <v>7.461012194185072E-3</v>
      </c>
      <c r="G171" s="11">
        <f t="shared" si="12"/>
        <v>1.7186244611475802E-3</v>
      </c>
    </row>
    <row r="172" spans="1:7" x14ac:dyDescent="0.25">
      <c r="A172">
        <v>31</v>
      </c>
      <c r="B172">
        <v>121</v>
      </c>
      <c r="C172">
        <v>8</v>
      </c>
      <c r="D172" s="14">
        <v>0</v>
      </c>
      <c r="E172" s="5">
        <f t="shared" si="10"/>
        <v>35.62302626111375</v>
      </c>
      <c r="F172" s="11">
        <f t="shared" si="11"/>
        <v>2.7305225757976146E-2</v>
      </c>
      <c r="G172" s="11">
        <f t="shared" si="12"/>
        <v>6.289686664952626E-3</v>
      </c>
    </row>
    <row r="173" spans="1:7" x14ac:dyDescent="0.25">
      <c r="A173">
        <v>28</v>
      </c>
      <c r="B173">
        <v>77</v>
      </c>
      <c r="C173">
        <v>1</v>
      </c>
      <c r="D173" s="14">
        <v>0</v>
      </c>
      <c r="E173" s="5">
        <f t="shared" si="10"/>
        <v>78.108898340714035</v>
      </c>
      <c r="F173" s="11">
        <f t="shared" si="11"/>
        <v>1.2640803006674433E-2</v>
      </c>
      <c r="G173" s="11">
        <f t="shared" si="12"/>
        <v>2.911775599663317E-3</v>
      </c>
    </row>
    <row r="174" spans="1:7" x14ac:dyDescent="0.25">
      <c r="A174">
        <v>41</v>
      </c>
      <c r="B174">
        <v>129</v>
      </c>
      <c r="C174">
        <v>3</v>
      </c>
      <c r="D174" s="14">
        <v>1</v>
      </c>
      <c r="E174" s="5">
        <f t="shared" si="10"/>
        <v>31.208973068654469</v>
      </c>
      <c r="F174" s="11">
        <f t="shared" si="11"/>
        <v>3.104724878587304E-2</v>
      </c>
      <c r="G174" s="11">
        <f t="shared" si="12"/>
        <v>7.1516517901314058E-3</v>
      </c>
    </row>
    <row r="175" spans="1:7" x14ac:dyDescent="0.25">
      <c r="A175">
        <v>73</v>
      </c>
      <c r="B175">
        <v>45</v>
      </c>
      <c r="C175">
        <v>5</v>
      </c>
      <c r="D175" s="14">
        <v>1</v>
      </c>
      <c r="E175" s="5">
        <f t="shared" si="10"/>
        <v>120.523856559604</v>
      </c>
      <c r="F175" s="11">
        <f t="shared" si="11"/>
        <v>8.2288369404202415E-3</v>
      </c>
      <c r="G175" s="11">
        <f t="shared" si="12"/>
        <v>1.8954908643123761E-3</v>
      </c>
    </row>
    <row r="176" spans="1:7" x14ac:dyDescent="0.25">
      <c r="A176">
        <v>74</v>
      </c>
      <c r="B176">
        <v>172</v>
      </c>
      <c r="C176">
        <v>6</v>
      </c>
      <c r="D176" s="14">
        <v>0</v>
      </c>
      <c r="E176" s="5">
        <f t="shared" si="10"/>
        <v>53.150729063673246</v>
      </c>
      <c r="F176" s="11">
        <f t="shared" si="11"/>
        <v>1.8466972048042936E-2</v>
      </c>
      <c r="G176" s="11">
        <f t="shared" si="12"/>
        <v>4.2538182567012639E-3</v>
      </c>
    </row>
    <row r="177" spans="1:7" x14ac:dyDescent="0.25">
      <c r="A177">
        <v>75</v>
      </c>
      <c r="B177">
        <v>115</v>
      </c>
      <c r="C177">
        <v>10</v>
      </c>
      <c r="D177" s="14">
        <v>0</v>
      </c>
      <c r="E177" s="5">
        <f t="shared" si="10"/>
        <v>65.582009728278379</v>
      </c>
      <c r="F177" s="11">
        <f t="shared" si="11"/>
        <v>1.5019072029832181E-2</v>
      </c>
      <c r="G177" s="11">
        <f t="shared" si="12"/>
        <v>3.4596035902909224E-3</v>
      </c>
    </row>
    <row r="178" spans="1:7" x14ac:dyDescent="0.25">
      <c r="A178">
        <v>47</v>
      </c>
      <c r="B178">
        <v>188</v>
      </c>
      <c r="C178">
        <v>1</v>
      </c>
      <c r="D178" s="14">
        <v>0</v>
      </c>
      <c r="E178" s="5">
        <f t="shared" si="10"/>
        <v>40.23679907746142</v>
      </c>
      <c r="F178" s="11">
        <f t="shared" si="11"/>
        <v>2.4250184843919293E-2</v>
      </c>
      <c r="G178" s="11">
        <f t="shared" si="12"/>
        <v>5.5859660559986757E-3</v>
      </c>
    </row>
    <row r="179" spans="1:7" x14ac:dyDescent="0.25">
      <c r="A179">
        <v>26</v>
      </c>
      <c r="B179">
        <v>114</v>
      </c>
      <c r="C179">
        <v>3</v>
      </c>
      <c r="D179" s="14">
        <v>1</v>
      </c>
      <c r="E179" s="5">
        <f t="shared" si="10"/>
        <v>41.158231254513353</v>
      </c>
      <c r="F179" s="11">
        <f t="shared" si="11"/>
        <v>2.3720160221212851E-2</v>
      </c>
      <c r="G179" s="11">
        <f t="shared" si="12"/>
        <v>5.4638762834737422E-3</v>
      </c>
    </row>
    <row r="180" spans="1:7" x14ac:dyDescent="0.25">
      <c r="A180">
        <v>53</v>
      </c>
      <c r="B180">
        <v>104</v>
      </c>
      <c r="C180">
        <v>1</v>
      </c>
      <c r="D180" s="14">
        <v>1</v>
      </c>
      <c r="E180" s="5">
        <f t="shared" si="10"/>
        <v>58.677082408722406</v>
      </c>
      <c r="F180" s="11">
        <f t="shared" si="11"/>
        <v>1.6756851368019292E-2</v>
      </c>
      <c r="G180" s="11">
        <f t="shared" si="12"/>
        <v>3.8598964729393242E-3</v>
      </c>
    </row>
    <row r="181" spans="1:7" x14ac:dyDescent="0.25">
      <c r="A181">
        <v>40</v>
      </c>
      <c r="B181">
        <v>24</v>
      </c>
      <c r="C181">
        <v>4</v>
      </c>
      <c r="D181" s="14">
        <v>1</v>
      </c>
      <c r="E181" s="5">
        <f t="shared" si="10"/>
        <v>132.03408650799233</v>
      </c>
      <c r="F181" s="11">
        <f t="shared" si="11"/>
        <v>7.5168704972460023E-3</v>
      </c>
      <c r="G181" s="11">
        <f t="shared" si="12"/>
        <v>1.7314912737864242E-3</v>
      </c>
    </row>
    <row r="182" spans="1:7" x14ac:dyDescent="0.25">
      <c r="A182">
        <v>47</v>
      </c>
      <c r="B182">
        <v>151</v>
      </c>
      <c r="C182">
        <v>10</v>
      </c>
      <c r="D182" s="14">
        <v>0</v>
      </c>
      <c r="E182" s="5">
        <f t="shared" si="10"/>
        <v>25.396850198400589</v>
      </c>
      <c r="F182" s="11">
        <f t="shared" si="11"/>
        <v>3.7883307761491597E-2</v>
      </c>
      <c r="G182" s="11">
        <f t="shared" si="12"/>
        <v>8.726319927318222E-3</v>
      </c>
    </row>
    <row r="183" spans="1:7" x14ac:dyDescent="0.25">
      <c r="A183">
        <v>20</v>
      </c>
      <c r="B183">
        <v>192</v>
      </c>
      <c r="C183">
        <v>6</v>
      </c>
      <c r="D183" s="14">
        <v>1</v>
      </c>
      <c r="E183" s="5">
        <f t="shared" si="10"/>
        <v>37.696153649941529</v>
      </c>
      <c r="F183" s="11">
        <f t="shared" si="11"/>
        <v>2.5842361725310934E-2</v>
      </c>
      <c r="G183" s="11">
        <f t="shared" si="12"/>
        <v>5.9527197971285979E-3</v>
      </c>
    </row>
    <row r="184" spans="1:7" x14ac:dyDescent="0.25">
      <c r="A184">
        <v>42</v>
      </c>
      <c r="B184">
        <v>140</v>
      </c>
      <c r="C184">
        <v>6</v>
      </c>
      <c r="D184" s="14">
        <v>0</v>
      </c>
      <c r="E184" s="5">
        <f t="shared" si="10"/>
        <v>24.186773244895647</v>
      </c>
      <c r="F184" s="11">
        <f t="shared" si="11"/>
        <v>3.9703378843999403E-2</v>
      </c>
      <c r="G184" s="11">
        <f t="shared" si="12"/>
        <v>9.1455684960128503E-3</v>
      </c>
    </row>
    <row r="185" spans="1:7" x14ac:dyDescent="0.25">
      <c r="A185">
        <v>26</v>
      </c>
      <c r="B185">
        <v>116</v>
      </c>
      <c r="C185">
        <v>4</v>
      </c>
      <c r="D185" s="14">
        <v>1</v>
      </c>
      <c r="E185" s="5">
        <f t="shared" si="10"/>
        <v>39.255572852781043</v>
      </c>
      <c r="F185" s="11">
        <f t="shared" si="11"/>
        <v>2.4841281073234443E-2</v>
      </c>
      <c r="G185" s="11">
        <f t="shared" si="12"/>
        <v>5.7221235118710655E-3</v>
      </c>
    </row>
    <row r="186" spans="1:7" x14ac:dyDescent="0.25">
      <c r="A186">
        <v>60</v>
      </c>
      <c r="B186">
        <v>138</v>
      </c>
      <c r="C186">
        <v>9</v>
      </c>
      <c r="D186" s="14">
        <v>0</v>
      </c>
      <c r="E186" s="5">
        <f t="shared" si="10"/>
        <v>40.8166632639171</v>
      </c>
      <c r="F186" s="11">
        <f t="shared" si="11"/>
        <v>2.3913911870220485E-2</v>
      </c>
      <c r="G186" s="11">
        <f t="shared" si="12"/>
        <v>5.5085064642998406E-3</v>
      </c>
    </row>
    <row r="187" spans="1:7" x14ac:dyDescent="0.25">
      <c r="A187">
        <v>74</v>
      </c>
      <c r="B187">
        <v>175</v>
      </c>
      <c r="C187">
        <v>8</v>
      </c>
      <c r="D187" s="14">
        <v>1</v>
      </c>
      <c r="E187" s="5">
        <f t="shared" si="10"/>
        <v>54.442630355264797</v>
      </c>
      <c r="F187" s="11">
        <f t="shared" si="11"/>
        <v>1.8036662286623286E-2</v>
      </c>
      <c r="G187" s="11">
        <f t="shared" si="12"/>
        <v>4.154697539217011E-3</v>
      </c>
    </row>
    <row r="188" spans="1:7" x14ac:dyDescent="0.25">
      <c r="A188">
        <v>33</v>
      </c>
      <c r="B188">
        <v>163</v>
      </c>
      <c r="C188">
        <v>5</v>
      </c>
      <c r="D188" s="14">
        <v>1</v>
      </c>
      <c r="E188" s="5">
        <f t="shared" si="10"/>
        <v>13.038404810405298</v>
      </c>
      <c r="F188" s="11">
        <f t="shared" si="11"/>
        <v>7.1233164558611228E-2</v>
      </c>
      <c r="G188" s="11">
        <f t="shared" si="12"/>
        <v>1.6408371393735778E-2</v>
      </c>
    </row>
    <row r="189" spans="1:7" x14ac:dyDescent="0.25">
      <c r="A189">
        <v>45</v>
      </c>
      <c r="B189">
        <v>60</v>
      </c>
      <c r="C189">
        <v>7</v>
      </c>
      <c r="D189" s="14">
        <v>0</v>
      </c>
      <c r="E189" s="5">
        <f t="shared" si="10"/>
        <v>97.54486147409304</v>
      </c>
      <c r="F189" s="11">
        <f t="shared" si="11"/>
        <v>1.0147662547203389E-2</v>
      </c>
      <c r="G189" s="11">
        <f t="shared" si="12"/>
        <v>2.3374872769524793E-3</v>
      </c>
    </row>
    <row r="190" spans="1:7" x14ac:dyDescent="0.25">
      <c r="A190">
        <v>40</v>
      </c>
      <c r="B190">
        <v>122</v>
      </c>
      <c r="C190">
        <v>6</v>
      </c>
      <c r="D190" s="14">
        <v>1</v>
      </c>
      <c r="E190" s="5">
        <f t="shared" si="10"/>
        <v>37.161808352124091</v>
      </c>
      <c r="F190" s="11">
        <f t="shared" si="11"/>
        <v>2.6204208950814562E-2</v>
      </c>
      <c r="G190" s="11">
        <f t="shared" si="12"/>
        <v>6.0360703502122127E-3</v>
      </c>
    </row>
    <row r="191" spans="1:7" x14ac:dyDescent="0.25">
      <c r="A191">
        <v>69</v>
      </c>
      <c r="B191">
        <v>162</v>
      </c>
      <c r="C191">
        <v>8</v>
      </c>
      <c r="D191" s="14">
        <v>1</v>
      </c>
      <c r="E191" s="5">
        <f t="shared" si="10"/>
        <v>46.238512086787566</v>
      </c>
      <c r="F191" s="11">
        <f t="shared" si="11"/>
        <v>2.1169168033124741E-2</v>
      </c>
      <c r="G191" s="11">
        <f t="shared" si="12"/>
        <v>4.8762619678100385E-3</v>
      </c>
    </row>
    <row r="192" spans="1:7" x14ac:dyDescent="0.25">
      <c r="A192">
        <v>44</v>
      </c>
      <c r="B192">
        <v>43</v>
      </c>
      <c r="C192">
        <v>4</v>
      </c>
      <c r="D192" s="14">
        <v>1</v>
      </c>
      <c r="E192" s="5">
        <f t="shared" si="10"/>
        <v>113.84199576606166</v>
      </c>
      <c r="F192" s="11">
        <f t="shared" si="11"/>
        <v>8.7076160017024191E-3</v>
      </c>
      <c r="G192" s="11">
        <f t="shared" si="12"/>
        <v>2.0057763570563939E-3</v>
      </c>
    </row>
    <row r="193" spans="1:7" x14ac:dyDescent="0.25">
      <c r="A193">
        <v>68</v>
      </c>
      <c r="B193">
        <v>86</v>
      </c>
      <c r="C193">
        <v>6</v>
      </c>
      <c r="D193" s="14">
        <v>1</v>
      </c>
      <c r="E193" s="5">
        <f t="shared" si="10"/>
        <v>82.054859697643749</v>
      </c>
      <c r="F193" s="11">
        <f t="shared" si="11"/>
        <v>1.2040234655027295E-2</v>
      </c>
      <c r="G193" s="11">
        <f t="shared" si="12"/>
        <v>2.7734362654190593E-3</v>
      </c>
    </row>
    <row r="194" spans="1:7" x14ac:dyDescent="0.25">
      <c r="A194">
        <v>42</v>
      </c>
      <c r="B194">
        <v>18</v>
      </c>
      <c r="C194">
        <v>6</v>
      </c>
      <c r="D194" s="14">
        <v>1</v>
      </c>
      <c r="E194" s="5">
        <f t="shared" si="10"/>
        <v>138.30762813380903</v>
      </c>
      <c r="F194" s="11">
        <f t="shared" si="11"/>
        <v>7.1783578070790987E-3</v>
      </c>
      <c r="G194" s="11">
        <f t="shared" si="12"/>
        <v>1.6535157693122278E-3</v>
      </c>
    </row>
    <row r="195" spans="1:7" x14ac:dyDescent="0.25">
      <c r="A195">
        <v>30</v>
      </c>
      <c r="B195">
        <v>48</v>
      </c>
      <c r="C195">
        <v>7</v>
      </c>
      <c r="D195" s="14">
        <v>1</v>
      </c>
      <c r="E195" s="5">
        <f t="shared" si="10"/>
        <v>107.39646176667088</v>
      </c>
      <c r="F195" s="11">
        <f t="shared" si="11"/>
        <v>9.2253933726411923E-3</v>
      </c>
      <c r="G195" s="11">
        <f t="shared" si="12"/>
        <v>2.1250450074705562E-3</v>
      </c>
    </row>
    <row r="196" spans="1:7" x14ac:dyDescent="0.25">
      <c r="A196">
        <v>46</v>
      </c>
      <c r="B196">
        <v>102</v>
      </c>
      <c r="C196">
        <v>6</v>
      </c>
      <c r="D196" s="14">
        <v>0</v>
      </c>
      <c r="E196" s="5">
        <f t="shared" si="10"/>
        <v>57.697486947006624</v>
      </c>
      <c r="F196" s="11">
        <f t="shared" si="11"/>
        <v>1.7036504491288049E-2</v>
      </c>
      <c r="G196" s="11">
        <f t="shared" si="12"/>
        <v>3.9243138315733965E-3</v>
      </c>
    </row>
    <row r="197" spans="1:7" x14ac:dyDescent="0.25">
      <c r="A197">
        <v>51</v>
      </c>
      <c r="B197">
        <v>83</v>
      </c>
      <c r="C197">
        <v>9</v>
      </c>
      <c r="D197" s="14">
        <v>0</v>
      </c>
      <c r="E197" s="5">
        <f t="shared" si="10"/>
        <v>77.420927403383644</v>
      </c>
      <c r="F197" s="11">
        <f t="shared" si="11"/>
        <v>1.275169821514828E-2</v>
      </c>
      <c r="G197" s="11">
        <f t="shared" si="12"/>
        <v>2.9373200181613533E-3</v>
      </c>
    </row>
    <row r="198" spans="1:7" x14ac:dyDescent="0.25">
      <c r="A198">
        <v>32</v>
      </c>
      <c r="B198">
        <v>95</v>
      </c>
      <c r="C198">
        <v>6</v>
      </c>
      <c r="D198" s="14">
        <v>0</v>
      </c>
      <c r="E198" s="5">
        <f t="shared" si="10"/>
        <v>60.827625302982199</v>
      </c>
      <c r="F198" s="11">
        <f t="shared" si="11"/>
        <v>1.6173999811565882E-2</v>
      </c>
      <c r="G198" s="11">
        <f t="shared" si="12"/>
        <v>3.7256381556939147E-3</v>
      </c>
    </row>
    <row r="199" spans="1:7" x14ac:dyDescent="0.25">
      <c r="A199">
        <v>44</v>
      </c>
      <c r="B199">
        <v>16</v>
      </c>
      <c r="C199">
        <v>5</v>
      </c>
      <c r="D199" s="14">
        <v>0</v>
      </c>
      <c r="E199" s="5">
        <f t="shared" si="10"/>
        <v>140.52046114356443</v>
      </c>
      <c r="F199" s="11">
        <f t="shared" si="11"/>
        <v>7.0661160366454505E-3</v>
      </c>
      <c r="G199" s="11">
        <f t="shared" si="12"/>
        <v>1.6276611738218034E-3</v>
      </c>
    </row>
    <row r="200" spans="1:7" x14ac:dyDescent="0.25">
      <c r="A200">
        <v>29</v>
      </c>
      <c r="B200">
        <v>115</v>
      </c>
      <c r="C200">
        <v>5</v>
      </c>
      <c r="D200" s="14">
        <v>1</v>
      </c>
      <c r="E200" s="5">
        <f t="shared" si="10"/>
        <v>40.620192023179804</v>
      </c>
      <c r="F200" s="11">
        <f t="shared" si="11"/>
        <v>2.4026799286343117E-2</v>
      </c>
      <c r="G200" s="11">
        <f t="shared" si="12"/>
        <v>5.5345097825701562E-3</v>
      </c>
    </row>
    <row r="201" spans="1:7" x14ac:dyDescent="0.25">
      <c r="A201">
        <v>67</v>
      </c>
      <c r="B201">
        <v>45</v>
      </c>
      <c r="C201">
        <v>9</v>
      </c>
      <c r="D201" s="14">
        <v>0</v>
      </c>
      <c r="E201" s="5">
        <f t="shared" si="10"/>
        <v>118.44830095868831</v>
      </c>
      <c r="F201" s="11">
        <f t="shared" si="11"/>
        <v>8.3718227214119537E-3</v>
      </c>
      <c r="G201" s="11">
        <f t="shared" si="12"/>
        <v>1.9284272614677341E-3</v>
      </c>
    </row>
    <row r="202" spans="1:7" x14ac:dyDescent="0.25">
      <c r="A202">
        <v>19</v>
      </c>
      <c r="B202">
        <v>183</v>
      </c>
      <c r="C202">
        <v>6</v>
      </c>
      <c r="D202" s="14">
        <v>1</v>
      </c>
      <c r="E202" s="5">
        <f t="shared" si="10"/>
        <v>29.068883707497267</v>
      </c>
      <c r="F202" s="11">
        <f t="shared" si="11"/>
        <v>3.3256971217413819E-2</v>
      </c>
      <c r="G202" s="11">
        <f t="shared" si="12"/>
        <v>7.6606555183591002E-3</v>
      </c>
    </row>
    <row r="203" spans="1:7" x14ac:dyDescent="0.25">
      <c r="A203">
        <v>67</v>
      </c>
      <c r="B203">
        <v>126</v>
      </c>
      <c r="C203">
        <v>7</v>
      </c>
      <c r="D203" s="14">
        <v>0</v>
      </c>
      <c r="E203" s="5">
        <f t="shared" si="10"/>
        <v>52.3354564325181</v>
      </c>
      <c r="F203" s="11">
        <f t="shared" si="11"/>
        <v>1.8749253627654526E-2</v>
      </c>
      <c r="G203" s="11">
        <f t="shared" si="12"/>
        <v>4.3188410733145327E-3</v>
      </c>
    </row>
    <row r="204" spans="1:7" x14ac:dyDescent="0.25">
      <c r="A204">
        <v>56</v>
      </c>
      <c r="B204">
        <v>78</v>
      </c>
      <c r="C204">
        <v>7</v>
      </c>
      <c r="D204" s="14">
        <v>0</v>
      </c>
      <c r="E204" s="5">
        <f t="shared" si="10"/>
        <v>83.677954085888118</v>
      </c>
      <c r="F204" s="11">
        <f t="shared" si="11"/>
        <v>1.1809449233807759E-2</v>
      </c>
      <c r="G204" s="11">
        <f t="shared" si="12"/>
        <v>2.7202754529366364E-3</v>
      </c>
    </row>
    <row r="205" spans="1:7" x14ac:dyDescent="0.25">
      <c r="A205">
        <v>18</v>
      </c>
      <c r="B205">
        <v>33</v>
      </c>
      <c r="C205">
        <v>0</v>
      </c>
      <c r="D205" s="14">
        <v>0</v>
      </c>
      <c r="E205" s="5">
        <f t="shared" ref="E205:E211" si="13">SQRT(
        (A205-$B$2)^2 +
        (B205-$C$2) ^2 +
        (C205-$D$2) ^2
)</f>
        <v>122.14745187681976</v>
      </c>
      <c r="F205" s="11">
        <f t="shared" ref="F205:F211" si="14">1/(1+E205)</f>
        <v>8.1203466637723553E-3</v>
      </c>
      <c r="G205" s="11">
        <f t="shared" ref="G205:G211" si="15">F205/SUM($F$12:$F$211)</f>
        <v>1.8705004155112012E-3</v>
      </c>
    </row>
    <row r="206" spans="1:7" x14ac:dyDescent="0.25">
      <c r="A206">
        <v>58</v>
      </c>
      <c r="B206">
        <v>117</v>
      </c>
      <c r="C206">
        <v>9</v>
      </c>
      <c r="D206" s="14">
        <v>1</v>
      </c>
      <c r="E206" s="5">
        <f t="shared" si="13"/>
        <v>51.778373863998475</v>
      </c>
      <c r="F206" s="11">
        <f t="shared" si="14"/>
        <v>1.89471544268651E-2</v>
      </c>
      <c r="G206" s="11">
        <f t="shared" si="15"/>
        <v>4.3644269999357256E-3</v>
      </c>
    </row>
    <row r="207" spans="1:7" x14ac:dyDescent="0.25">
      <c r="A207">
        <v>70</v>
      </c>
      <c r="B207">
        <v>54</v>
      </c>
      <c r="C207">
        <v>9</v>
      </c>
      <c r="D207" s="14">
        <v>1</v>
      </c>
      <c r="E207" s="5">
        <f t="shared" si="13"/>
        <v>111.34630662936243</v>
      </c>
      <c r="F207" s="11">
        <f t="shared" si="14"/>
        <v>8.901049175555573E-3</v>
      </c>
      <c r="G207" s="11">
        <f t="shared" si="15"/>
        <v>2.0503331779714619E-3</v>
      </c>
    </row>
    <row r="208" spans="1:7" x14ac:dyDescent="0.25">
      <c r="A208">
        <v>36</v>
      </c>
      <c r="B208">
        <v>161</v>
      </c>
      <c r="C208">
        <v>0</v>
      </c>
      <c r="D208" s="14">
        <v>1</v>
      </c>
      <c r="E208" s="5">
        <f t="shared" si="13"/>
        <v>13.416407864998739</v>
      </c>
      <c r="F208" s="11">
        <f t="shared" si="14"/>
        <v>6.9365407067032051E-2</v>
      </c>
      <c r="G208" s="11">
        <f t="shared" si="15"/>
        <v>1.5978138386608221E-2</v>
      </c>
    </row>
    <row r="209" spans="1:7" x14ac:dyDescent="0.25">
      <c r="A209">
        <v>56</v>
      </c>
      <c r="B209">
        <v>82</v>
      </c>
      <c r="C209">
        <v>3</v>
      </c>
      <c r="D209" s="14">
        <v>1</v>
      </c>
      <c r="E209" s="5">
        <f t="shared" si="13"/>
        <v>79.762146410437069</v>
      </c>
      <c r="F209" s="11">
        <f t="shared" si="14"/>
        <v>1.2382038423272611E-2</v>
      </c>
      <c r="G209" s="11">
        <f t="shared" si="15"/>
        <v>2.8521698610398582E-3</v>
      </c>
    </row>
    <row r="210" spans="1:7" x14ac:dyDescent="0.25">
      <c r="A210">
        <v>18</v>
      </c>
      <c r="B210">
        <v>191</v>
      </c>
      <c r="C210">
        <v>6</v>
      </c>
      <c r="D210" s="14">
        <v>0</v>
      </c>
      <c r="E210" s="5">
        <f t="shared" si="13"/>
        <v>36.986484017813858</v>
      </c>
      <c r="F210" s="11">
        <f t="shared" si="14"/>
        <v>2.6325152902570488E-2</v>
      </c>
      <c r="G210" s="11">
        <f t="shared" si="15"/>
        <v>6.0639294701956359E-3</v>
      </c>
    </row>
    <row r="211" spans="1:7" x14ac:dyDescent="0.25">
      <c r="A211">
        <v>59</v>
      </c>
      <c r="B211">
        <v>173</v>
      </c>
      <c r="C211">
        <v>10</v>
      </c>
      <c r="D211" s="14">
        <v>0</v>
      </c>
      <c r="E211" s="5">
        <f t="shared" si="13"/>
        <v>40.607881008493905</v>
      </c>
      <c r="F211" s="11">
        <f t="shared" si="14"/>
        <v>2.4033908378940476E-2</v>
      </c>
      <c r="G211" s="11">
        <f t="shared" si="15"/>
        <v>5.5361473432812757E-3</v>
      </c>
    </row>
  </sheetData>
  <mergeCells count="6">
    <mergeCell ref="B9:D9"/>
    <mergeCell ref="B4:D4"/>
    <mergeCell ref="B5:D5"/>
    <mergeCell ref="B6:D6"/>
    <mergeCell ref="B7:D7"/>
    <mergeCell ref="B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E4C0-6338-4F22-A2EA-F8DFD7168C3C}">
  <dimension ref="A1:P201"/>
  <sheetViews>
    <sheetView zoomScale="145" zoomScaleNormal="145" workbookViewId="0">
      <selection activeCell="K3" sqref="K3:M3"/>
    </sheetView>
  </sheetViews>
  <sheetFormatPr defaultRowHeight="15" x14ac:dyDescent="0.25"/>
  <cols>
    <col min="2" max="2" width="10.42578125" customWidth="1"/>
    <col min="3" max="3" width="13.42578125" customWidth="1"/>
    <col min="4" max="4" width="10.5703125" bestFit="1" customWidth="1"/>
    <col min="5" max="5" width="9.5703125" bestFit="1" customWidth="1"/>
    <col min="6" max="6" width="12.28515625" bestFit="1" customWidth="1"/>
    <col min="14" max="14" width="8.5703125" bestFit="1" customWidth="1"/>
  </cols>
  <sheetData>
    <row r="1" spans="1:16" ht="30" x14ac:dyDescent="0.25">
      <c r="A1" s="15" t="s">
        <v>0</v>
      </c>
      <c r="B1" s="15" t="s">
        <v>1</v>
      </c>
      <c r="C1" s="15" t="s">
        <v>2</v>
      </c>
      <c r="D1" s="16" t="s">
        <v>3</v>
      </c>
      <c r="E1" s="16" t="s">
        <v>4</v>
      </c>
      <c r="F1" s="15" t="s">
        <v>205</v>
      </c>
    </row>
    <row r="2" spans="1:16" ht="30" x14ac:dyDescent="0.25">
      <c r="A2" s="3" t="s">
        <v>5</v>
      </c>
      <c r="B2" s="4">
        <v>71</v>
      </c>
      <c r="C2" s="4">
        <v>32</v>
      </c>
      <c r="D2">
        <v>3</v>
      </c>
      <c r="E2">
        <v>0</v>
      </c>
      <c r="F2" s="5">
        <f>SQRT(
(B2-$K$3)^2 +
(C2-$L$3)^2 +
(D2-$M$3)^2
)</f>
        <v>131.70801038661241</v>
      </c>
      <c r="H2" s="9"/>
      <c r="K2" t="s">
        <v>1</v>
      </c>
      <c r="L2" t="s">
        <v>206</v>
      </c>
      <c r="M2" t="s">
        <v>207</v>
      </c>
      <c r="N2" s="5" t="s">
        <v>209</v>
      </c>
      <c r="O2" s="20" t="s">
        <v>4</v>
      </c>
      <c r="P2" s="20"/>
    </row>
    <row r="3" spans="1:16" x14ac:dyDescent="0.25">
      <c r="A3" s="3" t="s">
        <v>6</v>
      </c>
      <c r="B3" s="4">
        <v>33</v>
      </c>
      <c r="C3" s="4">
        <v>144</v>
      </c>
      <c r="D3">
        <v>8</v>
      </c>
      <c r="E3">
        <v>1</v>
      </c>
      <c r="F3" s="5">
        <f t="shared" ref="F3:F66" si="0">SQRT(
(B3-$K$3)^2 +
(C3-$L$3)^2 +
(D3-$M$3)^2
)</f>
        <v>16.30950643030009</v>
      </c>
      <c r="H3" s="9"/>
      <c r="J3" t="s">
        <v>208</v>
      </c>
      <c r="K3" s="6">
        <v>24</v>
      </c>
      <c r="L3" s="6">
        <v>155</v>
      </c>
      <c r="M3" s="6">
        <v>0</v>
      </c>
      <c r="N3" s="16"/>
      <c r="O3" s="16">
        <v>1</v>
      </c>
      <c r="P3" s="16">
        <v>0</v>
      </c>
    </row>
    <row r="4" spans="1:16" x14ac:dyDescent="0.25">
      <c r="A4" s="3" t="s">
        <v>7</v>
      </c>
      <c r="B4" s="4">
        <v>49</v>
      </c>
      <c r="C4" s="4">
        <v>63</v>
      </c>
      <c r="D4">
        <v>10</v>
      </c>
      <c r="E4">
        <v>0</v>
      </c>
      <c r="F4" s="5">
        <f t="shared" si="0"/>
        <v>95.859271852022744</v>
      </c>
      <c r="J4">
        <v>1</v>
      </c>
      <c r="K4" s="20">
        <f>IF(O4&gt;P4,$O$3,$P$3)</f>
        <v>0</v>
      </c>
      <c r="L4" s="20"/>
      <c r="M4" s="20"/>
      <c r="N4" s="17">
        <f>SMALL($F$2:$F$201,J4)</f>
        <v>6.4031242374328485</v>
      </c>
      <c r="O4">
        <f>COUNTIFS(
                         $E$2:$E$201,O$3,
                          $F$2:$F$201,"&lt;="&amp;$N4)</f>
        <v>0</v>
      </c>
      <c r="P4" s="11">
        <f>COUNTIFS(
                         $E$2:$E$201,P$3,
                          $F$2:$F$201,"&lt;="&amp;$N4)</f>
        <v>1</v>
      </c>
    </row>
    <row r="5" spans="1:16" x14ac:dyDescent="0.25">
      <c r="A5" s="3" t="s">
        <v>8</v>
      </c>
      <c r="B5" s="4">
        <v>38</v>
      </c>
      <c r="C5" s="4">
        <v>57</v>
      </c>
      <c r="D5">
        <v>10</v>
      </c>
      <c r="E5">
        <v>0</v>
      </c>
      <c r="F5" s="5">
        <f t="shared" si="0"/>
        <v>99.498743710661998</v>
      </c>
      <c r="J5">
        <v>3</v>
      </c>
      <c r="K5" s="20">
        <f t="shared" ref="K5:K10" si="1">IF(O5&gt;P5,$O$3,$P$3)</f>
        <v>0</v>
      </c>
      <c r="L5" s="20"/>
      <c r="M5" s="20"/>
      <c r="N5" s="17">
        <f t="shared" ref="N5:N10" si="2">SMALL($F$2:$F$201,J5)</f>
        <v>12.569805089976535</v>
      </c>
      <c r="O5" s="11">
        <f t="shared" ref="O5:P10" si="3">COUNTIFS(
                         $E$2:$E$201,O$3,
                          $F$2:$F$201,"&lt;="&amp;$N5)</f>
        <v>1</v>
      </c>
      <c r="P5" s="11">
        <f t="shared" si="3"/>
        <v>2</v>
      </c>
    </row>
    <row r="6" spans="1:16" x14ac:dyDescent="0.25">
      <c r="A6" t="s">
        <v>9</v>
      </c>
      <c r="B6">
        <v>26</v>
      </c>
      <c r="C6">
        <v>159</v>
      </c>
      <c r="D6">
        <v>5</v>
      </c>
      <c r="E6">
        <v>0</v>
      </c>
      <c r="F6" s="5">
        <f t="shared" si="0"/>
        <v>6.7082039324993694</v>
      </c>
      <c r="J6">
        <v>5</v>
      </c>
      <c r="K6" s="20">
        <f t="shared" si="1"/>
        <v>1</v>
      </c>
      <c r="L6" s="20"/>
      <c r="M6" s="20"/>
      <c r="N6" s="17">
        <f t="shared" si="2"/>
        <v>13.038404810405298</v>
      </c>
      <c r="O6" s="11">
        <f t="shared" si="3"/>
        <v>3</v>
      </c>
      <c r="P6" s="11">
        <f t="shared" si="3"/>
        <v>2</v>
      </c>
    </row>
    <row r="7" spans="1:16" x14ac:dyDescent="0.25">
      <c r="A7" t="s">
        <v>10</v>
      </c>
      <c r="B7">
        <v>30</v>
      </c>
      <c r="C7">
        <v>163</v>
      </c>
      <c r="D7">
        <v>8</v>
      </c>
      <c r="E7">
        <v>1</v>
      </c>
      <c r="F7" s="5">
        <f t="shared" si="0"/>
        <v>12.806248474865697</v>
      </c>
      <c r="J7">
        <v>7</v>
      </c>
      <c r="K7" s="20">
        <f t="shared" si="1"/>
        <v>1</v>
      </c>
      <c r="L7" s="20"/>
      <c r="M7" s="20"/>
      <c r="N7" s="17">
        <f t="shared" si="2"/>
        <v>13.490737563232042</v>
      </c>
      <c r="O7" s="11">
        <f t="shared" si="3"/>
        <v>5</v>
      </c>
      <c r="P7" s="11">
        <f t="shared" si="3"/>
        <v>2</v>
      </c>
    </row>
    <row r="8" spans="1:16" x14ac:dyDescent="0.25">
      <c r="A8" t="s">
        <v>11</v>
      </c>
      <c r="B8">
        <v>35</v>
      </c>
      <c r="C8">
        <v>41</v>
      </c>
      <c r="D8">
        <v>0</v>
      </c>
      <c r="E8">
        <v>0</v>
      </c>
      <c r="F8" s="5">
        <f t="shared" si="0"/>
        <v>114.52947218947619</v>
      </c>
      <c r="J8">
        <v>9</v>
      </c>
      <c r="K8" s="20">
        <f t="shared" si="1"/>
        <v>1</v>
      </c>
      <c r="L8" s="20"/>
      <c r="M8" s="20"/>
      <c r="N8" s="17">
        <f t="shared" si="2"/>
        <v>15.264337522473747</v>
      </c>
      <c r="O8" s="11">
        <f t="shared" si="3"/>
        <v>5</v>
      </c>
      <c r="P8" s="11">
        <f t="shared" si="3"/>
        <v>4</v>
      </c>
    </row>
    <row r="9" spans="1:16" x14ac:dyDescent="0.25">
      <c r="A9" t="s">
        <v>12</v>
      </c>
      <c r="B9">
        <v>55</v>
      </c>
      <c r="C9">
        <v>44</v>
      </c>
      <c r="D9">
        <v>9</v>
      </c>
      <c r="E9">
        <v>1</v>
      </c>
      <c r="F9" s="5">
        <f t="shared" si="0"/>
        <v>115.59844289608749</v>
      </c>
      <c r="J9">
        <v>11</v>
      </c>
      <c r="K9" s="20">
        <f t="shared" si="1"/>
        <v>0</v>
      </c>
      <c r="L9" s="20"/>
      <c r="M9" s="20"/>
      <c r="N9" s="17">
        <f t="shared" si="2"/>
        <v>16.30950643030009</v>
      </c>
      <c r="O9" s="11">
        <f t="shared" si="3"/>
        <v>6</v>
      </c>
      <c r="P9" s="11">
        <f t="shared" si="3"/>
        <v>6</v>
      </c>
    </row>
    <row r="10" spans="1:16" x14ac:dyDescent="0.25">
      <c r="A10" t="s">
        <v>13</v>
      </c>
      <c r="B10">
        <v>60</v>
      </c>
      <c r="C10">
        <v>10</v>
      </c>
      <c r="D10">
        <v>3</v>
      </c>
      <c r="E10">
        <v>0</v>
      </c>
      <c r="F10" s="5">
        <f t="shared" si="0"/>
        <v>149.43225890014511</v>
      </c>
      <c r="J10">
        <v>13</v>
      </c>
      <c r="K10" s="20">
        <f t="shared" si="1"/>
        <v>1</v>
      </c>
      <c r="L10" s="20"/>
      <c r="M10" s="20"/>
      <c r="N10" s="17">
        <f t="shared" si="2"/>
        <v>17.691806012954132</v>
      </c>
      <c r="O10" s="11">
        <f t="shared" si="3"/>
        <v>7</v>
      </c>
      <c r="P10" s="11">
        <f t="shared" si="3"/>
        <v>6</v>
      </c>
    </row>
    <row r="11" spans="1:16" x14ac:dyDescent="0.25">
      <c r="A11" t="s">
        <v>14</v>
      </c>
      <c r="B11">
        <v>51</v>
      </c>
      <c r="C11">
        <v>186</v>
      </c>
      <c r="D11">
        <v>1</v>
      </c>
      <c r="E11">
        <v>1</v>
      </c>
      <c r="F11" s="5">
        <f t="shared" si="0"/>
        <v>41.121770389904178</v>
      </c>
    </row>
    <row r="12" spans="1:16" x14ac:dyDescent="0.25">
      <c r="A12" t="s">
        <v>15</v>
      </c>
      <c r="B12">
        <v>49</v>
      </c>
      <c r="C12">
        <v>109</v>
      </c>
      <c r="D12">
        <v>10</v>
      </c>
      <c r="E12">
        <v>1</v>
      </c>
      <c r="F12" s="5">
        <f t="shared" si="0"/>
        <v>53.301031884945715</v>
      </c>
    </row>
    <row r="13" spans="1:16" x14ac:dyDescent="0.25">
      <c r="A13" t="s">
        <v>16</v>
      </c>
      <c r="B13">
        <v>50</v>
      </c>
      <c r="C13">
        <v>23</v>
      </c>
      <c r="D13">
        <v>5</v>
      </c>
      <c r="E13">
        <v>1</v>
      </c>
      <c r="F13" s="5">
        <f t="shared" si="0"/>
        <v>134.6291201783626</v>
      </c>
    </row>
    <row r="14" spans="1:16" x14ac:dyDescent="0.25">
      <c r="A14" t="s">
        <v>17</v>
      </c>
      <c r="B14">
        <v>61</v>
      </c>
      <c r="C14">
        <v>159</v>
      </c>
      <c r="D14">
        <v>6</v>
      </c>
      <c r="E14">
        <v>0</v>
      </c>
      <c r="F14" s="5">
        <f t="shared" si="0"/>
        <v>37.696153649941529</v>
      </c>
      <c r="M14" t="str">
        <f ca="1">_xlfn.FORMULATEXT(N5)</f>
        <v>=SMALL($F$2:$F$201,J5)</v>
      </c>
    </row>
    <row r="15" spans="1:16" x14ac:dyDescent="0.25">
      <c r="A15" t="s">
        <v>18</v>
      </c>
      <c r="B15">
        <v>37</v>
      </c>
      <c r="C15">
        <v>55</v>
      </c>
      <c r="D15">
        <v>6</v>
      </c>
      <c r="E15">
        <v>1</v>
      </c>
      <c r="F15" s="5">
        <f t="shared" si="0"/>
        <v>101.01980003939822</v>
      </c>
    </row>
    <row r="16" spans="1:16" x14ac:dyDescent="0.25">
      <c r="A16" t="s">
        <v>19</v>
      </c>
      <c r="B16">
        <v>65</v>
      </c>
      <c r="C16">
        <v>82</v>
      </c>
      <c r="D16">
        <v>7</v>
      </c>
      <c r="E16">
        <v>1</v>
      </c>
      <c r="F16" s="5">
        <f t="shared" si="0"/>
        <v>84.017855245179874</v>
      </c>
      <c r="J16">
        <v>10</v>
      </c>
    </row>
    <row r="17" spans="1:15" x14ac:dyDescent="0.25">
      <c r="A17" t="s">
        <v>20</v>
      </c>
      <c r="B17">
        <v>38</v>
      </c>
      <c r="C17">
        <v>26</v>
      </c>
      <c r="D17">
        <v>8</v>
      </c>
      <c r="E17">
        <v>1</v>
      </c>
      <c r="F17" s="5">
        <f t="shared" si="0"/>
        <v>130.00384609695206</v>
      </c>
      <c r="J17">
        <v>20</v>
      </c>
    </row>
    <row r="18" spans="1:15" x14ac:dyDescent="0.25">
      <c r="A18" t="s">
        <v>21</v>
      </c>
      <c r="B18">
        <v>37</v>
      </c>
      <c r="C18">
        <v>180</v>
      </c>
      <c r="D18">
        <v>3</v>
      </c>
      <c r="E18">
        <v>0</v>
      </c>
      <c r="F18" s="5">
        <f t="shared" si="0"/>
        <v>28.337254630609507</v>
      </c>
      <c r="J18">
        <v>30</v>
      </c>
    </row>
    <row r="19" spans="1:15" x14ac:dyDescent="0.25">
      <c r="A19" t="s">
        <v>22</v>
      </c>
      <c r="B19">
        <v>25</v>
      </c>
      <c r="C19">
        <v>31</v>
      </c>
      <c r="D19">
        <v>9</v>
      </c>
      <c r="E19">
        <v>0</v>
      </c>
      <c r="F19" s="5">
        <f t="shared" si="0"/>
        <v>124.33020550131815</v>
      </c>
      <c r="J19">
        <v>40</v>
      </c>
    </row>
    <row r="20" spans="1:15" x14ac:dyDescent="0.25">
      <c r="A20" t="s">
        <v>23</v>
      </c>
      <c r="B20">
        <v>27</v>
      </c>
      <c r="C20">
        <v>27</v>
      </c>
      <c r="D20">
        <v>7</v>
      </c>
      <c r="E20">
        <v>1</v>
      </c>
      <c r="F20" s="5">
        <f t="shared" si="0"/>
        <v>128.22636234409833</v>
      </c>
      <c r="J20">
        <v>50</v>
      </c>
      <c r="L20">
        <f>SMALL(J16:J20,3)</f>
        <v>30</v>
      </c>
      <c r="O20" t="str">
        <f>"&lt;="&amp;N4</f>
        <v>&lt;=6.40312423743285</v>
      </c>
    </row>
    <row r="21" spans="1:15" x14ac:dyDescent="0.25">
      <c r="A21" t="s">
        <v>24</v>
      </c>
      <c r="B21">
        <v>68</v>
      </c>
      <c r="C21">
        <v>159</v>
      </c>
      <c r="D21">
        <v>6</v>
      </c>
      <c r="E21">
        <v>0</v>
      </c>
      <c r="F21" s="5">
        <f t="shared" si="0"/>
        <v>44.58699361921591</v>
      </c>
    </row>
    <row r="22" spans="1:15" x14ac:dyDescent="0.25">
      <c r="A22" t="s">
        <v>25</v>
      </c>
      <c r="B22">
        <v>56</v>
      </c>
      <c r="C22">
        <v>168</v>
      </c>
      <c r="D22">
        <v>10</v>
      </c>
      <c r="E22">
        <v>1</v>
      </c>
      <c r="F22" s="5">
        <f t="shared" si="0"/>
        <v>35.958309192730404</v>
      </c>
    </row>
    <row r="23" spans="1:15" x14ac:dyDescent="0.25">
      <c r="A23" t="s">
        <v>26</v>
      </c>
      <c r="B23">
        <v>23</v>
      </c>
      <c r="C23">
        <v>87</v>
      </c>
      <c r="D23">
        <v>7</v>
      </c>
      <c r="E23">
        <v>0</v>
      </c>
      <c r="F23" s="5">
        <f t="shared" si="0"/>
        <v>68.366658540548841</v>
      </c>
    </row>
    <row r="24" spans="1:15" x14ac:dyDescent="0.25">
      <c r="A24" t="s">
        <v>27</v>
      </c>
      <c r="B24">
        <v>38</v>
      </c>
      <c r="C24">
        <v>111</v>
      </c>
      <c r="D24">
        <v>8</v>
      </c>
      <c r="E24">
        <v>0</v>
      </c>
      <c r="F24" s="5">
        <f t="shared" si="0"/>
        <v>46.861498055439924</v>
      </c>
    </row>
    <row r="25" spans="1:15" x14ac:dyDescent="0.25">
      <c r="A25" t="s">
        <v>28</v>
      </c>
      <c r="B25">
        <v>25</v>
      </c>
      <c r="C25">
        <v>104</v>
      </c>
      <c r="D25">
        <v>6</v>
      </c>
      <c r="E25">
        <v>0</v>
      </c>
      <c r="F25" s="5">
        <f t="shared" si="0"/>
        <v>51.361464153585032</v>
      </c>
    </row>
    <row r="26" spans="1:15" x14ac:dyDescent="0.25">
      <c r="A26" t="s">
        <v>29</v>
      </c>
      <c r="B26">
        <v>28</v>
      </c>
      <c r="C26">
        <v>41</v>
      </c>
      <c r="D26">
        <v>1</v>
      </c>
      <c r="E26">
        <v>0</v>
      </c>
      <c r="F26" s="5">
        <f t="shared" si="0"/>
        <v>114.07453703609758</v>
      </c>
    </row>
    <row r="27" spans="1:15" x14ac:dyDescent="0.25">
      <c r="A27" t="s">
        <v>30</v>
      </c>
      <c r="B27">
        <v>49</v>
      </c>
      <c r="C27">
        <v>140</v>
      </c>
      <c r="D27">
        <v>10</v>
      </c>
      <c r="E27">
        <v>1</v>
      </c>
      <c r="F27" s="5">
        <f t="shared" si="0"/>
        <v>30.822070014844883</v>
      </c>
    </row>
    <row r="28" spans="1:15" x14ac:dyDescent="0.25">
      <c r="A28" t="s">
        <v>31</v>
      </c>
      <c r="B28">
        <v>57</v>
      </c>
      <c r="C28">
        <v>200</v>
      </c>
      <c r="D28">
        <v>2</v>
      </c>
      <c r="E28">
        <v>0</v>
      </c>
      <c r="F28" s="5">
        <f t="shared" si="0"/>
        <v>55.839054433254866</v>
      </c>
    </row>
    <row r="29" spans="1:15" x14ac:dyDescent="0.25">
      <c r="A29" t="s">
        <v>32</v>
      </c>
      <c r="B29">
        <v>70</v>
      </c>
      <c r="C29">
        <v>158</v>
      </c>
      <c r="D29">
        <v>4</v>
      </c>
      <c r="E29">
        <v>1</v>
      </c>
      <c r="F29" s="5">
        <f t="shared" si="0"/>
        <v>46.270941205037097</v>
      </c>
    </row>
    <row r="30" spans="1:15" x14ac:dyDescent="0.25">
      <c r="A30" t="s">
        <v>33</v>
      </c>
      <c r="B30">
        <v>41</v>
      </c>
      <c r="C30">
        <v>153</v>
      </c>
      <c r="D30">
        <v>9</v>
      </c>
      <c r="E30">
        <v>1</v>
      </c>
      <c r="F30" s="5">
        <f t="shared" si="0"/>
        <v>19.339079605813716</v>
      </c>
    </row>
    <row r="31" spans="1:15" x14ac:dyDescent="0.25">
      <c r="A31" t="s">
        <v>34</v>
      </c>
      <c r="B31">
        <v>49</v>
      </c>
      <c r="C31">
        <v>186</v>
      </c>
      <c r="D31">
        <v>7</v>
      </c>
      <c r="E31">
        <v>1</v>
      </c>
      <c r="F31" s="5">
        <f t="shared" si="0"/>
        <v>40.435133238311458</v>
      </c>
    </row>
    <row r="32" spans="1:15" x14ac:dyDescent="0.25">
      <c r="A32" t="s">
        <v>35</v>
      </c>
      <c r="B32">
        <v>27</v>
      </c>
      <c r="C32">
        <v>162</v>
      </c>
      <c r="D32">
        <v>10</v>
      </c>
      <c r="E32">
        <v>1</v>
      </c>
      <c r="F32" s="5">
        <f t="shared" si="0"/>
        <v>12.569805089976535</v>
      </c>
    </row>
    <row r="33" spans="1:6" x14ac:dyDescent="0.25">
      <c r="A33" t="s">
        <v>36</v>
      </c>
      <c r="B33">
        <v>34</v>
      </c>
      <c r="C33">
        <v>123</v>
      </c>
      <c r="D33">
        <v>0</v>
      </c>
      <c r="E33">
        <v>0</v>
      </c>
      <c r="F33" s="5">
        <f t="shared" si="0"/>
        <v>33.526109228480422</v>
      </c>
    </row>
    <row r="34" spans="1:6" x14ac:dyDescent="0.25">
      <c r="A34" t="s">
        <v>37</v>
      </c>
      <c r="B34">
        <v>34</v>
      </c>
      <c r="C34">
        <v>156</v>
      </c>
      <c r="D34">
        <v>9</v>
      </c>
      <c r="E34">
        <v>1</v>
      </c>
      <c r="F34" s="5">
        <f t="shared" si="0"/>
        <v>13.490737563232042</v>
      </c>
    </row>
    <row r="35" spans="1:6" x14ac:dyDescent="0.25">
      <c r="A35" t="s">
        <v>38</v>
      </c>
      <c r="B35">
        <v>30</v>
      </c>
      <c r="C35">
        <v>54</v>
      </c>
      <c r="D35">
        <v>6</v>
      </c>
      <c r="E35">
        <v>1</v>
      </c>
      <c r="F35" s="5">
        <f t="shared" si="0"/>
        <v>101.35580891098448</v>
      </c>
    </row>
    <row r="36" spans="1:6" x14ac:dyDescent="0.25">
      <c r="A36" t="s">
        <v>39</v>
      </c>
      <c r="B36">
        <v>29</v>
      </c>
      <c r="C36">
        <v>13</v>
      </c>
      <c r="D36">
        <v>3</v>
      </c>
      <c r="E36">
        <v>0</v>
      </c>
      <c r="F36" s="5">
        <f t="shared" si="0"/>
        <v>142.11966788590522</v>
      </c>
    </row>
    <row r="37" spans="1:6" x14ac:dyDescent="0.25">
      <c r="A37" t="s">
        <v>40</v>
      </c>
      <c r="B37">
        <v>57</v>
      </c>
      <c r="C37">
        <v>198</v>
      </c>
      <c r="D37">
        <v>9</v>
      </c>
      <c r="E37">
        <v>1</v>
      </c>
      <c r="F37" s="5">
        <f t="shared" si="0"/>
        <v>54.945427471264615</v>
      </c>
    </row>
    <row r="38" spans="1:6" x14ac:dyDescent="0.25">
      <c r="A38" t="s">
        <v>41</v>
      </c>
      <c r="B38">
        <v>34</v>
      </c>
      <c r="C38">
        <v>177</v>
      </c>
      <c r="D38">
        <v>4</v>
      </c>
      <c r="E38">
        <v>0</v>
      </c>
      <c r="F38" s="5">
        <f t="shared" si="0"/>
        <v>24.494897427831781</v>
      </c>
    </row>
    <row r="39" spans="1:6" x14ac:dyDescent="0.25">
      <c r="A39" t="s">
        <v>42</v>
      </c>
      <c r="B39">
        <v>65</v>
      </c>
      <c r="C39">
        <v>137</v>
      </c>
      <c r="D39">
        <v>7</v>
      </c>
      <c r="E39">
        <v>0</v>
      </c>
      <c r="F39" s="5">
        <f t="shared" si="0"/>
        <v>45.321076774498643</v>
      </c>
    </row>
    <row r="40" spans="1:6" x14ac:dyDescent="0.25">
      <c r="A40" t="s">
        <v>43</v>
      </c>
      <c r="B40">
        <v>43</v>
      </c>
      <c r="C40">
        <v>50</v>
      </c>
      <c r="D40">
        <v>10</v>
      </c>
      <c r="E40">
        <v>1</v>
      </c>
      <c r="F40" s="5">
        <f t="shared" si="0"/>
        <v>107.17275773255068</v>
      </c>
    </row>
    <row r="41" spans="1:6" x14ac:dyDescent="0.25">
      <c r="A41" t="s">
        <v>44</v>
      </c>
      <c r="B41">
        <v>43</v>
      </c>
      <c r="C41">
        <v>120</v>
      </c>
      <c r="D41">
        <v>5</v>
      </c>
      <c r="E41">
        <v>0</v>
      </c>
      <c r="F41" s="5">
        <f t="shared" si="0"/>
        <v>40.137264480778953</v>
      </c>
    </row>
    <row r="42" spans="1:6" x14ac:dyDescent="0.25">
      <c r="A42" t="s">
        <v>45</v>
      </c>
      <c r="B42">
        <v>60</v>
      </c>
      <c r="C42">
        <v>186</v>
      </c>
      <c r="D42">
        <v>6</v>
      </c>
      <c r="E42">
        <v>0</v>
      </c>
      <c r="F42" s="5">
        <f t="shared" si="0"/>
        <v>47.885279575251516</v>
      </c>
    </row>
    <row r="43" spans="1:6" x14ac:dyDescent="0.25">
      <c r="A43" t="s">
        <v>46</v>
      </c>
      <c r="B43">
        <v>54</v>
      </c>
      <c r="C43">
        <v>181</v>
      </c>
      <c r="D43">
        <v>1</v>
      </c>
      <c r="E43">
        <v>1</v>
      </c>
      <c r="F43" s="5">
        <f t="shared" si="0"/>
        <v>39.711459303329562</v>
      </c>
    </row>
    <row r="44" spans="1:6" x14ac:dyDescent="0.25">
      <c r="A44" t="s">
        <v>47</v>
      </c>
      <c r="B44">
        <v>50</v>
      </c>
      <c r="C44">
        <v>143</v>
      </c>
      <c r="D44">
        <v>7</v>
      </c>
      <c r="E44">
        <v>1</v>
      </c>
      <c r="F44" s="5">
        <f t="shared" si="0"/>
        <v>29.478805945967352</v>
      </c>
    </row>
    <row r="45" spans="1:6" x14ac:dyDescent="0.25">
      <c r="A45" t="s">
        <v>48</v>
      </c>
      <c r="B45">
        <v>38</v>
      </c>
      <c r="C45">
        <v>161</v>
      </c>
      <c r="D45">
        <v>9</v>
      </c>
      <c r="E45">
        <v>1</v>
      </c>
      <c r="F45" s="5">
        <f t="shared" si="0"/>
        <v>17.691806012954132</v>
      </c>
    </row>
    <row r="46" spans="1:6" x14ac:dyDescent="0.25">
      <c r="A46" t="s">
        <v>49</v>
      </c>
      <c r="B46">
        <v>70</v>
      </c>
      <c r="C46">
        <v>57</v>
      </c>
      <c r="D46">
        <v>0</v>
      </c>
      <c r="E46">
        <v>1</v>
      </c>
      <c r="F46" s="5">
        <f t="shared" si="0"/>
        <v>108.25894882179486</v>
      </c>
    </row>
    <row r="47" spans="1:6" x14ac:dyDescent="0.25">
      <c r="A47" t="s">
        <v>50</v>
      </c>
      <c r="B47">
        <v>50</v>
      </c>
      <c r="C47">
        <v>165</v>
      </c>
      <c r="D47">
        <v>1</v>
      </c>
      <c r="E47">
        <v>1</v>
      </c>
      <c r="F47" s="5">
        <f t="shared" si="0"/>
        <v>27.874719729532707</v>
      </c>
    </row>
    <row r="48" spans="1:6" x14ac:dyDescent="0.25">
      <c r="A48" t="s">
        <v>51</v>
      </c>
      <c r="B48">
        <v>57</v>
      </c>
      <c r="C48">
        <v>186</v>
      </c>
      <c r="D48">
        <v>10</v>
      </c>
      <c r="E48">
        <v>0</v>
      </c>
      <c r="F48" s="5">
        <f t="shared" si="0"/>
        <v>46.36809247747852</v>
      </c>
    </row>
    <row r="49" spans="1:6" x14ac:dyDescent="0.25">
      <c r="A49" t="s">
        <v>52</v>
      </c>
      <c r="B49">
        <v>56</v>
      </c>
      <c r="C49">
        <v>191</v>
      </c>
      <c r="D49">
        <v>7</v>
      </c>
      <c r="E49">
        <v>1</v>
      </c>
      <c r="F49" s="5">
        <f t="shared" si="0"/>
        <v>48.672374094551827</v>
      </c>
    </row>
    <row r="50" spans="1:6" x14ac:dyDescent="0.25">
      <c r="A50" t="s">
        <v>53</v>
      </c>
      <c r="B50">
        <v>35</v>
      </c>
      <c r="C50">
        <v>185</v>
      </c>
      <c r="D50">
        <v>6</v>
      </c>
      <c r="E50">
        <v>0</v>
      </c>
      <c r="F50" s="5">
        <f t="shared" si="0"/>
        <v>32.511536414017719</v>
      </c>
    </row>
    <row r="51" spans="1:6" x14ac:dyDescent="0.25">
      <c r="A51" t="s">
        <v>54</v>
      </c>
      <c r="B51">
        <v>49</v>
      </c>
      <c r="C51">
        <v>145</v>
      </c>
      <c r="D51">
        <v>10</v>
      </c>
      <c r="E51">
        <v>0</v>
      </c>
      <c r="F51" s="5">
        <f t="shared" si="0"/>
        <v>28.722813232690143</v>
      </c>
    </row>
    <row r="52" spans="1:6" x14ac:dyDescent="0.25">
      <c r="A52" t="s">
        <v>55</v>
      </c>
      <c r="B52">
        <v>19</v>
      </c>
      <c r="C52">
        <v>90</v>
      </c>
      <c r="D52">
        <v>1</v>
      </c>
      <c r="E52">
        <v>0</v>
      </c>
      <c r="F52" s="5">
        <f t="shared" si="0"/>
        <v>65.19969325081216</v>
      </c>
    </row>
    <row r="53" spans="1:6" x14ac:dyDescent="0.25">
      <c r="A53" t="s">
        <v>56</v>
      </c>
      <c r="B53">
        <v>41</v>
      </c>
      <c r="C53">
        <v>150</v>
      </c>
      <c r="D53">
        <v>8</v>
      </c>
      <c r="E53">
        <v>1</v>
      </c>
      <c r="F53" s="5">
        <f t="shared" si="0"/>
        <v>19.442222095223581</v>
      </c>
    </row>
    <row r="54" spans="1:6" x14ac:dyDescent="0.25">
      <c r="A54" t="s">
        <v>57</v>
      </c>
      <c r="B54">
        <v>66</v>
      </c>
      <c r="C54">
        <v>83</v>
      </c>
      <c r="D54">
        <v>9</v>
      </c>
      <c r="E54">
        <v>1</v>
      </c>
      <c r="F54" s="5">
        <f t="shared" si="0"/>
        <v>83.839131674892727</v>
      </c>
    </row>
    <row r="55" spans="1:6" x14ac:dyDescent="0.25">
      <c r="A55" t="s">
        <v>58</v>
      </c>
      <c r="B55">
        <v>64</v>
      </c>
      <c r="C55">
        <v>36</v>
      </c>
      <c r="D55">
        <v>1</v>
      </c>
      <c r="E55">
        <v>1</v>
      </c>
      <c r="F55" s="5">
        <f t="shared" si="0"/>
        <v>125.54680402144851</v>
      </c>
    </row>
    <row r="56" spans="1:6" x14ac:dyDescent="0.25">
      <c r="A56" t="s">
        <v>59</v>
      </c>
      <c r="B56">
        <v>75</v>
      </c>
      <c r="C56">
        <v>58</v>
      </c>
      <c r="D56">
        <v>4</v>
      </c>
      <c r="E56">
        <v>0</v>
      </c>
      <c r="F56" s="5">
        <f t="shared" si="0"/>
        <v>109.66312051004202</v>
      </c>
    </row>
    <row r="57" spans="1:6" x14ac:dyDescent="0.25">
      <c r="A57" t="s">
        <v>60</v>
      </c>
      <c r="B57">
        <v>60</v>
      </c>
      <c r="C57">
        <v>91</v>
      </c>
      <c r="D57">
        <v>6</v>
      </c>
      <c r="E57">
        <v>1</v>
      </c>
      <c r="F57" s="5">
        <f t="shared" si="0"/>
        <v>73.674961825575451</v>
      </c>
    </row>
    <row r="58" spans="1:6" x14ac:dyDescent="0.25">
      <c r="A58" t="s">
        <v>61</v>
      </c>
      <c r="B58">
        <v>32</v>
      </c>
      <c r="C58">
        <v>47</v>
      </c>
      <c r="D58">
        <v>1</v>
      </c>
      <c r="E58">
        <v>1</v>
      </c>
      <c r="F58" s="5">
        <f t="shared" si="0"/>
        <v>108.30050784737807</v>
      </c>
    </row>
    <row r="59" spans="1:6" x14ac:dyDescent="0.25">
      <c r="A59" t="s">
        <v>62</v>
      </c>
      <c r="B59">
        <v>23</v>
      </c>
      <c r="C59">
        <v>82</v>
      </c>
      <c r="D59">
        <v>7</v>
      </c>
      <c r="E59">
        <v>1</v>
      </c>
      <c r="F59" s="5">
        <f t="shared" si="0"/>
        <v>73.341666193235611</v>
      </c>
    </row>
    <row r="60" spans="1:6" x14ac:dyDescent="0.25">
      <c r="A60" t="s">
        <v>63</v>
      </c>
      <c r="B60">
        <v>60</v>
      </c>
      <c r="C60">
        <v>57</v>
      </c>
      <c r="D60">
        <v>1</v>
      </c>
      <c r="E60">
        <v>0</v>
      </c>
      <c r="F60" s="5">
        <f t="shared" si="0"/>
        <v>104.40785411069419</v>
      </c>
    </row>
    <row r="61" spans="1:6" x14ac:dyDescent="0.25">
      <c r="A61" t="s">
        <v>64</v>
      </c>
      <c r="B61">
        <v>59</v>
      </c>
      <c r="C61">
        <v>189</v>
      </c>
      <c r="D61">
        <v>3</v>
      </c>
      <c r="E61">
        <v>0</v>
      </c>
      <c r="F61" s="5">
        <f t="shared" si="0"/>
        <v>48.887626246321268</v>
      </c>
    </row>
    <row r="62" spans="1:6" x14ac:dyDescent="0.25">
      <c r="A62" t="s">
        <v>65</v>
      </c>
      <c r="B62">
        <v>66</v>
      </c>
      <c r="C62">
        <v>186</v>
      </c>
      <c r="D62">
        <v>3</v>
      </c>
      <c r="E62">
        <v>0</v>
      </c>
      <c r="F62" s="5">
        <f t="shared" si="0"/>
        <v>52.287665849605489</v>
      </c>
    </row>
    <row r="63" spans="1:6" x14ac:dyDescent="0.25">
      <c r="A63" t="s">
        <v>66</v>
      </c>
      <c r="B63">
        <v>40</v>
      </c>
      <c r="C63">
        <v>59</v>
      </c>
      <c r="D63">
        <v>8</v>
      </c>
      <c r="E63">
        <v>1</v>
      </c>
      <c r="F63" s="5">
        <f t="shared" si="0"/>
        <v>97.652444925869617</v>
      </c>
    </row>
    <row r="64" spans="1:6" x14ac:dyDescent="0.25">
      <c r="A64" t="s">
        <v>67</v>
      </c>
      <c r="B64">
        <v>70</v>
      </c>
      <c r="C64">
        <v>71</v>
      </c>
      <c r="D64">
        <v>2</v>
      </c>
      <c r="E64">
        <v>1</v>
      </c>
      <c r="F64" s="5">
        <f t="shared" si="0"/>
        <v>95.791440118624379</v>
      </c>
    </row>
    <row r="65" spans="1:6" x14ac:dyDescent="0.25">
      <c r="A65" t="s">
        <v>68</v>
      </c>
      <c r="B65">
        <v>23</v>
      </c>
      <c r="C65">
        <v>61</v>
      </c>
      <c r="D65">
        <v>3</v>
      </c>
      <c r="E65">
        <v>1</v>
      </c>
      <c r="F65" s="5">
        <f t="shared" si="0"/>
        <v>94.053176448219972</v>
      </c>
    </row>
    <row r="66" spans="1:6" x14ac:dyDescent="0.25">
      <c r="A66" t="s">
        <v>69</v>
      </c>
      <c r="B66">
        <v>47</v>
      </c>
      <c r="C66">
        <v>134</v>
      </c>
      <c r="D66">
        <v>5</v>
      </c>
      <c r="E66">
        <v>0</v>
      </c>
      <c r="F66" s="5">
        <f t="shared" si="0"/>
        <v>31.54362059117501</v>
      </c>
    </row>
    <row r="67" spans="1:6" x14ac:dyDescent="0.25">
      <c r="A67" t="s">
        <v>70</v>
      </c>
      <c r="B67">
        <v>51</v>
      </c>
      <c r="C67">
        <v>123</v>
      </c>
      <c r="D67">
        <v>10</v>
      </c>
      <c r="E67">
        <v>0</v>
      </c>
      <c r="F67" s="5">
        <f t="shared" ref="F67:F130" si="4">SQRT(
(B67-$K$3)^2 +
(C67-$L$3)^2 +
(D67-$M$3)^2
)</f>
        <v>43.046486500061768</v>
      </c>
    </row>
    <row r="68" spans="1:6" x14ac:dyDescent="0.25">
      <c r="A68" t="s">
        <v>71</v>
      </c>
      <c r="B68">
        <v>50</v>
      </c>
      <c r="C68">
        <v>49</v>
      </c>
      <c r="D68">
        <v>6</v>
      </c>
      <c r="E68">
        <v>0</v>
      </c>
      <c r="F68" s="5">
        <f t="shared" si="4"/>
        <v>109.30690737551767</v>
      </c>
    </row>
    <row r="69" spans="1:6" x14ac:dyDescent="0.25">
      <c r="A69" t="s">
        <v>72</v>
      </c>
      <c r="B69">
        <v>22</v>
      </c>
      <c r="C69">
        <v>169</v>
      </c>
      <c r="D69">
        <v>3</v>
      </c>
      <c r="E69">
        <v>0</v>
      </c>
      <c r="F69" s="5">
        <f t="shared" si="4"/>
        <v>14.456832294800961</v>
      </c>
    </row>
    <row r="70" spans="1:6" x14ac:dyDescent="0.25">
      <c r="A70" t="s">
        <v>73</v>
      </c>
      <c r="B70">
        <v>38</v>
      </c>
      <c r="C70">
        <v>85</v>
      </c>
      <c r="D70">
        <v>1</v>
      </c>
      <c r="E70">
        <v>0</v>
      </c>
      <c r="F70" s="5">
        <f t="shared" si="4"/>
        <v>71.393276994406136</v>
      </c>
    </row>
    <row r="71" spans="1:6" x14ac:dyDescent="0.25">
      <c r="A71" t="s">
        <v>74</v>
      </c>
      <c r="B71">
        <v>28</v>
      </c>
      <c r="C71">
        <v>53</v>
      </c>
      <c r="D71">
        <v>1</v>
      </c>
      <c r="E71">
        <v>0</v>
      </c>
      <c r="F71" s="5">
        <f t="shared" si="4"/>
        <v>102.08329931972223</v>
      </c>
    </row>
    <row r="72" spans="1:6" x14ac:dyDescent="0.25">
      <c r="A72" t="s">
        <v>75</v>
      </c>
      <c r="B72">
        <v>70</v>
      </c>
      <c r="C72">
        <v>166</v>
      </c>
      <c r="D72">
        <v>1</v>
      </c>
      <c r="E72">
        <v>1</v>
      </c>
      <c r="F72" s="5">
        <f t="shared" si="4"/>
        <v>47.307504690059481</v>
      </c>
    </row>
    <row r="73" spans="1:6" x14ac:dyDescent="0.25">
      <c r="A73" t="s">
        <v>76</v>
      </c>
      <c r="B73">
        <v>19</v>
      </c>
      <c r="C73">
        <v>28</v>
      </c>
      <c r="D73">
        <v>4</v>
      </c>
      <c r="E73">
        <v>0</v>
      </c>
      <c r="F73" s="5">
        <f t="shared" si="4"/>
        <v>127.16131487209465</v>
      </c>
    </row>
    <row r="74" spans="1:6" x14ac:dyDescent="0.25">
      <c r="A74" t="s">
        <v>77</v>
      </c>
      <c r="B74">
        <v>19</v>
      </c>
      <c r="C74">
        <v>74</v>
      </c>
      <c r="D74">
        <v>9</v>
      </c>
      <c r="E74">
        <v>1</v>
      </c>
      <c r="F74" s="5">
        <f t="shared" si="4"/>
        <v>81.651699308710036</v>
      </c>
    </row>
    <row r="75" spans="1:6" x14ac:dyDescent="0.25">
      <c r="A75" t="s">
        <v>78</v>
      </c>
      <c r="B75">
        <v>32</v>
      </c>
      <c r="C75">
        <v>168</v>
      </c>
      <c r="D75">
        <v>0</v>
      </c>
      <c r="E75">
        <v>0</v>
      </c>
      <c r="F75" s="5">
        <f t="shared" si="4"/>
        <v>15.264337522473747</v>
      </c>
    </row>
    <row r="76" spans="1:6" x14ac:dyDescent="0.25">
      <c r="A76" t="s">
        <v>79</v>
      </c>
      <c r="B76">
        <v>31</v>
      </c>
      <c r="C76">
        <v>78</v>
      </c>
      <c r="D76">
        <v>8</v>
      </c>
      <c r="E76">
        <v>0</v>
      </c>
      <c r="F76" s="5">
        <f t="shared" si="4"/>
        <v>77.730302971235105</v>
      </c>
    </row>
    <row r="77" spans="1:6" x14ac:dyDescent="0.25">
      <c r="A77" t="s">
        <v>80</v>
      </c>
      <c r="B77">
        <v>52</v>
      </c>
      <c r="C77">
        <v>169</v>
      </c>
      <c r="D77">
        <v>3</v>
      </c>
      <c r="E77">
        <v>1</v>
      </c>
      <c r="F77" s="5">
        <f t="shared" si="4"/>
        <v>31.448370387032774</v>
      </c>
    </row>
    <row r="78" spans="1:6" x14ac:dyDescent="0.25">
      <c r="A78" t="s">
        <v>81</v>
      </c>
      <c r="B78">
        <v>37</v>
      </c>
      <c r="C78">
        <v>151</v>
      </c>
      <c r="D78">
        <v>9</v>
      </c>
      <c r="E78">
        <v>0</v>
      </c>
      <c r="F78" s="5">
        <f t="shared" si="4"/>
        <v>16.30950643030009</v>
      </c>
    </row>
    <row r="79" spans="1:6" x14ac:dyDescent="0.25">
      <c r="A79" t="s">
        <v>82</v>
      </c>
      <c r="B79">
        <v>70</v>
      </c>
      <c r="C79">
        <v>18</v>
      </c>
      <c r="D79">
        <v>0</v>
      </c>
      <c r="E79">
        <v>1</v>
      </c>
      <c r="F79" s="5">
        <f t="shared" si="4"/>
        <v>144.51643505151932</v>
      </c>
    </row>
    <row r="80" spans="1:6" x14ac:dyDescent="0.25">
      <c r="A80" t="s">
        <v>83</v>
      </c>
      <c r="B80">
        <v>53</v>
      </c>
      <c r="C80">
        <v>24</v>
      </c>
      <c r="D80">
        <v>7</v>
      </c>
      <c r="E80">
        <v>0</v>
      </c>
      <c r="F80" s="5">
        <f t="shared" si="4"/>
        <v>134.35400998853737</v>
      </c>
    </row>
    <row r="81" spans="1:6" x14ac:dyDescent="0.25">
      <c r="A81" t="s">
        <v>84</v>
      </c>
      <c r="B81">
        <v>64</v>
      </c>
      <c r="C81">
        <v>98</v>
      </c>
      <c r="D81">
        <v>4</v>
      </c>
      <c r="E81">
        <v>0</v>
      </c>
      <c r="F81" s="5">
        <f t="shared" si="4"/>
        <v>69.749551969887236</v>
      </c>
    </row>
    <row r="82" spans="1:6" x14ac:dyDescent="0.25">
      <c r="A82" t="s">
        <v>85</v>
      </c>
      <c r="B82">
        <v>72</v>
      </c>
      <c r="C82">
        <v>160</v>
      </c>
      <c r="D82">
        <v>3</v>
      </c>
      <c r="E82">
        <v>0</v>
      </c>
      <c r="F82" s="5">
        <f t="shared" si="4"/>
        <v>48.352869614946329</v>
      </c>
    </row>
    <row r="83" spans="1:6" x14ac:dyDescent="0.25">
      <c r="A83" t="s">
        <v>86</v>
      </c>
      <c r="B83">
        <v>52</v>
      </c>
      <c r="C83">
        <v>195</v>
      </c>
      <c r="D83">
        <v>3</v>
      </c>
      <c r="E83">
        <v>0</v>
      </c>
      <c r="F83" s="5">
        <f t="shared" si="4"/>
        <v>48.918299234540036</v>
      </c>
    </row>
    <row r="84" spans="1:6" x14ac:dyDescent="0.25">
      <c r="A84" t="s">
        <v>87</v>
      </c>
      <c r="B84">
        <v>60</v>
      </c>
      <c r="C84">
        <v>73</v>
      </c>
      <c r="D84">
        <v>0</v>
      </c>
      <c r="E84">
        <v>1</v>
      </c>
      <c r="F84" s="5">
        <f t="shared" si="4"/>
        <v>89.554452708952439</v>
      </c>
    </row>
    <row r="85" spans="1:6" x14ac:dyDescent="0.25">
      <c r="A85" t="s">
        <v>88</v>
      </c>
      <c r="B85">
        <v>59</v>
      </c>
      <c r="C85">
        <v>122</v>
      </c>
      <c r="D85">
        <v>5</v>
      </c>
      <c r="E85">
        <v>1</v>
      </c>
      <c r="F85" s="5">
        <f t="shared" si="4"/>
        <v>48.363209157374989</v>
      </c>
    </row>
    <row r="86" spans="1:6" x14ac:dyDescent="0.25">
      <c r="A86" t="s">
        <v>89</v>
      </c>
      <c r="B86">
        <v>52</v>
      </c>
      <c r="C86">
        <v>72</v>
      </c>
      <c r="D86">
        <v>10</v>
      </c>
      <c r="E86">
        <v>0</v>
      </c>
      <c r="F86" s="5">
        <f t="shared" si="4"/>
        <v>88.164618753783543</v>
      </c>
    </row>
    <row r="87" spans="1:6" x14ac:dyDescent="0.25">
      <c r="A87" t="s">
        <v>90</v>
      </c>
      <c r="B87">
        <v>44</v>
      </c>
      <c r="C87">
        <v>62</v>
      </c>
      <c r="D87">
        <v>7</v>
      </c>
      <c r="E87">
        <v>1</v>
      </c>
      <c r="F87" s="5">
        <f t="shared" si="4"/>
        <v>95.383436717283359</v>
      </c>
    </row>
    <row r="88" spans="1:6" x14ac:dyDescent="0.25">
      <c r="A88" t="s">
        <v>91</v>
      </c>
      <c r="B88">
        <v>18</v>
      </c>
      <c r="C88">
        <v>193</v>
      </c>
      <c r="D88">
        <v>4</v>
      </c>
      <c r="E88">
        <v>1</v>
      </c>
      <c r="F88" s="5">
        <f t="shared" si="4"/>
        <v>38.678159211627431</v>
      </c>
    </row>
    <row r="89" spans="1:6" x14ac:dyDescent="0.25">
      <c r="A89" t="s">
        <v>92</v>
      </c>
      <c r="B89">
        <v>54</v>
      </c>
      <c r="C89">
        <v>90</v>
      </c>
      <c r="D89">
        <v>8</v>
      </c>
      <c r="E89">
        <v>0</v>
      </c>
      <c r="F89" s="5">
        <f t="shared" si="4"/>
        <v>72.034713853808015</v>
      </c>
    </row>
    <row r="90" spans="1:6" x14ac:dyDescent="0.25">
      <c r="A90" t="s">
        <v>93</v>
      </c>
      <c r="B90">
        <v>42</v>
      </c>
      <c r="C90">
        <v>143</v>
      </c>
      <c r="D90">
        <v>4</v>
      </c>
      <c r="E90">
        <v>0</v>
      </c>
      <c r="F90" s="5">
        <f t="shared" si="4"/>
        <v>22</v>
      </c>
    </row>
    <row r="91" spans="1:6" x14ac:dyDescent="0.25">
      <c r="A91" t="s">
        <v>94</v>
      </c>
      <c r="B91">
        <v>23</v>
      </c>
      <c r="C91">
        <v>53</v>
      </c>
      <c r="D91">
        <v>0</v>
      </c>
      <c r="E91">
        <v>1</v>
      </c>
      <c r="F91" s="5">
        <f t="shared" si="4"/>
        <v>102.00490184299969</v>
      </c>
    </row>
    <row r="92" spans="1:6" x14ac:dyDescent="0.25">
      <c r="A92" t="s">
        <v>95</v>
      </c>
      <c r="B92">
        <v>62</v>
      </c>
      <c r="C92">
        <v>188</v>
      </c>
      <c r="D92">
        <v>6</v>
      </c>
      <c r="E92">
        <v>0</v>
      </c>
      <c r="F92" s="5">
        <f t="shared" si="4"/>
        <v>50.685303589896748</v>
      </c>
    </row>
    <row r="93" spans="1:6" x14ac:dyDescent="0.25">
      <c r="A93" t="s">
        <v>96</v>
      </c>
      <c r="B93">
        <v>62</v>
      </c>
      <c r="C93">
        <v>194</v>
      </c>
      <c r="D93">
        <v>5</v>
      </c>
      <c r="E93">
        <v>1</v>
      </c>
      <c r="F93" s="5">
        <f t="shared" si="4"/>
        <v>54.680892457969264</v>
      </c>
    </row>
    <row r="94" spans="1:6" x14ac:dyDescent="0.25">
      <c r="A94" t="s">
        <v>97</v>
      </c>
      <c r="B94">
        <v>53</v>
      </c>
      <c r="C94">
        <v>81</v>
      </c>
      <c r="D94">
        <v>6</v>
      </c>
      <c r="E94">
        <v>1</v>
      </c>
      <c r="F94" s="5">
        <f t="shared" si="4"/>
        <v>79.705708703956702</v>
      </c>
    </row>
    <row r="95" spans="1:6" x14ac:dyDescent="0.25">
      <c r="A95" t="s">
        <v>98</v>
      </c>
      <c r="B95">
        <v>31</v>
      </c>
      <c r="C95">
        <v>139</v>
      </c>
      <c r="D95">
        <v>10</v>
      </c>
      <c r="E95">
        <v>1</v>
      </c>
      <c r="F95" s="5">
        <f t="shared" si="4"/>
        <v>20.124611797498108</v>
      </c>
    </row>
    <row r="96" spans="1:6" x14ac:dyDescent="0.25">
      <c r="A96" t="s">
        <v>99</v>
      </c>
      <c r="B96">
        <v>31</v>
      </c>
      <c r="C96">
        <v>23</v>
      </c>
      <c r="D96">
        <v>6</v>
      </c>
      <c r="E96">
        <v>1</v>
      </c>
      <c r="F96" s="5">
        <f t="shared" si="4"/>
        <v>132.32157798333574</v>
      </c>
    </row>
    <row r="97" spans="1:6" x14ac:dyDescent="0.25">
      <c r="A97" t="s">
        <v>100</v>
      </c>
      <c r="B97">
        <v>26</v>
      </c>
      <c r="C97">
        <v>138</v>
      </c>
      <c r="D97">
        <v>6</v>
      </c>
      <c r="E97">
        <v>1</v>
      </c>
      <c r="F97" s="5">
        <f t="shared" si="4"/>
        <v>18.138357147217054</v>
      </c>
    </row>
    <row r="98" spans="1:6" x14ac:dyDescent="0.25">
      <c r="A98" t="s">
        <v>101</v>
      </c>
      <c r="B98">
        <v>71</v>
      </c>
      <c r="C98">
        <v>165</v>
      </c>
      <c r="D98">
        <v>8</v>
      </c>
      <c r="E98">
        <v>0</v>
      </c>
      <c r="F98" s="5">
        <f t="shared" si="4"/>
        <v>48.713447835274401</v>
      </c>
    </row>
    <row r="99" spans="1:6" x14ac:dyDescent="0.25">
      <c r="A99" t="s">
        <v>102</v>
      </c>
      <c r="B99">
        <v>55</v>
      </c>
      <c r="C99">
        <v>84</v>
      </c>
      <c r="D99">
        <v>3</v>
      </c>
      <c r="E99">
        <v>1</v>
      </c>
      <c r="F99" s="5">
        <f t="shared" si="4"/>
        <v>77.530639104808103</v>
      </c>
    </row>
    <row r="100" spans="1:6" x14ac:dyDescent="0.25">
      <c r="A100" t="s">
        <v>103</v>
      </c>
      <c r="B100">
        <v>68</v>
      </c>
      <c r="C100">
        <v>51</v>
      </c>
      <c r="D100">
        <v>0</v>
      </c>
      <c r="E100">
        <v>1</v>
      </c>
      <c r="F100" s="5">
        <f t="shared" si="4"/>
        <v>112.92475370794483</v>
      </c>
    </row>
    <row r="101" spans="1:6" x14ac:dyDescent="0.25">
      <c r="A101" t="s">
        <v>104</v>
      </c>
      <c r="B101">
        <v>53</v>
      </c>
      <c r="C101">
        <v>116</v>
      </c>
      <c r="D101">
        <v>10</v>
      </c>
      <c r="E101">
        <v>0</v>
      </c>
      <c r="F101" s="5">
        <f t="shared" si="4"/>
        <v>49.618544920221112</v>
      </c>
    </row>
    <row r="102" spans="1:6" x14ac:dyDescent="0.25">
      <c r="A102" t="s">
        <v>105</v>
      </c>
      <c r="B102">
        <v>49</v>
      </c>
      <c r="C102">
        <v>116</v>
      </c>
      <c r="D102">
        <v>2</v>
      </c>
      <c r="E102">
        <v>1</v>
      </c>
      <c r="F102" s="5">
        <f t="shared" si="4"/>
        <v>46.36809247747852</v>
      </c>
    </row>
    <row r="103" spans="1:6" x14ac:dyDescent="0.25">
      <c r="A103" t="s">
        <v>106</v>
      </c>
      <c r="B103">
        <v>75</v>
      </c>
      <c r="C103">
        <v>102</v>
      </c>
      <c r="D103">
        <v>10</v>
      </c>
      <c r="E103">
        <v>0</v>
      </c>
      <c r="F103" s="5">
        <f t="shared" si="4"/>
        <v>74.22937423958254</v>
      </c>
    </row>
    <row r="104" spans="1:6" x14ac:dyDescent="0.25">
      <c r="A104" t="s">
        <v>107</v>
      </c>
      <c r="B104">
        <v>67</v>
      </c>
      <c r="C104">
        <v>105</v>
      </c>
      <c r="D104">
        <v>7</v>
      </c>
      <c r="E104">
        <v>1</v>
      </c>
      <c r="F104" s="5">
        <f t="shared" si="4"/>
        <v>66.317418526357017</v>
      </c>
    </row>
    <row r="105" spans="1:6" x14ac:dyDescent="0.25">
      <c r="A105" t="s">
        <v>108</v>
      </c>
      <c r="B105">
        <v>43</v>
      </c>
      <c r="C105">
        <v>197</v>
      </c>
      <c r="D105">
        <v>8</v>
      </c>
      <c r="E105">
        <v>0</v>
      </c>
      <c r="F105" s="5">
        <f t="shared" si="4"/>
        <v>46.786750261158339</v>
      </c>
    </row>
    <row r="106" spans="1:6" x14ac:dyDescent="0.25">
      <c r="A106" t="s">
        <v>109</v>
      </c>
      <c r="B106">
        <v>46</v>
      </c>
      <c r="C106">
        <v>127</v>
      </c>
      <c r="D106">
        <v>2</v>
      </c>
      <c r="E106">
        <v>0</v>
      </c>
      <c r="F106" s="5">
        <f t="shared" si="4"/>
        <v>35.665109000254013</v>
      </c>
    </row>
    <row r="107" spans="1:6" x14ac:dyDescent="0.25">
      <c r="A107" t="s">
        <v>110</v>
      </c>
      <c r="B107">
        <v>48</v>
      </c>
      <c r="C107">
        <v>46</v>
      </c>
      <c r="D107">
        <v>2</v>
      </c>
      <c r="E107">
        <v>0</v>
      </c>
      <c r="F107" s="5">
        <f t="shared" si="4"/>
        <v>111.6288493177279</v>
      </c>
    </row>
    <row r="108" spans="1:6" x14ac:dyDescent="0.25">
      <c r="A108" t="s">
        <v>111</v>
      </c>
      <c r="B108">
        <v>66</v>
      </c>
      <c r="C108">
        <v>67</v>
      </c>
      <c r="D108">
        <v>1</v>
      </c>
      <c r="E108">
        <v>1</v>
      </c>
      <c r="F108" s="5">
        <f t="shared" si="4"/>
        <v>97.514101544340761</v>
      </c>
    </row>
    <row r="109" spans="1:6" x14ac:dyDescent="0.25">
      <c r="A109" t="s">
        <v>112</v>
      </c>
      <c r="B109">
        <v>42</v>
      </c>
      <c r="C109">
        <v>22</v>
      </c>
      <c r="D109">
        <v>4</v>
      </c>
      <c r="E109">
        <v>1</v>
      </c>
      <c r="F109" s="5">
        <f t="shared" si="4"/>
        <v>134.27211177307072</v>
      </c>
    </row>
    <row r="110" spans="1:6" x14ac:dyDescent="0.25">
      <c r="A110" t="s">
        <v>113</v>
      </c>
      <c r="B110">
        <v>63</v>
      </c>
      <c r="C110">
        <v>57</v>
      </c>
      <c r="D110">
        <v>10</v>
      </c>
      <c r="E110">
        <v>1</v>
      </c>
      <c r="F110" s="5">
        <f t="shared" si="4"/>
        <v>105.94810050208545</v>
      </c>
    </row>
    <row r="111" spans="1:6" x14ac:dyDescent="0.25">
      <c r="A111" t="s">
        <v>114</v>
      </c>
      <c r="B111">
        <v>73</v>
      </c>
      <c r="C111">
        <v>91</v>
      </c>
      <c r="D111">
        <v>7</v>
      </c>
      <c r="E111">
        <v>1</v>
      </c>
      <c r="F111" s="5">
        <f t="shared" si="4"/>
        <v>80.907354424675134</v>
      </c>
    </row>
    <row r="112" spans="1:6" x14ac:dyDescent="0.25">
      <c r="A112" t="s">
        <v>115</v>
      </c>
      <c r="B112">
        <v>57</v>
      </c>
      <c r="C112">
        <v>66</v>
      </c>
      <c r="D112">
        <v>0</v>
      </c>
      <c r="E112">
        <v>0</v>
      </c>
      <c r="F112" s="5">
        <f t="shared" si="4"/>
        <v>94.921019800674287</v>
      </c>
    </row>
    <row r="113" spans="1:6" x14ac:dyDescent="0.25">
      <c r="A113" t="s">
        <v>116</v>
      </c>
      <c r="B113">
        <v>69</v>
      </c>
      <c r="C113">
        <v>107</v>
      </c>
      <c r="D113">
        <v>6</v>
      </c>
      <c r="E113">
        <v>0</v>
      </c>
      <c r="F113" s="5">
        <f t="shared" si="4"/>
        <v>66.068146636635717</v>
      </c>
    </row>
    <row r="114" spans="1:6" x14ac:dyDescent="0.25">
      <c r="A114" t="s">
        <v>117</v>
      </c>
      <c r="B114">
        <v>68</v>
      </c>
      <c r="C114">
        <v>24</v>
      </c>
      <c r="D114">
        <v>7</v>
      </c>
      <c r="E114">
        <v>0</v>
      </c>
      <c r="F114" s="5">
        <f t="shared" si="4"/>
        <v>138.36907168872673</v>
      </c>
    </row>
    <row r="115" spans="1:6" x14ac:dyDescent="0.25">
      <c r="A115" t="s">
        <v>118</v>
      </c>
      <c r="B115">
        <v>25</v>
      </c>
      <c r="C115">
        <v>83</v>
      </c>
      <c r="D115">
        <v>0</v>
      </c>
      <c r="E115">
        <v>1</v>
      </c>
      <c r="F115" s="5">
        <f t="shared" si="4"/>
        <v>72.006944109578768</v>
      </c>
    </row>
    <row r="116" spans="1:6" x14ac:dyDescent="0.25">
      <c r="A116" t="s">
        <v>119</v>
      </c>
      <c r="B116">
        <v>19</v>
      </c>
      <c r="C116">
        <v>22</v>
      </c>
      <c r="D116">
        <v>7</v>
      </c>
      <c r="E116">
        <v>1</v>
      </c>
      <c r="F116" s="5">
        <f t="shared" si="4"/>
        <v>133.27790514560169</v>
      </c>
    </row>
    <row r="117" spans="1:6" x14ac:dyDescent="0.25">
      <c r="A117" t="s">
        <v>120</v>
      </c>
      <c r="B117">
        <v>60</v>
      </c>
      <c r="C117">
        <v>169</v>
      </c>
      <c r="D117">
        <v>1</v>
      </c>
      <c r="E117">
        <v>0</v>
      </c>
      <c r="F117" s="5">
        <f t="shared" si="4"/>
        <v>38.639358172723313</v>
      </c>
    </row>
    <row r="118" spans="1:6" x14ac:dyDescent="0.25">
      <c r="A118" t="s">
        <v>121</v>
      </c>
      <c r="B118">
        <v>55</v>
      </c>
      <c r="C118">
        <v>48</v>
      </c>
      <c r="D118">
        <v>3</v>
      </c>
      <c r="E118">
        <v>1</v>
      </c>
      <c r="F118" s="5">
        <f t="shared" si="4"/>
        <v>111.44056711987785</v>
      </c>
    </row>
    <row r="119" spans="1:6" x14ac:dyDescent="0.25">
      <c r="A119" t="s">
        <v>122</v>
      </c>
      <c r="B119">
        <v>60</v>
      </c>
      <c r="C119">
        <v>187</v>
      </c>
      <c r="D119">
        <v>5</v>
      </c>
      <c r="E119">
        <v>0</v>
      </c>
      <c r="F119" s="5">
        <f t="shared" si="4"/>
        <v>48.425200051213004</v>
      </c>
    </row>
    <row r="120" spans="1:6" x14ac:dyDescent="0.25">
      <c r="A120" t="s">
        <v>123</v>
      </c>
      <c r="B120">
        <v>63</v>
      </c>
      <c r="C120">
        <v>65</v>
      </c>
      <c r="D120">
        <v>3</v>
      </c>
      <c r="E120">
        <v>0</v>
      </c>
      <c r="F120" s="5">
        <f t="shared" si="4"/>
        <v>98.132563402776753</v>
      </c>
    </row>
    <row r="121" spans="1:6" x14ac:dyDescent="0.25">
      <c r="A121" t="s">
        <v>124</v>
      </c>
      <c r="B121">
        <v>36</v>
      </c>
      <c r="C121">
        <v>173</v>
      </c>
      <c r="D121">
        <v>8</v>
      </c>
      <c r="E121">
        <v>0</v>
      </c>
      <c r="F121" s="5">
        <f t="shared" si="4"/>
        <v>23.065125189341593</v>
      </c>
    </row>
    <row r="122" spans="1:6" x14ac:dyDescent="0.25">
      <c r="A122" t="s">
        <v>125</v>
      </c>
      <c r="B122">
        <v>20</v>
      </c>
      <c r="C122">
        <v>21</v>
      </c>
      <c r="D122">
        <v>3</v>
      </c>
      <c r="E122">
        <v>1</v>
      </c>
      <c r="F122" s="5">
        <f t="shared" si="4"/>
        <v>134.09325113517085</v>
      </c>
    </row>
    <row r="123" spans="1:6" x14ac:dyDescent="0.25">
      <c r="A123" t="s">
        <v>126</v>
      </c>
      <c r="B123">
        <v>65</v>
      </c>
      <c r="C123">
        <v>167</v>
      </c>
      <c r="D123">
        <v>5</v>
      </c>
      <c r="E123">
        <v>1</v>
      </c>
      <c r="F123" s="5">
        <f t="shared" si="4"/>
        <v>43.011626335213137</v>
      </c>
    </row>
    <row r="124" spans="1:6" x14ac:dyDescent="0.25">
      <c r="A124" t="s">
        <v>127</v>
      </c>
      <c r="B124">
        <v>56</v>
      </c>
      <c r="C124">
        <v>101</v>
      </c>
      <c r="D124">
        <v>4</v>
      </c>
      <c r="E124">
        <v>0</v>
      </c>
      <c r="F124" s="5">
        <f t="shared" si="4"/>
        <v>62.896740774065549</v>
      </c>
    </row>
    <row r="125" spans="1:6" x14ac:dyDescent="0.25">
      <c r="A125" t="s">
        <v>128</v>
      </c>
      <c r="B125">
        <v>73</v>
      </c>
      <c r="C125">
        <v>160</v>
      </c>
      <c r="D125">
        <v>5</v>
      </c>
      <c r="E125">
        <v>1</v>
      </c>
      <c r="F125" s="5">
        <f t="shared" si="4"/>
        <v>49.507575177946251</v>
      </c>
    </row>
    <row r="126" spans="1:6" x14ac:dyDescent="0.25">
      <c r="A126" t="s">
        <v>129</v>
      </c>
      <c r="B126">
        <v>66</v>
      </c>
      <c r="C126">
        <v>134</v>
      </c>
      <c r="D126">
        <v>6</v>
      </c>
      <c r="E126">
        <v>0</v>
      </c>
      <c r="F126" s="5">
        <f t="shared" si="4"/>
        <v>47.339201514178498</v>
      </c>
    </row>
    <row r="127" spans="1:6" x14ac:dyDescent="0.25">
      <c r="A127" t="s">
        <v>130</v>
      </c>
      <c r="B127">
        <v>23</v>
      </c>
      <c r="C127">
        <v>135</v>
      </c>
      <c r="D127">
        <v>3</v>
      </c>
      <c r="E127">
        <v>1</v>
      </c>
      <c r="F127" s="5">
        <f t="shared" si="4"/>
        <v>20.248456731316587</v>
      </c>
    </row>
    <row r="128" spans="1:6" x14ac:dyDescent="0.25">
      <c r="A128" t="s">
        <v>131</v>
      </c>
      <c r="B128">
        <v>69</v>
      </c>
      <c r="C128">
        <v>165</v>
      </c>
      <c r="D128">
        <v>4</v>
      </c>
      <c r="E128">
        <v>0</v>
      </c>
      <c r="F128" s="5">
        <f t="shared" si="4"/>
        <v>46.270941205037097</v>
      </c>
    </row>
    <row r="129" spans="1:6" x14ac:dyDescent="0.25">
      <c r="A129" t="s">
        <v>132</v>
      </c>
      <c r="B129">
        <v>30</v>
      </c>
      <c r="C129">
        <v>154</v>
      </c>
      <c r="D129">
        <v>2</v>
      </c>
      <c r="E129">
        <v>0</v>
      </c>
      <c r="F129" s="5">
        <f t="shared" si="4"/>
        <v>6.4031242374328485</v>
      </c>
    </row>
    <row r="130" spans="1:6" x14ac:dyDescent="0.25">
      <c r="A130" t="s">
        <v>133</v>
      </c>
      <c r="B130">
        <v>52</v>
      </c>
      <c r="C130">
        <v>197</v>
      </c>
      <c r="D130">
        <v>4</v>
      </c>
      <c r="E130">
        <v>1</v>
      </c>
      <c r="F130" s="5">
        <f t="shared" si="4"/>
        <v>50.635955604688654</v>
      </c>
    </row>
    <row r="131" spans="1:6" x14ac:dyDescent="0.25">
      <c r="A131" t="s">
        <v>134</v>
      </c>
      <c r="B131">
        <v>55</v>
      </c>
      <c r="C131">
        <v>14</v>
      </c>
      <c r="D131">
        <v>0</v>
      </c>
      <c r="E131">
        <v>0</v>
      </c>
      <c r="F131" s="5">
        <f t="shared" ref="F131:F194" si="5">SQRT(
(B131-$K$3)^2 +
(C131-$L$3)^2 +
(D131-$M$3)^2
)</f>
        <v>144.36758638974331</v>
      </c>
    </row>
    <row r="132" spans="1:6" x14ac:dyDescent="0.25">
      <c r="A132" t="s">
        <v>135</v>
      </c>
      <c r="B132">
        <v>52</v>
      </c>
      <c r="C132">
        <v>122</v>
      </c>
      <c r="D132">
        <v>7</v>
      </c>
      <c r="E132">
        <v>1</v>
      </c>
      <c r="F132" s="5">
        <f t="shared" si="5"/>
        <v>43.840620433565945</v>
      </c>
    </row>
    <row r="133" spans="1:6" x14ac:dyDescent="0.25">
      <c r="A133" t="s">
        <v>136</v>
      </c>
      <c r="B133">
        <v>51</v>
      </c>
      <c r="C133">
        <v>131</v>
      </c>
      <c r="D133">
        <v>2</v>
      </c>
      <c r="E133">
        <v>0</v>
      </c>
      <c r="F133" s="5">
        <f t="shared" si="5"/>
        <v>36.180105030251084</v>
      </c>
    </row>
    <row r="134" spans="1:6" x14ac:dyDescent="0.25">
      <c r="A134" t="s">
        <v>137</v>
      </c>
      <c r="B134">
        <v>35</v>
      </c>
      <c r="C134">
        <v>79</v>
      </c>
      <c r="D134">
        <v>9</v>
      </c>
      <c r="E134">
        <v>0</v>
      </c>
      <c r="F134" s="5">
        <f t="shared" si="5"/>
        <v>77.317527120310828</v>
      </c>
    </row>
    <row r="135" spans="1:6" x14ac:dyDescent="0.25">
      <c r="A135" t="s">
        <v>138</v>
      </c>
      <c r="B135">
        <v>35</v>
      </c>
      <c r="C135">
        <v>88</v>
      </c>
      <c r="D135">
        <v>1</v>
      </c>
      <c r="E135">
        <v>1</v>
      </c>
      <c r="F135" s="5">
        <f t="shared" si="5"/>
        <v>67.904344485459845</v>
      </c>
    </row>
    <row r="136" spans="1:6" x14ac:dyDescent="0.25">
      <c r="A136" t="s">
        <v>139</v>
      </c>
      <c r="B136">
        <v>62</v>
      </c>
      <c r="C136">
        <v>71</v>
      </c>
      <c r="D136">
        <v>9</v>
      </c>
      <c r="E136">
        <v>0</v>
      </c>
      <c r="F136" s="5">
        <f t="shared" si="5"/>
        <v>92.633687176966021</v>
      </c>
    </row>
    <row r="137" spans="1:6" x14ac:dyDescent="0.25">
      <c r="A137" t="s">
        <v>140</v>
      </c>
      <c r="B137">
        <v>67</v>
      </c>
      <c r="C137">
        <v>52</v>
      </c>
      <c r="D137">
        <v>6</v>
      </c>
      <c r="E137">
        <v>1</v>
      </c>
      <c r="F137" s="5">
        <f t="shared" si="5"/>
        <v>111.77656283854859</v>
      </c>
    </row>
    <row r="138" spans="1:6" x14ac:dyDescent="0.25">
      <c r="A138" t="s">
        <v>141</v>
      </c>
      <c r="B138">
        <v>50</v>
      </c>
      <c r="C138">
        <v>37</v>
      </c>
      <c r="D138">
        <v>9</v>
      </c>
      <c r="E138">
        <v>1</v>
      </c>
      <c r="F138" s="5">
        <f t="shared" si="5"/>
        <v>121.16517651536682</v>
      </c>
    </row>
    <row r="139" spans="1:6" x14ac:dyDescent="0.25">
      <c r="A139" t="s">
        <v>142</v>
      </c>
      <c r="B139">
        <v>33</v>
      </c>
      <c r="C139">
        <v>165</v>
      </c>
      <c r="D139">
        <v>9</v>
      </c>
      <c r="E139">
        <v>0</v>
      </c>
      <c r="F139" s="5">
        <f t="shared" si="5"/>
        <v>16.186414056238647</v>
      </c>
    </row>
    <row r="140" spans="1:6" x14ac:dyDescent="0.25">
      <c r="A140" t="s">
        <v>143</v>
      </c>
      <c r="B140">
        <v>60</v>
      </c>
      <c r="C140">
        <v>114</v>
      </c>
      <c r="D140">
        <v>2</v>
      </c>
      <c r="E140">
        <v>1</v>
      </c>
      <c r="F140" s="5">
        <f t="shared" si="5"/>
        <v>54.598534778874793</v>
      </c>
    </row>
    <row r="141" spans="1:6" x14ac:dyDescent="0.25">
      <c r="A141" t="s">
        <v>144</v>
      </c>
      <c r="B141">
        <v>42</v>
      </c>
      <c r="C141">
        <v>127</v>
      </c>
      <c r="D141">
        <v>3</v>
      </c>
      <c r="E141">
        <v>0</v>
      </c>
      <c r="F141" s="5">
        <f t="shared" si="5"/>
        <v>33.421549934136806</v>
      </c>
    </row>
    <row r="142" spans="1:6" x14ac:dyDescent="0.25">
      <c r="A142" t="s">
        <v>145</v>
      </c>
      <c r="B142">
        <v>62</v>
      </c>
      <c r="C142">
        <v>44</v>
      </c>
      <c r="D142">
        <v>4</v>
      </c>
      <c r="E142">
        <v>0</v>
      </c>
      <c r="F142" s="5">
        <f t="shared" si="5"/>
        <v>117.39250401963491</v>
      </c>
    </row>
    <row r="143" spans="1:6" x14ac:dyDescent="0.25">
      <c r="A143" t="s">
        <v>146</v>
      </c>
      <c r="B143">
        <v>50</v>
      </c>
      <c r="C143">
        <v>141</v>
      </c>
      <c r="D143">
        <v>1</v>
      </c>
      <c r="E143">
        <v>0</v>
      </c>
      <c r="F143" s="5">
        <f t="shared" si="5"/>
        <v>29.546573405388315</v>
      </c>
    </row>
    <row r="144" spans="1:6" x14ac:dyDescent="0.25">
      <c r="A144" t="s">
        <v>147</v>
      </c>
      <c r="B144">
        <v>31</v>
      </c>
      <c r="C144">
        <v>52</v>
      </c>
      <c r="D144">
        <v>6</v>
      </c>
      <c r="E144">
        <v>1</v>
      </c>
      <c r="F144" s="5">
        <f t="shared" si="5"/>
        <v>103.41179816636011</v>
      </c>
    </row>
    <row r="145" spans="1:6" x14ac:dyDescent="0.25">
      <c r="A145" t="s">
        <v>148</v>
      </c>
      <c r="B145">
        <v>22</v>
      </c>
      <c r="C145">
        <v>172</v>
      </c>
      <c r="D145">
        <v>10</v>
      </c>
      <c r="E145">
        <v>1</v>
      </c>
      <c r="F145" s="5">
        <f t="shared" si="5"/>
        <v>19.824227601599009</v>
      </c>
    </row>
    <row r="146" spans="1:6" x14ac:dyDescent="0.25">
      <c r="A146" t="s">
        <v>149</v>
      </c>
      <c r="B146">
        <v>27</v>
      </c>
      <c r="C146">
        <v>29</v>
      </c>
      <c r="D146">
        <v>9</v>
      </c>
      <c r="E146">
        <v>1</v>
      </c>
      <c r="F146" s="5">
        <f t="shared" si="5"/>
        <v>126.35663813191613</v>
      </c>
    </row>
    <row r="147" spans="1:6" x14ac:dyDescent="0.25">
      <c r="A147" t="s">
        <v>150</v>
      </c>
      <c r="B147">
        <v>38</v>
      </c>
      <c r="C147">
        <v>124</v>
      </c>
      <c r="D147">
        <v>8</v>
      </c>
      <c r="E147">
        <v>1</v>
      </c>
      <c r="F147" s="5">
        <f t="shared" si="5"/>
        <v>34.942810419312295</v>
      </c>
    </row>
    <row r="148" spans="1:6" x14ac:dyDescent="0.25">
      <c r="A148" t="s">
        <v>151</v>
      </c>
      <c r="B148">
        <v>56</v>
      </c>
      <c r="C148">
        <v>11</v>
      </c>
      <c r="D148">
        <v>2</v>
      </c>
      <c r="E148">
        <v>0</v>
      </c>
      <c r="F148" s="5">
        <f t="shared" si="5"/>
        <v>147.52626884728022</v>
      </c>
    </row>
    <row r="149" spans="1:6" x14ac:dyDescent="0.25">
      <c r="A149" t="s">
        <v>152</v>
      </c>
      <c r="B149">
        <v>33</v>
      </c>
      <c r="C149">
        <v>187</v>
      </c>
      <c r="D149">
        <v>7</v>
      </c>
      <c r="E149">
        <v>0</v>
      </c>
      <c r="F149" s="5">
        <f t="shared" si="5"/>
        <v>33.97057550292606</v>
      </c>
    </row>
    <row r="150" spans="1:6" x14ac:dyDescent="0.25">
      <c r="A150" t="s">
        <v>153</v>
      </c>
      <c r="B150">
        <v>45</v>
      </c>
      <c r="C150">
        <v>140</v>
      </c>
      <c r="D150">
        <v>8</v>
      </c>
      <c r="E150">
        <v>1</v>
      </c>
      <c r="F150" s="5">
        <f t="shared" si="5"/>
        <v>27.018512172212592</v>
      </c>
    </row>
    <row r="151" spans="1:6" x14ac:dyDescent="0.25">
      <c r="A151" t="s">
        <v>154</v>
      </c>
      <c r="B151">
        <v>69</v>
      </c>
      <c r="C151">
        <v>149</v>
      </c>
      <c r="D151">
        <v>2</v>
      </c>
      <c r="E151">
        <v>1</v>
      </c>
      <c r="F151" s="5">
        <f t="shared" si="5"/>
        <v>45.442271070007052</v>
      </c>
    </row>
    <row r="152" spans="1:6" x14ac:dyDescent="0.25">
      <c r="A152" t="s">
        <v>155</v>
      </c>
      <c r="B152">
        <v>41</v>
      </c>
      <c r="C152">
        <v>63</v>
      </c>
      <c r="D152">
        <v>10</v>
      </c>
      <c r="E152">
        <v>0</v>
      </c>
      <c r="F152" s="5">
        <f t="shared" si="5"/>
        <v>94.090382080210517</v>
      </c>
    </row>
    <row r="153" spans="1:6" x14ac:dyDescent="0.25">
      <c r="A153" t="s">
        <v>156</v>
      </c>
      <c r="B153">
        <v>22</v>
      </c>
      <c r="C153">
        <v>60</v>
      </c>
      <c r="D153">
        <v>10</v>
      </c>
      <c r="E153">
        <v>0</v>
      </c>
      <c r="F153" s="5">
        <f t="shared" si="5"/>
        <v>95.545800535659339</v>
      </c>
    </row>
    <row r="154" spans="1:6" x14ac:dyDescent="0.25">
      <c r="A154" t="s">
        <v>157</v>
      </c>
      <c r="B154">
        <v>35</v>
      </c>
      <c r="C154">
        <v>24</v>
      </c>
      <c r="D154">
        <v>7</v>
      </c>
      <c r="E154">
        <v>0</v>
      </c>
      <c r="F154" s="5">
        <f t="shared" si="5"/>
        <v>131.64725595317208</v>
      </c>
    </row>
    <row r="155" spans="1:6" x14ac:dyDescent="0.25">
      <c r="A155" t="s">
        <v>158</v>
      </c>
      <c r="B155">
        <v>52</v>
      </c>
      <c r="C155">
        <v>183</v>
      </c>
      <c r="D155">
        <v>5</v>
      </c>
      <c r="E155">
        <v>0</v>
      </c>
      <c r="F155" s="5">
        <f t="shared" si="5"/>
        <v>39.912404086950211</v>
      </c>
    </row>
    <row r="156" spans="1:6" x14ac:dyDescent="0.25">
      <c r="A156" t="s">
        <v>159</v>
      </c>
      <c r="B156">
        <v>74</v>
      </c>
      <c r="C156">
        <v>97</v>
      </c>
      <c r="D156">
        <v>6</v>
      </c>
      <c r="E156">
        <v>1</v>
      </c>
      <c r="F156" s="5">
        <f t="shared" si="5"/>
        <v>76.81145747868608</v>
      </c>
    </row>
    <row r="157" spans="1:6" x14ac:dyDescent="0.25">
      <c r="A157" t="s">
        <v>160</v>
      </c>
      <c r="B157">
        <v>47</v>
      </c>
      <c r="C157">
        <v>113</v>
      </c>
      <c r="D157">
        <v>4</v>
      </c>
      <c r="E157">
        <v>1</v>
      </c>
      <c r="F157" s="5">
        <f t="shared" si="5"/>
        <v>48.052055106935853</v>
      </c>
    </row>
    <row r="158" spans="1:6" x14ac:dyDescent="0.25">
      <c r="A158" t="s">
        <v>161</v>
      </c>
      <c r="B158">
        <v>68</v>
      </c>
      <c r="C158">
        <v>17</v>
      </c>
      <c r="D158">
        <v>8</v>
      </c>
      <c r="E158">
        <v>0</v>
      </c>
      <c r="F158" s="5">
        <f t="shared" si="5"/>
        <v>145.06550244630873</v>
      </c>
    </row>
    <row r="159" spans="1:6" x14ac:dyDescent="0.25">
      <c r="A159" t="s">
        <v>162</v>
      </c>
      <c r="B159">
        <v>60</v>
      </c>
      <c r="C159">
        <v>170</v>
      </c>
      <c r="D159">
        <v>8</v>
      </c>
      <c r="E159">
        <v>0</v>
      </c>
      <c r="F159" s="5">
        <f t="shared" si="5"/>
        <v>39.812058474788763</v>
      </c>
    </row>
    <row r="160" spans="1:6" x14ac:dyDescent="0.25">
      <c r="A160" t="s">
        <v>163</v>
      </c>
      <c r="B160">
        <v>47</v>
      </c>
      <c r="C160">
        <v>187</v>
      </c>
      <c r="D160">
        <v>4</v>
      </c>
      <c r="E160">
        <v>0</v>
      </c>
      <c r="F160" s="5">
        <f t="shared" si="5"/>
        <v>39.610604640676719</v>
      </c>
    </row>
    <row r="161" spans="1:6" x14ac:dyDescent="0.25">
      <c r="A161" t="s">
        <v>164</v>
      </c>
      <c r="B161">
        <v>22</v>
      </c>
      <c r="C161">
        <v>22</v>
      </c>
      <c r="D161">
        <v>2</v>
      </c>
      <c r="E161">
        <v>0</v>
      </c>
      <c r="F161" s="5">
        <f t="shared" si="5"/>
        <v>133.03007178829907</v>
      </c>
    </row>
    <row r="162" spans="1:6" x14ac:dyDescent="0.25">
      <c r="A162" t="s">
        <v>165</v>
      </c>
      <c r="B162">
        <v>31</v>
      </c>
      <c r="C162">
        <v>121</v>
      </c>
      <c r="D162">
        <v>8</v>
      </c>
      <c r="E162">
        <v>0</v>
      </c>
      <c r="F162" s="5">
        <f t="shared" si="5"/>
        <v>35.62302626111375</v>
      </c>
    </row>
    <row r="163" spans="1:6" x14ac:dyDescent="0.25">
      <c r="A163" t="s">
        <v>166</v>
      </c>
      <c r="B163">
        <v>28</v>
      </c>
      <c r="C163">
        <v>77</v>
      </c>
      <c r="D163">
        <v>1</v>
      </c>
      <c r="E163">
        <v>0</v>
      </c>
      <c r="F163" s="5">
        <f t="shared" si="5"/>
        <v>78.108898340714035</v>
      </c>
    </row>
    <row r="164" spans="1:6" x14ac:dyDescent="0.25">
      <c r="A164" t="s">
        <v>167</v>
      </c>
      <c r="B164">
        <v>41</v>
      </c>
      <c r="C164">
        <v>129</v>
      </c>
      <c r="D164">
        <v>3</v>
      </c>
      <c r="E164">
        <v>1</v>
      </c>
      <c r="F164" s="5">
        <f t="shared" si="5"/>
        <v>31.208973068654469</v>
      </c>
    </row>
    <row r="165" spans="1:6" x14ac:dyDescent="0.25">
      <c r="A165" t="s">
        <v>168</v>
      </c>
      <c r="B165">
        <v>73</v>
      </c>
      <c r="C165">
        <v>45</v>
      </c>
      <c r="D165">
        <v>5</v>
      </c>
      <c r="E165">
        <v>1</v>
      </c>
      <c r="F165" s="5">
        <f t="shared" si="5"/>
        <v>120.523856559604</v>
      </c>
    </row>
    <row r="166" spans="1:6" x14ac:dyDescent="0.25">
      <c r="A166" t="s">
        <v>169</v>
      </c>
      <c r="B166">
        <v>74</v>
      </c>
      <c r="C166">
        <v>172</v>
      </c>
      <c r="D166">
        <v>6</v>
      </c>
      <c r="E166">
        <v>0</v>
      </c>
      <c r="F166" s="5">
        <f t="shared" si="5"/>
        <v>53.150729063673246</v>
      </c>
    </row>
    <row r="167" spans="1:6" x14ac:dyDescent="0.25">
      <c r="A167" t="s">
        <v>170</v>
      </c>
      <c r="B167">
        <v>75</v>
      </c>
      <c r="C167">
        <v>115</v>
      </c>
      <c r="D167">
        <v>10</v>
      </c>
      <c r="E167">
        <v>0</v>
      </c>
      <c r="F167" s="5">
        <f t="shared" si="5"/>
        <v>65.582009728278379</v>
      </c>
    </row>
    <row r="168" spans="1:6" x14ac:dyDescent="0.25">
      <c r="A168" t="s">
        <v>171</v>
      </c>
      <c r="B168">
        <v>47</v>
      </c>
      <c r="C168">
        <v>188</v>
      </c>
      <c r="D168">
        <v>1</v>
      </c>
      <c r="E168">
        <v>0</v>
      </c>
      <c r="F168" s="5">
        <f t="shared" si="5"/>
        <v>40.23679907746142</v>
      </c>
    </row>
    <row r="169" spans="1:6" x14ac:dyDescent="0.25">
      <c r="A169" t="s">
        <v>172</v>
      </c>
      <c r="B169">
        <v>26</v>
      </c>
      <c r="C169">
        <v>114</v>
      </c>
      <c r="D169">
        <v>3</v>
      </c>
      <c r="E169">
        <v>1</v>
      </c>
      <c r="F169" s="5">
        <f t="shared" si="5"/>
        <v>41.158231254513353</v>
      </c>
    </row>
    <row r="170" spans="1:6" x14ac:dyDescent="0.25">
      <c r="A170" t="s">
        <v>173</v>
      </c>
      <c r="B170">
        <v>53</v>
      </c>
      <c r="C170">
        <v>104</v>
      </c>
      <c r="D170">
        <v>1</v>
      </c>
      <c r="E170">
        <v>1</v>
      </c>
      <c r="F170" s="5">
        <f t="shared" si="5"/>
        <v>58.677082408722406</v>
      </c>
    </row>
    <row r="171" spans="1:6" x14ac:dyDescent="0.25">
      <c r="A171" t="s">
        <v>174</v>
      </c>
      <c r="B171">
        <v>40</v>
      </c>
      <c r="C171">
        <v>24</v>
      </c>
      <c r="D171">
        <v>4</v>
      </c>
      <c r="E171">
        <v>1</v>
      </c>
      <c r="F171" s="5">
        <f t="shared" si="5"/>
        <v>132.03408650799233</v>
      </c>
    </row>
    <row r="172" spans="1:6" x14ac:dyDescent="0.25">
      <c r="A172" t="s">
        <v>175</v>
      </c>
      <c r="B172">
        <v>47</v>
      </c>
      <c r="C172">
        <v>151</v>
      </c>
      <c r="D172">
        <v>10</v>
      </c>
      <c r="E172">
        <v>0</v>
      </c>
      <c r="F172" s="5">
        <f t="shared" si="5"/>
        <v>25.396850198400589</v>
      </c>
    </row>
    <row r="173" spans="1:6" x14ac:dyDescent="0.25">
      <c r="A173" t="s">
        <v>176</v>
      </c>
      <c r="B173">
        <v>20</v>
      </c>
      <c r="C173">
        <v>192</v>
      </c>
      <c r="D173">
        <v>6</v>
      </c>
      <c r="E173">
        <v>1</v>
      </c>
      <c r="F173" s="5">
        <f t="shared" si="5"/>
        <v>37.696153649941529</v>
      </c>
    </row>
    <row r="174" spans="1:6" x14ac:dyDescent="0.25">
      <c r="A174" t="s">
        <v>177</v>
      </c>
      <c r="B174">
        <v>42</v>
      </c>
      <c r="C174">
        <v>140</v>
      </c>
      <c r="D174">
        <v>6</v>
      </c>
      <c r="E174">
        <v>0</v>
      </c>
      <c r="F174" s="5">
        <f t="shared" si="5"/>
        <v>24.186773244895647</v>
      </c>
    </row>
    <row r="175" spans="1:6" x14ac:dyDescent="0.25">
      <c r="A175" t="s">
        <v>178</v>
      </c>
      <c r="B175">
        <v>26</v>
      </c>
      <c r="C175">
        <v>116</v>
      </c>
      <c r="D175">
        <v>4</v>
      </c>
      <c r="E175">
        <v>1</v>
      </c>
      <c r="F175" s="5">
        <f t="shared" si="5"/>
        <v>39.255572852781043</v>
      </c>
    </row>
    <row r="176" spans="1:6" x14ac:dyDescent="0.25">
      <c r="A176" t="s">
        <v>179</v>
      </c>
      <c r="B176">
        <v>60</v>
      </c>
      <c r="C176">
        <v>138</v>
      </c>
      <c r="D176">
        <v>9</v>
      </c>
      <c r="E176">
        <v>0</v>
      </c>
      <c r="F176" s="5">
        <f t="shared" si="5"/>
        <v>40.8166632639171</v>
      </c>
    </row>
    <row r="177" spans="1:6" x14ac:dyDescent="0.25">
      <c r="A177" t="s">
        <v>180</v>
      </c>
      <c r="B177">
        <v>74</v>
      </c>
      <c r="C177">
        <v>175</v>
      </c>
      <c r="D177">
        <v>8</v>
      </c>
      <c r="E177">
        <v>1</v>
      </c>
      <c r="F177" s="5">
        <f t="shared" si="5"/>
        <v>54.442630355264797</v>
      </c>
    </row>
    <row r="178" spans="1:6" x14ac:dyDescent="0.25">
      <c r="A178" t="s">
        <v>181</v>
      </c>
      <c r="B178">
        <v>33</v>
      </c>
      <c r="C178">
        <v>163</v>
      </c>
      <c r="D178">
        <v>5</v>
      </c>
      <c r="E178">
        <v>1</v>
      </c>
      <c r="F178" s="5">
        <f t="shared" si="5"/>
        <v>13.038404810405298</v>
      </c>
    </row>
    <row r="179" spans="1:6" x14ac:dyDescent="0.25">
      <c r="A179" t="s">
        <v>182</v>
      </c>
      <c r="B179">
        <v>45</v>
      </c>
      <c r="C179">
        <v>60</v>
      </c>
      <c r="D179">
        <v>7</v>
      </c>
      <c r="E179">
        <v>0</v>
      </c>
      <c r="F179" s="5">
        <f t="shared" si="5"/>
        <v>97.54486147409304</v>
      </c>
    </row>
    <row r="180" spans="1:6" x14ac:dyDescent="0.25">
      <c r="A180" t="s">
        <v>183</v>
      </c>
      <c r="B180">
        <v>40</v>
      </c>
      <c r="C180">
        <v>122</v>
      </c>
      <c r="D180">
        <v>6</v>
      </c>
      <c r="E180">
        <v>1</v>
      </c>
      <c r="F180" s="5">
        <f t="shared" si="5"/>
        <v>37.161808352124091</v>
      </c>
    </row>
    <row r="181" spans="1:6" x14ac:dyDescent="0.25">
      <c r="A181" t="s">
        <v>184</v>
      </c>
      <c r="B181">
        <v>69</v>
      </c>
      <c r="C181">
        <v>162</v>
      </c>
      <c r="D181">
        <v>8</v>
      </c>
      <c r="E181">
        <v>1</v>
      </c>
      <c r="F181" s="5">
        <f t="shared" si="5"/>
        <v>46.238512086787566</v>
      </c>
    </row>
    <row r="182" spans="1:6" x14ac:dyDescent="0.25">
      <c r="A182" t="s">
        <v>185</v>
      </c>
      <c r="B182">
        <v>44</v>
      </c>
      <c r="C182">
        <v>43</v>
      </c>
      <c r="D182">
        <v>4</v>
      </c>
      <c r="E182">
        <v>1</v>
      </c>
      <c r="F182" s="5">
        <f t="shared" si="5"/>
        <v>113.84199576606166</v>
      </c>
    </row>
    <row r="183" spans="1:6" x14ac:dyDescent="0.25">
      <c r="A183" t="s">
        <v>186</v>
      </c>
      <c r="B183">
        <v>68</v>
      </c>
      <c r="C183">
        <v>86</v>
      </c>
      <c r="D183">
        <v>6</v>
      </c>
      <c r="E183">
        <v>1</v>
      </c>
      <c r="F183" s="5">
        <f t="shared" si="5"/>
        <v>82.054859697643749</v>
      </c>
    </row>
    <row r="184" spans="1:6" x14ac:dyDescent="0.25">
      <c r="A184" t="s">
        <v>187</v>
      </c>
      <c r="B184">
        <v>42</v>
      </c>
      <c r="C184">
        <v>18</v>
      </c>
      <c r="D184">
        <v>6</v>
      </c>
      <c r="E184">
        <v>1</v>
      </c>
      <c r="F184" s="5">
        <f t="shared" si="5"/>
        <v>138.30762813380903</v>
      </c>
    </row>
    <row r="185" spans="1:6" x14ac:dyDescent="0.25">
      <c r="A185" t="s">
        <v>188</v>
      </c>
      <c r="B185">
        <v>30</v>
      </c>
      <c r="C185">
        <v>48</v>
      </c>
      <c r="D185">
        <v>7</v>
      </c>
      <c r="E185">
        <v>1</v>
      </c>
      <c r="F185" s="5">
        <f t="shared" si="5"/>
        <v>107.39646176667088</v>
      </c>
    </row>
    <row r="186" spans="1:6" x14ac:dyDescent="0.25">
      <c r="A186" t="s">
        <v>189</v>
      </c>
      <c r="B186">
        <v>46</v>
      </c>
      <c r="C186">
        <v>102</v>
      </c>
      <c r="D186">
        <v>6</v>
      </c>
      <c r="E186">
        <v>0</v>
      </c>
      <c r="F186" s="5">
        <f t="shared" si="5"/>
        <v>57.697486947006624</v>
      </c>
    </row>
    <row r="187" spans="1:6" x14ac:dyDescent="0.25">
      <c r="A187" t="s">
        <v>190</v>
      </c>
      <c r="B187">
        <v>51</v>
      </c>
      <c r="C187">
        <v>83</v>
      </c>
      <c r="D187">
        <v>9</v>
      </c>
      <c r="E187">
        <v>0</v>
      </c>
      <c r="F187" s="5">
        <f t="shared" si="5"/>
        <v>77.420927403383644</v>
      </c>
    </row>
    <row r="188" spans="1:6" x14ac:dyDescent="0.25">
      <c r="A188" t="s">
        <v>191</v>
      </c>
      <c r="B188">
        <v>32</v>
      </c>
      <c r="C188">
        <v>95</v>
      </c>
      <c r="D188">
        <v>6</v>
      </c>
      <c r="E188">
        <v>0</v>
      </c>
      <c r="F188" s="5">
        <f t="shared" si="5"/>
        <v>60.827625302982199</v>
      </c>
    </row>
    <row r="189" spans="1:6" x14ac:dyDescent="0.25">
      <c r="A189" t="s">
        <v>192</v>
      </c>
      <c r="B189">
        <v>44</v>
      </c>
      <c r="C189">
        <v>16</v>
      </c>
      <c r="D189">
        <v>5</v>
      </c>
      <c r="E189">
        <v>0</v>
      </c>
      <c r="F189" s="5">
        <f t="shared" si="5"/>
        <v>140.52046114356443</v>
      </c>
    </row>
    <row r="190" spans="1:6" x14ac:dyDescent="0.25">
      <c r="A190" t="s">
        <v>193</v>
      </c>
      <c r="B190">
        <v>29</v>
      </c>
      <c r="C190">
        <v>115</v>
      </c>
      <c r="D190">
        <v>5</v>
      </c>
      <c r="E190">
        <v>1</v>
      </c>
      <c r="F190" s="5">
        <f t="shared" si="5"/>
        <v>40.620192023179804</v>
      </c>
    </row>
    <row r="191" spans="1:6" x14ac:dyDescent="0.25">
      <c r="A191" t="s">
        <v>194</v>
      </c>
      <c r="B191">
        <v>67</v>
      </c>
      <c r="C191">
        <v>45</v>
      </c>
      <c r="D191">
        <v>9</v>
      </c>
      <c r="E191">
        <v>0</v>
      </c>
      <c r="F191" s="5">
        <f t="shared" si="5"/>
        <v>118.44830095868831</v>
      </c>
    </row>
    <row r="192" spans="1:6" x14ac:dyDescent="0.25">
      <c r="A192" t="s">
        <v>195</v>
      </c>
      <c r="B192">
        <v>19</v>
      </c>
      <c r="C192">
        <v>183</v>
      </c>
      <c r="D192">
        <v>6</v>
      </c>
      <c r="E192">
        <v>1</v>
      </c>
      <c r="F192" s="5">
        <f t="shared" si="5"/>
        <v>29.068883707497267</v>
      </c>
    </row>
    <row r="193" spans="1:6" x14ac:dyDescent="0.25">
      <c r="A193" t="s">
        <v>196</v>
      </c>
      <c r="B193">
        <v>67</v>
      </c>
      <c r="C193">
        <v>126</v>
      </c>
      <c r="D193">
        <v>7</v>
      </c>
      <c r="E193">
        <v>0</v>
      </c>
      <c r="F193" s="5">
        <f t="shared" si="5"/>
        <v>52.3354564325181</v>
      </c>
    </row>
    <row r="194" spans="1:6" x14ac:dyDescent="0.25">
      <c r="A194" t="s">
        <v>197</v>
      </c>
      <c r="B194">
        <v>56</v>
      </c>
      <c r="C194">
        <v>78</v>
      </c>
      <c r="D194">
        <v>7</v>
      </c>
      <c r="E194">
        <v>0</v>
      </c>
      <c r="F194" s="5">
        <f t="shared" si="5"/>
        <v>83.677954085888118</v>
      </c>
    </row>
    <row r="195" spans="1:6" x14ac:dyDescent="0.25">
      <c r="A195" t="s">
        <v>198</v>
      </c>
      <c r="B195">
        <v>18</v>
      </c>
      <c r="C195">
        <v>33</v>
      </c>
      <c r="D195">
        <v>0</v>
      </c>
      <c r="E195">
        <v>0</v>
      </c>
      <c r="F195" s="5">
        <f t="shared" ref="F195:F201" si="6">SQRT(
(B195-$K$3)^2 +
(C195-$L$3)^2 +
(D195-$M$3)^2
)</f>
        <v>122.14745187681976</v>
      </c>
    </row>
    <row r="196" spans="1:6" x14ac:dyDescent="0.25">
      <c r="A196" t="s">
        <v>199</v>
      </c>
      <c r="B196">
        <v>58</v>
      </c>
      <c r="C196">
        <v>117</v>
      </c>
      <c r="D196">
        <v>9</v>
      </c>
      <c r="E196">
        <v>1</v>
      </c>
      <c r="F196" s="5">
        <f t="shared" si="6"/>
        <v>51.778373863998475</v>
      </c>
    </row>
    <row r="197" spans="1:6" x14ac:dyDescent="0.25">
      <c r="A197" t="s">
        <v>200</v>
      </c>
      <c r="B197">
        <v>70</v>
      </c>
      <c r="C197">
        <v>54</v>
      </c>
      <c r="D197">
        <v>9</v>
      </c>
      <c r="E197">
        <v>1</v>
      </c>
      <c r="F197" s="5">
        <f t="shared" si="6"/>
        <v>111.34630662936243</v>
      </c>
    </row>
    <row r="198" spans="1:6" x14ac:dyDescent="0.25">
      <c r="A198" t="s">
        <v>201</v>
      </c>
      <c r="B198">
        <v>36</v>
      </c>
      <c r="C198">
        <v>161</v>
      </c>
      <c r="D198">
        <v>0</v>
      </c>
      <c r="E198">
        <v>1</v>
      </c>
      <c r="F198" s="5">
        <f t="shared" si="6"/>
        <v>13.416407864998739</v>
      </c>
    </row>
    <row r="199" spans="1:6" x14ac:dyDescent="0.25">
      <c r="A199" t="s">
        <v>202</v>
      </c>
      <c r="B199">
        <v>56</v>
      </c>
      <c r="C199">
        <v>82</v>
      </c>
      <c r="D199">
        <v>3</v>
      </c>
      <c r="E199">
        <v>1</v>
      </c>
      <c r="F199" s="5">
        <f t="shared" si="6"/>
        <v>79.762146410437069</v>
      </c>
    </row>
    <row r="200" spans="1:6" x14ac:dyDescent="0.25">
      <c r="A200" t="s">
        <v>203</v>
      </c>
      <c r="B200">
        <v>18</v>
      </c>
      <c r="C200">
        <v>191</v>
      </c>
      <c r="D200">
        <v>6</v>
      </c>
      <c r="E200">
        <v>0</v>
      </c>
      <c r="F200" s="5">
        <f t="shared" si="6"/>
        <v>36.986484017813858</v>
      </c>
    </row>
    <row r="201" spans="1:6" x14ac:dyDescent="0.25">
      <c r="A201" t="s">
        <v>204</v>
      </c>
      <c r="B201">
        <v>59</v>
      </c>
      <c r="C201">
        <v>173</v>
      </c>
      <c r="D201">
        <v>10</v>
      </c>
      <c r="E201">
        <v>0</v>
      </c>
      <c r="F201" s="5">
        <f t="shared" si="6"/>
        <v>40.607881008493905</v>
      </c>
    </row>
  </sheetData>
  <mergeCells count="8">
    <mergeCell ref="K10:M10"/>
    <mergeCell ref="O2:P2"/>
    <mergeCell ref="K4:M4"/>
    <mergeCell ref="K5:M5"/>
    <mergeCell ref="K6:M6"/>
    <mergeCell ref="K7:M7"/>
    <mergeCell ref="K8:M8"/>
    <mergeCell ref="K9:M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23F66-D765-4DC1-85DE-562CC6049599}">
  <dimension ref="A1:N211"/>
  <sheetViews>
    <sheetView zoomScale="130" zoomScaleNormal="130" workbookViewId="0">
      <selection activeCell="E2" sqref="E2:G2"/>
    </sheetView>
  </sheetViews>
  <sheetFormatPr defaultRowHeight="15" x14ac:dyDescent="0.25"/>
  <cols>
    <col min="1" max="1" width="4.42578125" bestFit="1" customWidth="1"/>
    <col min="2" max="2" width="7.5703125" bestFit="1" customWidth="1"/>
    <col min="3" max="3" width="10.5703125" bestFit="1" customWidth="1"/>
    <col min="4" max="4" width="9.85546875" bestFit="1" customWidth="1"/>
    <col min="5" max="5" width="16" bestFit="1" customWidth="1"/>
    <col min="6" max="6" width="18.5703125" bestFit="1" customWidth="1"/>
    <col min="7" max="7" width="15.5703125" bestFit="1" customWidth="1"/>
    <col min="8" max="8" width="16" bestFit="1" customWidth="1"/>
    <col min="9" max="10" width="13.140625" bestFit="1" customWidth="1"/>
  </cols>
  <sheetData>
    <row r="1" spans="1:14" x14ac:dyDescent="0.25">
      <c r="B1" t="s">
        <v>1</v>
      </c>
      <c r="C1" t="s">
        <v>206</v>
      </c>
      <c r="D1" t="s">
        <v>207</v>
      </c>
      <c r="E1" t="s">
        <v>223</v>
      </c>
      <c r="F1" t="s">
        <v>224</v>
      </c>
      <c r="G1" t="s">
        <v>225</v>
      </c>
      <c r="J1" t="s">
        <v>216</v>
      </c>
      <c r="K1">
        <f>MAX(A12:A211)</f>
        <v>75</v>
      </c>
    </row>
    <row r="2" spans="1:14" x14ac:dyDescent="0.25">
      <c r="B2" s="6">
        <v>24</v>
      </c>
      <c r="C2" s="6">
        <v>155</v>
      </c>
      <c r="D2" s="6">
        <v>4</v>
      </c>
      <c r="E2" s="8">
        <f>100 / ($K$1-$K$2) * (B2-$K$2)</f>
        <v>10.526315789473683</v>
      </c>
      <c r="F2" s="8">
        <f>100 / ($K$3-$K$4) * (C2-$K$4)</f>
        <v>76.315789473684205</v>
      </c>
      <c r="G2" s="18">
        <f>100 / ($K$5-$K$6) * (D2-$K$6)</f>
        <v>40</v>
      </c>
      <c r="J2" t="s">
        <v>217</v>
      </c>
      <c r="K2">
        <f>MIN(A12:A211)</f>
        <v>18</v>
      </c>
    </row>
    <row r="3" spans="1:14" x14ac:dyDescent="0.25">
      <c r="E3" t="s">
        <v>227</v>
      </c>
      <c r="F3">
        <v>1</v>
      </c>
      <c r="G3">
        <v>0</v>
      </c>
      <c r="H3" t="s">
        <v>228</v>
      </c>
      <c r="J3" t="s">
        <v>218</v>
      </c>
      <c r="K3">
        <f>MAX(B12:B211)</f>
        <v>200</v>
      </c>
    </row>
    <row r="4" spans="1:14" x14ac:dyDescent="0.25">
      <c r="A4">
        <v>1</v>
      </c>
      <c r="B4" s="19">
        <f>IF(H4&gt;0.5,1,0)</f>
        <v>0</v>
      </c>
      <c r="C4" s="19"/>
      <c r="D4" s="19"/>
      <c r="E4">
        <f>SMALL($H$12:$H$211,A4)</f>
        <v>10.804795852745841</v>
      </c>
      <c r="F4" s="7">
        <f>SUMIFS($J$12:$J$211,$H$12:$H$211,"&lt;="&amp;$E4,$D$12:$D$211,F$3
)</f>
        <v>0</v>
      </c>
      <c r="G4" s="7">
        <f>SUMIFS($J$12:$J$211,$H$12:$H$211,"&lt;="&amp;$E4,$D$12:$D$211,G$3
)</f>
        <v>2.4446127318640258E-2</v>
      </c>
      <c r="H4">
        <f>F4/SUM(F4:G4)</f>
        <v>0</v>
      </c>
      <c r="J4" t="s">
        <v>219</v>
      </c>
      <c r="K4">
        <f>MIN(B12:B211)</f>
        <v>10</v>
      </c>
    </row>
    <row r="5" spans="1:14" x14ac:dyDescent="0.25">
      <c r="A5">
        <v>3</v>
      </c>
      <c r="B5" s="19">
        <f t="shared" ref="B5:B9" si="0">IF(H5&gt;0.5,1,0)</f>
        <v>0</v>
      </c>
      <c r="C5" s="19"/>
      <c r="D5" s="19"/>
      <c r="E5" s="11">
        <f t="shared" ref="E5:E9" si="1">SMALL($H$12:$H$211,A5)</f>
        <v>14.624677576398195</v>
      </c>
      <c r="F5" s="7">
        <f t="shared" ref="F5:G9" si="2">SUMIFS($J$12:$J$211,$H$12:$H$211,"&lt;="&amp;$E5,$D$12:$D$211,F$3
)</f>
        <v>1.8469599834987777E-2</v>
      </c>
      <c r="G5" s="7">
        <f t="shared" si="2"/>
        <v>4.5196103524571693E-2</v>
      </c>
      <c r="H5" s="11">
        <f t="shared" ref="H5:H9" si="3">F5/SUM(F5:G5)</f>
        <v>0.29010281612186961</v>
      </c>
      <c r="J5" t="s">
        <v>220</v>
      </c>
      <c r="K5">
        <f>MAX(C12:C211)</f>
        <v>10</v>
      </c>
    </row>
    <row r="6" spans="1:14" x14ac:dyDescent="0.25">
      <c r="A6">
        <v>5</v>
      </c>
      <c r="B6" s="19">
        <f t="shared" si="0"/>
        <v>1</v>
      </c>
      <c r="C6" s="19"/>
      <c r="D6" s="19"/>
      <c r="E6" s="11">
        <f t="shared" si="1"/>
        <v>20.824051487275991</v>
      </c>
      <c r="F6" s="7">
        <f t="shared" si="2"/>
        <v>4.6008546752004678E-2</v>
      </c>
      <c r="G6" s="7">
        <f t="shared" si="2"/>
        <v>4.5196103524571693E-2</v>
      </c>
      <c r="H6" s="11">
        <f t="shared" si="3"/>
        <v>0.50445395725420394</v>
      </c>
      <c r="J6" t="s">
        <v>221</v>
      </c>
      <c r="K6">
        <f>MIN(C12:C211)</f>
        <v>0</v>
      </c>
    </row>
    <row r="7" spans="1:14" x14ac:dyDescent="0.25">
      <c r="A7">
        <v>7</v>
      </c>
      <c r="B7" s="19">
        <f t="shared" si="0"/>
        <v>1</v>
      </c>
      <c r="C7" s="19"/>
      <c r="D7" s="19"/>
      <c r="E7" s="11">
        <f t="shared" si="1"/>
        <v>22.189341633261105</v>
      </c>
      <c r="F7" s="7">
        <f t="shared" si="2"/>
        <v>5.8453123530021564E-2</v>
      </c>
      <c r="G7" s="7">
        <f t="shared" si="2"/>
        <v>5.8301268547095816E-2</v>
      </c>
      <c r="H7" s="11">
        <f t="shared" si="3"/>
        <v>0.50065031807465299</v>
      </c>
    </row>
    <row r="8" spans="1:14" x14ac:dyDescent="0.25">
      <c r="A8">
        <v>9</v>
      </c>
      <c r="B8" s="19">
        <f t="shared" si="0"/>
        <v>1</v>
      </c>
      <c r="C8" s="19"/>
      <c r="D8" s="19"/>
      <c r="E8" s="11">
        <f t="shared" si="1"/>
        <v>22.607085889383715</v>
      </c>
      <c r="F8" s="7">
        <f t="shared" si="2"/>
        <v>7.0680658384694103E-2</v>
      </c>
      <c r="G8" s="7">
        <f t="shared" si="2"/>
        <v>7.0525629645242144E-2</v>
      </c>
      <c r="H8" s="11">
        <f t="shared" si="3"/>
        <v>0.50054894417810591</v>
      </c>
    </row>
    <row r="9" spans="1:14" x14ac:dyDescent="0.25">
      <c r="A9">
        <v>11</v>
      </c>
      <c r="B9" s="19">
        <f t="shared" si="0"/>
        <v>1</v>
      </c>
      <c r="C9" s="19"/>
      <c r="D9" s="19"/>
      <c r="E9" s="11">
        <f t="shared" si="1"/>
        <v>24.903012854791719</v>
      </c>
      <c r="F9" s="7">
        <f t="shared" si="2"/>
        <v>9.334593785808537E-2</v>
      </c>
      <c r="G9" s="7">
        <f t="shared" si="2"/>
        <v>7.0525629645242144E-2</v>
      </c>
      <c r="H9" s="11">
        <f t="shared" si="3"/>
        <v>0.56962863833099009</v>
      </c>
      <c r="L9">
        <v>200</v>
      </c>
      <c r="N9">
        <f>SQRT(L9)</f>
        <v>14.142135623730951</v>
      </c>
    </row>
    <row r="11" spans="1:14" ht="30" x14ac:dyDescent="0.25">
      <c r="A11" s="1" t="s">
        <v>1</v>
      </c>
      <c r="B11" s="1" t="s">
        <v>2</v>
      </c>
      <c r="C11" s="2" t="s">
        <v>3</v>
      </c>
      <c r="D11" s="2" t="s">
        <v>4</v>
      </c>
      <c r="E11" t="s">
        <v>214</v>
      </c>
      <c r="F11" t="s">
        <v>215</v>
      </c>
      <c r="G11" t="s">
        <v>222</v>
      </c>
      <c r="H11" t="s">
        <v>226</v>
      </c>
      <c r="I11" t="s">
        <v>211</v>
      </c>
      <c r="J11" t="s">
        <v>212</v>
      </c>
    </row>
    <row r="12" spans="1:14" x14ac:dyDescent="0.25">
      <c r="A12" s="4">
        <v>71</v>
      </c>
      <c r="B12" s="4">
        <v>32</v>
      </c>
      <c r="C12">
        <v>3</v>
      </c>
      <c r="D12">
        <v>0</v>
      </c>
      <c r="E12" s="8">
        <f>100 / ($K$1-$K$2) * (A12-$K$2)</f>
        <v>92.982456140350877</v>
      </c>
      <c r="F12" s="8">
        <f>100 / ($K$3-$K$4) * (B12-$K$4)</f>
        <v>11.578947368421051</v>
      </c>
      <c r="G12" s="18">
        <f>100 / ($K$5-$K$6) * (C12-$K$6)</f>
        <v>30</v>
      </c>
      <c r="H12" s="5">
        <f>SQRT(
(E12-$E$2)^2 +(F12-$F$2)^2+(G12-$G$2)^2
)</f>
        <v>105.30846977962091</v>
      </c>
      <c r="I12">
        <f>1/(1+H12)</f>
        <v>9.4065882245602389E-3</v>
      </c>
      <c r="J12">
        <f>I12/SUM($I$12:$I$211)</f>
        <v>2.7145677384409288E-3</v>
      </c>
      <c r="N12" t="str">
        <f ca="1">_xlfn.FORMULATEXT(E12)</f>
        <v>=100 / ($K$1-$K$2) * (A12-$K$2)</v>
      </c>
    </row>
    <row r="13" spans="1:14" x14ac:dyDescent="0.25">
      <c r="A13" s="4">
        <v>33</v>
      </c>
      <c r="B13" s="4">
        <v>144</v>
      </c>
      <c r="C13">
        <v>8</v>
      </c>
      <c r="D13">
        <v>1</v>
      </c>
      <c r="E13" s="8">
        <f t="shared" ref="E13:E76" si="4">100 / ($K$1-$K$2) * (A13-$K$2)</f>
        <v>26.315789473684209</v>
      </c>
      <c r="F13" s="8">
        <f t="shared" ref="F13:F76" si="5">100 / ($K$3-$K$4) * (B13-$K$4)</f>
        <v>70.526315789473685</v>
      </c>
      <c r="G13" s="18">
        <f t="shared" ref="G13:G76" si="6">100 / ($K$5-$K$6) * (C13-$K$6)</f>
        <v>80</v>
      </c>
      <c r="H13" s="5">
        <f t="shared" ref="H13:H76" si="7">SQRT(
(E13-$E$2)^2 +(F13-$F$2)^2+(G13-$G$2)^2
)</f>
        <v>43.391537017770446</v>
      </c>
      <c r="I13" s="11">
        <f t="shared" ref="I13:I76" si="8">1/(1+H13)</f>
        <v>2.2526816307344537E-2</v>
      </c>
      <c r="J13" s="11">
        <f t="shared" ref="J13:J76" si="9">I13/SUM($I$12:$I$211)</f>
        <v>6.5008233950371846E-3</v>
      </c>
      <c r="N13" t="str">
        <f ca="1">_xlfn.FORMULATEXT(F12)</f>
        <v>=100 / ($K$3-$K$4) * (B12-$K$4)</v>
      </c>
    </row>
    <row r="14" spans="1:14" x14ac:dyDescent="0.25">
      <c r="A14" s="4">
        <v>49</v>
      </c>
      <c r="B14" s="4">
        <v>63</v>
      </c>
      <c r="C14">
        <v>10</v>
      </c>
      <c r="D14">
        <v>0</v>
      </c>
      <c r="E14" s="8">
        <f t="shared" si="4"/>
        <v>54.385964912280699</v>
      </c>
      <c r="F14" s="8">
        <f t="shared" si="5"/>
        <v>27.89473684210526</v>
      </c>
      <c r="G14" s="18">
        <f t="shared" si="6"/>
        <v>100</v>
      </c>
      <c r="H14" s="5">
        <f t="shared" si="7"/>
        <v>88.703253373965282</v>
      </c>
      <c r="I14" s="11">
        <f t="shared" si="8"/>
        <v>1.1147867690272999E-2</v>
      </c>
      <c r="J14" s="11">
        <f t="shared" si="9"/>
        <v>3.2170688523827477E-3</v>
      </c>
      <c r="N14" t="str">
        <f ca="1">_xlfn.FORMULATEXT(G12)</f>
        <v>=100 / ($K$5-$K$6) * (C12-$K$6)</v>
      </c>
    </row>
    <row r="15" spans="1:14" x14ac:dyDescent="0.25">
      <c r="A15" s="4">
        <v>38</v>
      </c>
      <c r="B15" s="4">
        <v>57</v>
      </c>
      <c r="C15">
        <v>10</v>
      </c>
      <c r="D15">
        <v>0</v>
      </c>
      <c r="E15" s="8">
        <f t="shared" si="4"/>
        <v>35.087719298245609</v>
      </c>
      <c r="F15" s="8">
        <f t="shared" si="5"/>
        <v>24.736842105263158</v>
      </c>
      <c r="G15" s="18">
        <f t="shared" si="6"/>
        <v>100</v>
      </c>
      <c r="H15" s="5">
        <f t="shared" si="7"/>
        <v>82.847150548193639</v>
      </c>
      <c r="I15" s="11">
        <f t="shared" si="8"/>
        <v>1.1926463731468374E-2</v>
      </c>
      <c r="J15" s="11">
        <f t="shared" si="9"/>
        <v>3.4417572988471507E-3</v>
      </c>
      <c r="N15" t="str">
        <f ca="1">_xlfn.FORMULATEXT(H12)</f>
        <v>=SQRT(
(E12-$E$2)^2 +(F12-$F$2)^2+(G12-$G$2)^2
)</v>
      </c>
    </row>
    <row r="16" spans="1:14" x14ac:dyDescent="0.25">
      <c r="A16">
        <v>26</v>
      </c>
      <c r="B16">
        <v>159</v>
      </c>
      <c r="C16">
        <v>5</v>
      </c>
      <c r="D16">
        <v>0</v>
      </c>
      <c r="E16" s="8">
        <f t="shared" si="4"/>
        <v>14.035087719298245</v>
      </c>
      <c r="F16" s="8">
        <f t="shared" si="5"/>
        <v>78.421052631578945</v>
      </c>
      <c r="G16" s="18">
        <f t="shared" si="6"/>
        <v>50</v>
      </c>
      <c r="H16" s="5">
        <f t="shared" si="7"/>
        <v>10.804795852745841</v>
      </c>
      <c r="I16" s="11">
        <f t="shared" si="8"/>
        <v>8.4711333637116318E-2</v>
      </c>
      <c r="J16" s="11">
        <f t="shared" si="9"/>
        <v>2.4446127318640258E-2</v>
      </c>
      <c r="N16" t="str">
        <f ca="1">_xlfn.FORMULATEXT(I12)</f>
        <v>=1/(1+H12)</v>
      </c>
    </row>
    <row r="17" spans="1:14" x14ac:dyDescent="0.25">
      <c r="A17">
        <v>30</v>
      </c>
      <c r="B17">
        <v>163</v>
      </c>
      <c r="C17">
        <v>8</v>
      </c>
      <c r="D17">
        <v>1</v>
      </c>
      <c r="E17" s="8">
        <f t="shared" si="4"/>
        <v>21.052631578947366</v>
      </c>
      <c r="F17" s="8">
        <f t="shared" si="5"/>
        <v>80.526315789473685</v>
      </c>
      <c r="G17" s="18">
        <f t="shared" si="6"/>
        <v>80</v>
      </c>
      <c r="H17" s="5">
        <f t="shared" si="7"/>
        <v>41.575616122382108</v>
      </c>
      <c r="I17" s="11">
        <f t="shared" si="8"/>
        <v>2.3487622519085462E-2</v>
      </c>
      <c r="J17" s="11">
        <f t="shared" si="9"/>
        <v>6.7780943335561811E-3</v>
      </c>
      <c r="N17" t="str">
        <f ca="1">_xlfn.FORMULATEXT(J12)</f>
        <v>=I12/SUM($I$12:$I$211)</v>
      </c>
    </row>
    <row r="18" spans="1:14" x14ac:dyDescent="0.25">
      <c r="A18">
        <v>35</v>
      </c>
      <c r="B18">
        <v>41</v>
      </c>
      <c r="C18">
        <v>0</v>
      </c>
      <c r="D18">
        <v>0</v>
      </c>
      <c r="E18" s="8">
        <f t="shared" si="4"/>
        <v>29.82456140350877</v>
      </c>
      <c r="F18" s="8">
        <f t="shared" si="5"/>
        <v>16.315789473684209</v>
      </c>
      <c r="G18" s="18">
        <f t="shared" si="6"/>
        <v>0</v>
      </c>
      <c r="H18" s="5">
        <f t="shared" si="7"/>
        <v>74.64865895499814</v>
      </c>
      <c r="I18" s="11">
        <f t="shared" si="8"/>
        <v>1.3219004987185297E-2</v>
      </c>
      <c r="J18" s="11">
        <f t="shared" si="9"/>
        <v>3.8147608480204875E-3</v>
      </c>
    </row>
    <row r="19" spans="1:14" x14ac:dyDescent="0.25">
      <c r="A19">
        <v>55</v>
      </c>
      <c r="B19">
        <v>44</v>
      </c>
      <c r="C19">
        <v>9</v>
      </c>
      <c r="D19">
        <v>1</v>
      </c>
      <c r="E19" s="8">
        <f t="shared" si="4"/>
        <v>64.912280701754383</v>
      </c>
      <c r="F19" s="8">
        <f t="shared" si="5"/>
        <v>17.894736842105264</v>
      </c>
      <c r="G19" s="18">
        <f t="shared" si="6"/>
        <v>90</v>
      </c>
      <c r="H19" s="5">
        <f t="shared" si="7"/>
        <v>94.18520356203274</v>
      </c>
      <c r="I19" s="11">
        <f t="shared" si="8"/>
        <v>1.0505834547575393E-2</v>
      </c>
      <c r="J19" s="11">
        <f t="shared" si="9"/>
        <v>3.03178993779964E-3</v>
      </c>
    </row>
    <row r="20" spans="1:14" x14ac:dyDescent="0.25">
      <c r="A20">
        <v>60</v>
      </c>
      <c r="B20">
        <v>10</v>
      </c>
      <c r="C20">
        <v>3</v>
      </c>
      <c r="D20">
        <v>0</v>
      </c>
      <c r="E20" s="8">
        <f t="shared" si="4"/>
        <v>73.68421052631578</v>
      </c>
      <c r="F20" s="8">
        <f t="shared" si="5"/>
        <v>0</v>
      </c>
      <c r="G20" s="18">
        <f t="shared" si="6"/>
        <v>30</v>
      </c>
      <c r="H20" s="5">
        <f t="shared" si="7"/>
        <v>99.564147114218358</v>
      </c>
      <c r="I20" s="11">
        <f t="shared" si="8"/>
        <v>9.9439017651511905E-3</v>
      </c>
      <c r="J20" s="11">
        <f t="shared" si="9"/>
        <v>2.869626508729968E-3</v>
      </c>
    </row>
    <row r="21" spans="1:14" x14ac:dyDescent="0.25">
      <c r="A21">
        <v>51</v>
      </c>
      <c r="B21">
        <v>186</v>
      </c>
      <c r="C21">
        <v>1</v>
      </c>
      <c r="D21">
        <v>1</v>
      </c>
      <c r="E21" s="8">
        <f t="shared" si="4"/>
        <v>57.89473684210526</v>
      </c>
      <c r="F21" s="8">
        <f t="shared" si="5"/>
        <v>92.631578947368411</v>
      </c>
      <c r="G21" s="18">
        <f t="shared" si="6"/>
        <v>10</v>
      </c>
      <c r="H21" s="5">
        <f t="shared" si="7"/>
        <v>58.394968098021721</v>
      </c>
      <c r="I21" s="11">
        <f t="shared" si="8"/>
        <v>1.6836443086385076E-2</v>
      </c>
      <c r="J21" s="11">
        <f t="shared" si="9"/>
        <v>4.8586867141762668E-3</v>
      </c>
    </row>
    <row r="22" spans="1:14" x14ac:dyDescent="0.25">
      <c r="A22">
        <v>49</v>
      </c>
      <c r="B22">
        <v>109</v>
      </c>
      <c r="C22">
        <v>10</v>
      </c>
      <c r="D22">
        <v>1</v>
      </c>
      <c r="E22" s="8">
        <f t="shared" si="4"/>
        <v>54.385964912280699</v>
      </c>
      <c r="F22" s="8">
        <f t="shared" si="5"/>
        <v>52.105263157894733</v>
      </c>
      <c r="G22" s="18">
        <f t="shared" si="6"/>
        <v>100</v>
      </c>
      <c r="H22" s="5">
        <f t="shared" si="7"/>
        <v>78.165327387936401</v>
      </c>
      <c r="I22" s="11">
        <f t="shared" si="8"/>
        <v>1.2631792641994238E-2</v>
      </c>
      <c r="J22" s="11">
        <f t="shared" si="9"/>
        <v>3.6453022037366929E-3</v>
      </c>
    </row>
    <row r="23" spans="1:14" x14ac:dyDescent="0.25">
      <c r="A23">
        <v>50</v>
      </c>
      <c r="B23">
        <v>23</v>
      </c>
      <c r="C23">
        <v>5</v>
      </c>
      <c r="D23">
        <v>1</v>
      </c>
      <c r="E23" s="8">
        <f t="shared" si="4"/>
        <v>56.140350877192979</v>
      </c>
      <c r="F23" s="8">
        <f t="shared" si="5"/>
        <v>6.8421052631578947</v>
      </c>
      <c r="G23" s="18">
        <f t="shared" si="6"/>
        <v>50</v>
      </c>
      <c r="H23" s="5">
        <f t="shared" si="7"/>
        <v>83.709216904517874</v>
      </c>
      <c r="I23" s="11">
        <f t="shared" si="8"/>
        <v>1.180509083358869E-2</v>
      </c>
      <c r="J23" s="11">
        <f t="shared" si="9"/>
        <v>3.4067313207730788E-3</v>
      </c>
    </row>
    <row r="24" spans="1:14" x14ac:dyDescent="0.25">
      <c r="A24">
        <v>61</v>
      </c>
      <c r="B24">
        <v>159</v>
      </c>
      <c r="C24">
        <v>6</v>
      </c>
      <c r="D24">
        <v>0</v>
      </c>
      <c r="E24" s="8">
        <f t="shared" si="4"/>
        <v>75.438596491228068</v>
      </c>
      <c r="F24" s="8">
        <f t="shared" si="5"/>
        <v>78.421052631578945</v>
      </c>
      <c r="G24" s="18">
        <f t="shared" si="6"/>
        <v>60</v>
      </c>
      <c r="H24" s="5">
        <f t="shared" si="7"/>
        <v>67.956135255525993</v>
      </c>
      <c r="I24" s="11">
        <f t="shared" si="8"/>
        <v>1.4501972830907199E-2</v>
      </c>
      <c r="J24" s="11">
        <f t="shared" si="9"/>
        <v>4.1850016871943976E-3</v>
      </c>
    </row>
    <row r="25" spans="1:14" x14ac:dyDescent="0.25">
      <c r="A25">
        <v>37</v>
      </c>
      <c r="B25">
        <v>55</v>
      </c>
      <c r="C25">
        <v>6</v>
      </c>
      <c r="D25">
        <v>1</v>
      </c>
      <c r="E25" s="8">
        <f t="shared" si="4"/>
        <v>33.333333333333329</v>
      </c>
      <c r="F25" s="8">
        <f t="shared" si="5"/>
        <v>23.684210526315788</v>
      </c>
      <c r="G25" s="18">
        <f t="shared" si="6"/>
        <v>60</v>
      </c>
      <c r="H25" s="5">
        <f t="shared" si="7"/>
        <v>60.747371562389397</v>
      </c>
      <c r="I25" s="11">
        <f t="shared" si="8"/>
        <v>1.6195021337703459E-2</v>
      </c>
      <c r="J25" s="11">
        <f t="shared" si="9"/>
        <v>4.6735842366212995E-3</v>
      </c>
    </row>
    <row r="26" spans="1:14" x14ac:dyDescent="0.25">
      <c r="A26">
        <v>65</v>
      </c>
      <c r="B26">
        <v>82</v>
      </c>
      <c r="C26">
        <v>7</v>
      </c>
      <c r="D26">
        <v>1</v>
      </c>
      <c r="E26" s="8">
        <f t="shared" si="4"/>
        <v>82.456140350877192</v>
      </c>
      <c r="F26" s="8">
        <f t="shared" si="5"/>
        <v>37.89473684210526</v>
      </c>
      <c r="G26" s="18">
        <f t="shared" si="6"/>
        <v>70</v>
      </c>
      <c r="H26" s="5">
        <f t="shared" si="7"/>
        <v>86.89117876259273</v>
      </c>
      <c r="I26" s="11">
        <f t="shared" si="8"/>
        <v>1.1377706091542476E-2</v>
      </c>
      <c r="J26" s="11">
        <f t="shared" si="9"/>
        <v>3.2833959727208055E-3</v>
      </c>
    </row>
    <row r="27" spans="1:14" x14ac:dyDescent="0.25">
      <c r="A27">
        <v>38</v>
      </c>
      <c r="B27">
        <v>26</v>
      </c>
      <c r="C27">
        <v>8</v>
      </c>
      <c r="D27">
        <v>1</v>
      </c>
      <c r="E27" s="8">
        <f t="shared" si="4"/>
        <v>35.087719298245609</v>
      </c>
      <c r="F27" s="8">
        <f t="shared" si="5"/>
        <v>8.4210526315789469</v>
      </c>
      <c r="G27" s="18">
        <f t="shared" si="6"/>
        <v>80</v>
      </c>
      <c r="H27" s="5">
        <f t="shared" si="7"/>
        <v>82.540643522930196</v>
      </c>
      <c r="I27" s="11">
        <f t="shared" si="8"/>
        <v>1.1970221413550884E-2</v>
      </c>
      <c r="J27" s="11">
        <f t="shared" si="9"/>
        <v>3.4543849582337922E-3</v>
      </c>
    </row>
    <row r="28" spans="1:14" x14ac:dyDescent="0.25">
      <c r="A28">
        <v>37</v>
      </c>
      <c r="B28">
        <v>180</v>
      </c>
      <c r="C28">
        <v>3</v>
      </c>
      <c r="D28">
        <v>0</v>
      </c>
      <c r="E28" s="8">
        <f t="shared" si="4"/>
        <v>33.333333333333329</v>
      </c>
      <c r="F28" s="8">
        <f t="shared" si="5"/>
        <v>89.473684210526315</v>
      </c>
      <c r="G28" s="18">
        <f t="shared" si="6"/>
        <v>30</v>
      </c>
      <c r="H28" s="5">
        <f t="shared" si="7"/>
        <v>28.165408627458948</v>
      </c>
      <c r="I28" s="11">
        <f t="shared" si="8"/>
        <v>3.4287193187429225E-2</v>
      </c>
      <c r="J28" s="11">
        <f t="shared" si="9"/>
        <v>9.894651094141867E-3</v>
      </c>
    </row>
    <row r="29" spans="1:14" x14ac:dyDescent="0.25">
      <c r="A29">
        <v>25</v>
      </c>
      <c r="B29">
        <v>31</v>
      </c>
      <c r="C29">
        <v>9</v>
      </c>
      <c r="D29">
        <v>0</v>
      </c>
      <c r="E29" s="8">
        <f t="shared" si="4"/>
        <v>12.280701754385964</v>
      </c>
      <c r="F29" s="8">
        <f t="shared" si="5"/>
        <v>11.052631578947368</v>
      </c>
      <c r="G29" s="18">
        <f t="shared" si="6"/>
        <v>90</v>
      </c>
      <c r="H29" s="5">
        <f t="shared" si="7"/>
        <v>82.233555489880359</v>
      </c>
      <c r="I29" s="11">
        <f t="shared" si="8"/>
        <v>1.2014385233388009E-2</v>
      </c>
      <c r="J29" s="11">
        <f t="shared" si="9"/>
        <v>3.4671298214800817E-3</v>
      </c>
    </row>
    <row r="30" spans="1:14" x14ac:dyDescent="0.25">
      <c r="A30">
        <v>27</v>
      </c>
      <c r="B30">
        <v>27</v>
      </c>
      <c r="C30">
        <v>7</v>
      </c>
      <c r="D30">
        <v>1</v>
      </c>
      <c r="E30" s="8">
        <f t="shared" si="4"/>
        <v>15.789473684210526</v>
      </c>
      <c r="F30" s="8">
        <f t="shared" si="5"/>
        <v>8.9473684210526319</v>
      </c>
      <c r="G30" s="18">
        <f t="shared" si="6"/>
        <v>70</v>
      </c>
      <c r="H30" s="5">
        <f t="shared" si="7"/>
        <v>73.933787852034101</v>
      </c>
      <c r="I30" s="11">
        <f t="shared" si="8"/>
        <v>1.3345114782861663E-2</v>
      </c>
      <c r="J30" s="11">
        <f t="shared" si="9"/>
        <v>3.8511538073668552E-3</v>
      </c>
    </row>
    <row r="31" spans="1:14" x14ac:dyDescent="0.25">
      <c r="A31">
        <v>68</v>
      </c>
      <c r="B31">
        <v>159</v>
      </c>
      <c r="C31">
        <v>6</v>
      </c>
      <c r="D31">
        <v>0</v>
      </c>
      <c r="E31" s="8">
        <f t="shared" si="4"/>
        <v>87.719298245614027</v>
      </c>
      <c r="F31" s="8">
        <f t="shared" si="5"/>
        <v>78.421052631578945</v>
      </c>
      <c r="G31" s="18">
        <f t="shared" si="6"/>
        <v>60</v>
      </c>
      <c r="H31" s="5">
        <f t="shared" si="7"/>
        <v>79.769597425572982</v>
      </c>
      <c r="I31" s="11">
        <f t="shared" si="8"/>
        <v>1.2380896177196787E-2</v>
      </c>
      <c r="J31" s="11">
        <f t="shared" si="9"/>
        <v>3.5728981149460537E-3</v>
      </c>
    </row>
    <row r="32" spans="1:14" x14ac:dyDescent="0.25">
      <c r="A32">
        <v>56</v>
      </c>
      <c r="B32">
        <v>168</v>
      </c>
      <c r="C32">
        <v>10</v>
      </c>
      <c r="D32">
        <v>1</v>
      </c>
      <c r="E32" s="8">
        <f t="shared" si="4"/>
        <v>66.666666666666657</v>
      </c>
      <c r="F32" s="8">
        <f t="shared" si="5"/>
        <v>83.157894736842096</v>
      </c>
      <c r="G32" s="18">
        <f t="shared" si="6"/>
        <v>100</v>
      </c>
      <c r="H32" s="5">
        <f t="shared" si="7"/>
        <v>82.453340751278688</v>
      </c>
      <c r="I32" s="11">
        <f t="shared" si="8"/>
        <v>1.1982743782305417E-2</v>
      </c>
      <c r="J32" s="11">
        <f t="shared" si="9"/>
        <v>3.4579986827233114E-3</v>
      </c>
    </row>
    <row r="33" spans="1:10" x14ac:dyDescent="0.25">
      <c r="A33">
        <v>23</v>
      </c>
      <c r="B33">
        <v>87</v>
      </c>
      <c r="C33">
        <v>7</v>
      </c>
      <c r="D33">
        <v>0</v>
      </c>
      <c r="E33" s="8">
        <f t="shared" si="4"/>
        <v>8.7719298245614024</v>
      </c>
      <c r="F33" s="8">
        <f t="shared" si="5"/>
        <v>40.526315789473685</v>
      </c>
      <c r="G33" s="18">
        <f t="shared" si="6"/>
        <v>70</v>
      </c>
      <c r="H33" s="5">
        <f t="shared" si="7"/>
        <v>46.732903790655662</v>
      </c>
      <c r="I33" s="11">
        <f t="shared" si="8"/>
        <v>2.0949909194415341E-2</v>
      </c>
      <c r="J33" s="11">
        <f t="shared" si="9"/>
        <v>6.045757108187391E-3</v>
      </c>
    </row>
    <row r="34" spans="1:10" x14ac:dyDescent="0.25">
      <c r="A34">
        <v>38</v>
      </c>
      <c r="B34">
        <v>111</v>
      </c>
      <c r="C34">
        <v>8</v>
      </c>
      <c r="D34">
        <v>0</v>
      </c>
      <c r="E34" s="8">
        <f t="shared" si="4"/>
        <v>35.087719298245609</v>
      </c>
      <c r="F34" s="8">
        <f t="shared" si="5"/>
        <v>53.157894736842103</v>
      </c>
      <c r="G34" s="18">
        <f t="shared" si="6"/>
        <v>80</v>
      </c>
      <c r="H34" s="5">
        <f t="shared" si="7"/>
        <v>52.340716760122547</v>
      </c>
      <c r="I34" s="11">
        <f t="shared" si="8"/>
        <v>1.8747404623321424E-2</v>
      </c>
      <c r="J34" s="11">
        <f t="shared" si="9"/>
        <v>5.4101549419471725E-3</v>
      </c>
    </row>
    <row r="35" spans="1:10" x14ac:dyDescent="0.25">
      <c r="A35">
        <v>25</v>
      </c>
      <c r="B35">
        <v>104</v>
      </c>
      <c r="C35">
        <v>6</v>
      </c>
      <c r="D35">
        <v>0</v>
      </c>
      <c r="E35" s="8">
        <f t="shared" si="4"/>
        <v>12.280701754385964</v>
      </c>
      <c r="F35" s="8">
        <f t="shared" si="5"/>
        <v>49.473684210526315</v>
      </c>
      <c r="G35" s="18">
        <f t="shared" si="6"/>
        <v>60</v>
      </c>
      <c r="H35" s="5">
        <f t="shared" si="7"/>
        <v>33.519792437787103</v>
      </c>
      <c r="I35" s="11">
        <f t="shared" si="8"/>
        <v>2.8968887973536875E-2</v>
      </c>
      <c r="J35" s="11">
        <f t="shared" si="9"/>
        <v>8.3598863726331522E-3</v>
      </c>
    </row>
    <row r="36" spans="1:10" x14ac:dyDescent="0.25">
      <c r="A36">
        <v>28</v>
      </c>
      <c r="B36">
        <v>41</v>
      </c>
      <c r="C36">
        <v>1</v>
      </c>
      <c r="D36">
        <v>0</v>
      </c>
      <c r="E36" s="8">
        <f t="shared" si="4"/>
        <v>17.543859649122805</v>
      </c>
      <c r="F36" s="8">
        <f t="shared" si="5"/>
        <v>16.315789473684209</v>
      </c>
      <c r="G36" s="18">
        <f t="shared" si="6"/>
        <v>10</v>
      </c>
      <c r="H36" s="5">
        <f t="shared" si="7"/>
        <v>67.448097985207113</v>
      </c>
      <c r="I36" s="11">
        <f t="shared" si="8"/>
        <v>1.460960975447584E-2</v>
      </c>
      <c r="J36" s="11">
        <f t="shared" si="9"/>
        <v>4.2160637166156036E-3</v>
      </c>
    </row>
    <row r="37" spans="1:10" x14ac:dyDescent="0.25">
      <c r="A37">
        <v>49</v>
      </c>
      <c r="B37">
        <v>140</v>
      </c>
      <c r="C37">
        <v>10</v>
      </c>
      <c r="D37">
        <v>1</v>
      </c>
      <c r="E37" s="8">
        <f t="shared" si="4"/>
        <v>54.385964912280699</v>
      </c>
      <c r="F37" s="8">
        <f t="shared" si="5"/>
        <v>68.421052631578945</v>
      </c>
      <c r="G37" s="18">
        <f t="shared" si="6"/>
        <v>100</v>
      </c>
      <c r="H37" s="5">
        <f t="shared" si="7"/>
        <v>74.739518937318834</v>
      </c>
      <c r="I37" s="11">
        <f t="shared" si="8"/>
        <v>1.3203146970442057E-2</v>
      </c>
      <c r="J37" s="11">
        <f t="shared" si="9"/>
        <v>3.8101845170895282E-3</v>
      </c>
    </row>
    <row r="38" spans="1:10" x14ac:dyDescent="0.25">
      <c r="A38">
        <v>57</v>
      </c>
      <c r="B38">
        <v>200</v>
      </c>
      <c r="C38">
        <v>2</v>
      </c>
      <c r="D38">
        <v>0</v>
      </c>
      <c r="E38" s="8">
        <f t="shared" si="4"/>
        <v>68.421052631578945</v>
      </c>
      <c r="F38" s="8">
        <f t="shared" si="5"/>
        <v>100</v>
      </c>
      <c r="G38" s="18">
        <f t="shared" si="6"/>
        <v>20</v>
      </c>
      <c r="H38" s="5">
        <f t="shared" si="7"/>
        <v>65.671473123963565</v>
      </c>
      <c r="I38" s="11">
        <f t="shared" si="8"/>
        <v>1.4998918625071933E-2</v>
      </c>
      <c r="J38" s="11">
        <f t="shared" si="9"/>
        <v>4.3284110709570804E-3</v>
      </c>
    </row>
    <row r="39" spans="1:10" x14ac:dyDescent="0.25">
      <c r="A39">
        <v>70</v>
      </c>
      <c r="B39">
        <v>158</v>
      </c>
      <c r="C39">
        <v>4</v>
      </c>
      <c r="D39">
        <v>1</v>
      </c>
      <c r="E39" s="8">
        <f t="shared" si="4"/>
        <v>91.228070175438589</v>
      </c>
      <c r="F39" s="8">
        <f t="shared" si="5"/>
        <v>77.89473684210526</v>
      </c>
      <c r="G39" s="18">
        <f t="shared" si="6"/>
        <v>40</v>
      </c>
      <c r="H39" s="5">
        <f t="shared" si="7"/>
        <v>80.717199132309148</v>
      </c>
      <c r="I39" s="11">
        <f t="shared" si="8"/>
        <v>1.2237325931605779E-2</v>
      </c>
      <c r="J39" s="11">
        <f t="shared" si="9"/>
        <v>3.5314663920325519E-3</v>
      </c>
    </row>
    <row r="40" spans="1:10" x14ac:dyDescent="0.25">
      <c r="A40">
        <v>41</v>
      </c>
      <c r="B40">
        <v>153</v>
      </c>
      <c r="C40">
        <v>9</v>
      </c>
      <c r="D40">
        <v>1</v>
      </c>
      <c r="E40" s="8">
        <f t="shared" si="4"/>
        <v>40.350877192982452</v>
      </c>
      <c r="F40" s="8">
        <f t="shared" si="5"/>
        <v>75.263157894736835</v>
      </c>
      <c r="G40" s="18">
        <f t="shared" si="6"/>
        <v>90</v>
      </c>
      <c r="H40" s="5">
        <f t="shared" si="7"/>
        <v>58.228966126427679</v>
      </c>
      <c r="I40" s="11">
        <f t="shared" si="8"/>
        <v>1.688363085496785E-2</v>
      </c>
      <c r="J40" s="11">
        <f t="shared" si="9"/>
        <v>4.8723042332156742E-3</v>
      </c>
    </row>
    <row r="41" spans="1:10" x14ac:dyDescent="0.25">
      <c r="A41">
        <v>49</v>
      </c>
      <c r="B41">
        <v>186</v>
      </c>
      <c r="C41">
        <v>7</v>
      </c>
      <c r="D41">
        <v>1</v>
      </c>
      <c r="E41" s="8">
        <f t="shared" si="4"/>
        <v>54.385964912280699</v>
      </c>
      <c r="F41" s="8">
        <f t="shared" si="5"/>
        <v>92.631578947368411</v>
      </c>
      <c r="G41" s="18">
        <f t="shared" si="6"/>
        <v>70</v>
      </c>
      <c r="H41" s="5">
        <f t="shared" si="7"/>
        <v>55.586633351241289</v>
      </c>
      <c r="I41" s="11">
        <f t="shared" si="8"/>
        <v>1.7672017944465039E-2</v>
      </c>
      <c r="J41" s="11">
        <f t="shared" si="9"/>
        <v>5.0998181955005982E-3</v>
      </c>
    </row>
    <row r="42" spans="1:10" x14ac:dyDescent="0.25">
      <c r="A42">
        <v>27</v>
      </c>
      <c r="B42">
        <v>162</v>
      </c>
      <c r="C42">
        <v>10</v>
      </c>
      <c r="D42">
        <v>1</v>
      </c>
      <c r="E42" s="8">
        <f t="shared" si="4"/>
        <v>15.789473684210526</v>
      </c>
      <c r="F42" s="8">
        <f t="shared" si="5"/>
        <v>80</v>
      </c>
      <c r="G42" s="18">
        <f t="shared" si="6"/>
        <v>100</v>
      </c>
      <c r="H42" s="5">
        <f t="shared" si="7"/>
        <v>60.342971738448107</v>
      </c>
      <c r="I42" s="11">
        <f t="shared" si="8"/>
        <v>1.6301786034490846E-2</v>
      </c>
      <c r="J42" s="11">
        <f t="shared" si="9"/>
        <v>4.7043945574926603E-3</v>
      </c>
    </row>
    <row r="43" spans="1:10" x14ac:dyDescent="0.25">
      <c r="A43">
        <v>34</v>
      </c>
      <c r="B43">
        <v>123</v>
      </c>
      <c r="C43">
        <v>0</v>
      </c>
      <c r="D43">
        <v>0</v>
      </c>
      <c r="E43" s="8">
        <f t="shared" si="4"/>
        <v>28.07017543859649</v>
      </c>
      <c r="F43" s="8">
        <f t="shared" si="5"/>
        <v>59.473684210526315</v>
      </c>
      <c r="G43" s="18">
        <f t="shared" si="6"/>
        <v>0</v>
      </c>
      <c r="H43" s="5">
        <f t="shared" si="7"/>
        <v>46.81285636535555</v>
      </c>
      <c r="I43" s="11">
        <f t="shared" si="8"/>
        <v>2.091487679294108E-2</v>
      </c>
      <c r="J43" s="11">
        <f t="shared" si="9"/>
        <v>6.0356474037364357E-3</v>
      </c>
    </row>
    <row r="44" spans="1:10" x14ac:dyDescent="0.25">
      <c r="A44">
        <v>34</v>
      </c>
      <c r="B44">
        <v>156</v>
      </c>
      <c r="C44">
        <v>9</v>
      </c>
      <c r="D44">
        <v>1</v>
      </c>
      <c r="E44" s="8">
        <f t="shared" si="4"/>
        <v>28.07017543859649</v>
      </c>
      <c r="F44" s="8">
        <f t="shared" si="5"/>
        <v>76.84210526315789</v>
      </c>
      <c r="G44" s="18">
        <f t="shared" si="6"/>
        <v>90</v>
      </c>
      <c r="H44" s="5">
        <f t="shared" si="7"/>
        <v>52.991169261475711</v>
      </c>
      <c r="I44" s="11">
        <f t="shared" si="8"/>
        <v>1.8521547387815685E-2</v>
      </c>
      <c r="J44" s="11">
        <f t="shared" si="9"/>
        <v>5.3449767125657117E-3</v>
      </c>
    </row>
    <row r="45" spans="1:10" x14ac:dyDescent="0.25">
      <c r="A45">
        <v>30</v>
      </c>
      <c r="B45">
        <v>54</v>
      </c>
      <c r="C45">
        <v>6</v>
      </c>
      <c r="D45">
        <v>1</v>
      </c>
      <c r="E45" s="8">
        <f t="shared" si="4"/>
        <v>21.052631578947366</v>
      </c>
      <c r="F45" s="8">
        <f t="shared" si="5"/>
        <v>23.157894736842103</v>
      </c>
      <c r="G45" s="18">
        <f t="shared" si="6"/>
        <v>60</v>
      </c>
      <c r="H45" s="5">
        <f t="shared" si="7"/>
        <v>57.763008032415591</v>
      </c>
      <c r="I45" s="11">
        <f t="shared" si="8"/>
        <v>1.7017508692685836E-2</v>
      </c>
      <c r="J45" s="11">
        <f t="shared" si="9"/>
        <v>4.9109389061157381E-3</v>
      </c>
    </row>
    <row r="46" spans="1:10" x14ac:dyDescent="0.25">
      <c r="A46">
        <v>29</v>
      </c>
      <c r="B46">
        <v>13</v>
      </c>
      <c r="C46">
        <v>3</v>
      </c>
      <c r="D46">
        <v>0</v>
      </c>
      <c r="E46" s="8">
        <f t="shared" si="4"/>
        <v>19.298245614035086</v>
      </c>
      <c r="F46" s="8">
        <f t="shared" si="5"/>
        <v>1.5789473684210527</v>
      </c>
      <c r="G46" s="18">
        <f t="shared" si="6"/>
        <v>30</v>
      </c>
      <c r="H46" s="5">
        <f t="shared" si="7"/>
        <v>75.911411004631347</v>
      </c>
      <c r="I46" s="11">
        <f t="shared" si="8"/>
        <v>1.300197183926041E-2</v>
      </c>
      <c r="J46" s="11">
        <f t="shared" si="9"/>
        <v>3.7521290874432656E-3</v>
      </c>
    </row>
    <row r="47" spans="1:10" x14ac:dyDescent="0.25">
      <c r="A47">
        <v>57</v>
      </c>
      <c r="B47">
        <v>198</v>
      </c>
      <c r="C47">
        <v>9</v>
      </c>
      <c r="D47">
        <v>1</v>
      </c>
      <c r="E47" s="8">
        <f t="shared" si="4"/>
        <v>68.421052631578945</v>
      </c>
      <c r="F47" s="8">
        <f t="shared" si="5"/>
        <v>98.94736842105263</v>
      </c>
      <c r="G47" s="18">
        <f t="shared" si="6"/>
        <v>90</v>
      </c>
      <c r="H47" s="5">
        <f t="shared" si="7"/>
        <v>79.774613253011694</v>
      </c>
      <c r="I47" s="11">
        <f t="shared" si="8"/>
        <v>1.2380127365855446E-2</v>
      </c>
      <c r="J47" s="11">
        <f t="shared" si="9"/>
        <v>3.5726762501833652E-3</v>
      </c>
    </row>
    <row r="48" spans="1:10" x14ac:dyDescent="0.25">
      <c r="A48">
        <v>34</v>
      </c>
      <c r="B48">
        <v>177</v>
      </c>
      <c r="C48">
        <v>4</v>
      </c>
      <c r="D48">
        <v>0</v>
      </c>
      <c r="E48" s="8">
        <f t="shared" si="4"/>
        <v>28.07017543859649</v>
      </c>
      <c r="F48" s="8">
        <f t="shared" si="5"/>
        <v>87.89473684210526</v>
      </c>
      <c r="G48" s="18">
        <f t="shared" si="6"/>
        <v>40</v>
      </c>
      <c r="H48" s="5">
        <f t="shared" si="7"/>
        <v>21.020443229123032</v>
      </c>
      <c r="I48" s="11">
        <f t="shared" si="8"/>
        <v>4.5412346590619698E-2</v>
      </c>
      <c r="J48" s="11">
        <f t="shared" si="9"/>
        <v>1.3105165022524123E-2</v>
      </c>
    </row>
    <row r="49" spans="1:10" x14ac:dyDescent="0.25">
      <c r="A49">
        <v>65</v>
      </c>
      <c r="B49">
        <v>137</v>
      </c>
      <c r="C49">
        <v>7</v>
      </c>
      <c r="D49">
        <v>0</v>
      </c>
      <c r="E49" s="8">
        <f t="shared" si="4"/>
        <v>82.456140350877192</v>
      </c>
      <c r="F49" s="8">
        <f t="shared" si="5"/>
        <v>66.84210526315789</v>
      </c>
      <c r="G49" s="18">
        <f t="shared" si="6"/>
        <v>70</v>
      </c>
      <c r="H49" s="5">
        <f t="shared" si="7"/>
        <v>78.508918945270551</v>
      </c>
      <c r="I49" s="11">
        <f t="shared" si="8"/>
        <v>1.2577205340803886E-2</v>
      </c>
      <c r="J49" s="11">
        <f t="shared" si="9"/>
        <v>3.6295493161644494E-3</v>
      </c>
    </row>
    <row r="50" spans="1:10" x14ac:dyDescent="0.25">
      <c r="A50">
        <v>43</v>
      </c>
      <c r="B50">
        <v>50</v>
      </c>
      <c r="C50">
        <v>10</v>
      </c>
      <c r="D50">
        <v>1</v>
      </c>
      <c r="E50" s="8">
        <f t="shared" si="4"/>
        <v>43.859649122807014</v>
      </c>
      <c r="F50" s="8">
        <f t="shared" si="5"/>
        <v>21.052631578947366</v>
      </c>
      <c r="G50" s="18">
        <f t="shared" si="6"/>
        <v>100</v>
      </c>
      <c r="H50" s="5">
        <f t="shared" si="7"/>
        <v>88.119962163006662</v>
      </c>
      <c r="I50" s="11">
        <f t="shared" si="8"/>
        <v>1.1220830616724565E-2</v>
      </c>
      <c r="J50" s="11">
        <f t="shared" si="9"/>
        <v>3.2381246062351938E-3</v>
      </c>
    </row>
    <row r="51" spans="1:10" x14ac:dyDescent="0.25">
      <c r="A51">
        <v>43</v>
      </c>
      <c r="B51">
        <v>120</v>
      </c>
      <c r="C51">
        <v>5</v>
      </c>
      <c r="D51">
        <v>0</v>
      </c>
      <c r="E51" s="8">
        <f t="shared" si="4"/>
        <v>43.859649122807014</v>
      </c>
      <c r="F51" s="8">
        <f t="shared" si="5"/>
        <v>57.89473684210526</v>
      </c>
      <c r="G51" s="18">
        <f t="shared" si="6"/>
        <v>50</v>
      </c>
      <c r="H51" s="5">
        <f t="shared" si="7"/>
        <v>39.375706865610837</v>
      </c>
      <c r="I51" s="11">
        <f t="shared" si="8"/>
        <v>2.476736824270262E-2</v>
      </c>
      <c r="J51" s="11">
        <f t="shared" si="9"/>
        <v>7.1474053283405083E-3</v>
      </c>
    </row>
    <row r="52" spans="1:10" x14ac:dyDescent="0.25">
      <c r="A52">
        <v>60</v>
      </c>
      <c r="B52">
        <v>186</v>
      </c>
      <c r="C52">
        <v>6</v>
      </c>
      <c r="D52">
        <v>0</v>
      </c>
      <c r="E52" s="8">
        <f t="shared" si="4"/>
        <v>73.68421052631578</v>
      </c>
      <c r="F52" s="8">
        <f t="shared" si="5"/>
        <v>92.631578947368411</v>
      </c>
      <c r="G52" s="18">
        <f t="shared" si="6"/>
        <v>60</v>
      </c>
      <c r="H52" s="5">
        <f t="shared" si="7"/>
        <v>68.228473922106829</v>
      </c>
      <c r="I52" s="11">
        <f t="shared" si="8"/>
        <v>1.4444923358055832E-2</v>
      </c>
      <c r="J52" s="11">
        <f t="shared" si="9"/>
        <v>4.1685382623265974E-3</v>
      </c>
    </row>
    <row r="53" spans="1:10" x14ac:dyDescent="0.25">
      <c r="A53">
        <v>54</v>
      </c>
      <c r="B53">
        <v>181</v>
      </c>
      <c r="C53">
        <v>1</v>
      </c>
      <c r="D53">
        <v>1</v>
      </c>
      <c r="E53" s="8">
        <f t="shared" si="4"/>
        <v>63.157894736842103</v>
      </c>
      <c r="F53" s="8">
        <f t="shared" si="5"/>
        <v>90</v>
      </c>
      <c r="G53" s="18">
        <f t="shared" si="6"/>
        <v>10</v>
      </c>
      <c r="H53" s="5">
        <f t="shared" si="7"/>
        <v>62.107493269504978</v>
      </c>
      <c r="I53" s="11">
        <f t="shared" si="8"/>
        <v>1.584597879255685E-2</v>
      </c>
      <c r="J53" s="11">
        <f t="shared" si="9"/>
        <v>4.5728570005842831E-3</v>
      </c>
    </row>
    <row r="54" spans="1:10" x14ac:dyDescent="0.25">
      <c r="A54">
        <v>50</v>
      </c>
      <c r="B54">
        <v>143</v>
      </c>
      <c r="C54">
        <v>7</v>
      </c>
      <c r="D54">
        <v>1</v>
      </c>
      <c r="E54" s="8">
        <f t="shared" si="4"/>
        <v>56.140350877192979</v>
      </c>
      <c r="F54" s="8">
        <f t="shared" si="5"/>
        <v>70</v>
      </c>
      <c r="G54" s="18">
        <f t="shared" si="6"/>
        <v>70</v>
      </c>
      <c r="H54" s="5">
        <f t="shared" si="7"/>
        <v>54.959343097053001</v>
      </c>
      <c r="I54" s="11">
        <f t="shared" si="8"/>
        <v>1.7870116850114762E-2</v>
      </c>
      <c r="J54" s="11">
        <f t="shared" si="9"/>
        <v>5.1569858832381287E-3</v>
      </c>
    </row>
    <row r="55" spans="1:10" x14ac:dyDescent="0.25">
      <c r="A55">
        <v>38</v>
      </c>
      <c r="B55">
        <v>161</v>
      </c>
      <c r="C55">
        <v>9</v>
      </c>
      <c r="D55">
        <v>1</v>
      </c>
      <c r="E55" s="8">
        <f t="shared" si="4"/>
        <v>35.087719298245609</v>
      </c>
      <c r="F55" s="8">
        <f t="shared" si="5"/>
        <v>79.473684210526315</v>
      </c>
      <c r="G55" s="18">
        <f t="shared" si="6"/>
        <v>90</v>
      </c>
      <c r="H55" s="5">
        <f t="shared" si="7"/>
        <v>55.796369429288937</v>
      </c>
      <c r="I55" s="11">
        <f t="shared" si="8"/>
        <v>1.7606759200427285E-2</v>
      </c>
      <c r="J55" s="11">
        <f t="shared" si="9"/>
        <v>5.0809857264919591E-3</v>
      </c>
    </row>
    <row r="56" spans="1:10" x14ac:dyDescent="0.25">
      <c r="A56">
        <v>70</v>
      </c>
      <c r="B56">
        <v>57</v>
      </c>
      <c r="C56">
        <v>0</v>
      </c>
      <c r="D56">
        <v>1</v>
      </c>
      <c r="E56" s="8">
        <f t="shared" si="4"/>
        <v>91.228070175438589</v>
      </c>
      <c r="F56" s="8">
        <f t="shared" si="5"/>
        <v>24.736842105263158</v>
      </c>
      <c r="G56" s="18">
        <f t="shared" si="6"/>
        <v>0</v>
      </c>
      <c r="H56" s="5">
        <f t="shared" si="7"/>
        <v>103.79383879887551</v>
      </c>
      <c r="I56" s="11">
        <f t="shared" si="8"/>
        <v>9.5425457399193059E-3</v>
      </c>
      <c r="J56" s="11">
        <f t="shared" si="9"/>
        <v>2.753802567922323E-3</v>
      </c>
    </row>
    <row r="57" spans="1:10" x14ac:dyDescent="0.25">
      <c r="A57">
        <v>50</v>
      </c>
      <c r="B57">
        <v>165</v>
      </c>
      <c r="C57">
        <v>1</v>
      </c>
      <c r="D57">
        <v>1</v>
      </c>
      <c r="E57" s="8">
        <f t="shared" si="4"/>
        <v>56.140350877192979</v>
      </c>
      <c r="F57" s="8">
        <f t="shared" si="5"/>
        <v>81.578947368421055</v>
      </c>
      <c r="G57" s="18">
        <f t="shared" si="6"/>
        <v>10</v>
      </c>
      <c r="H57" s="5">
        <f t="shared" si="7"/>
        <v>54.848345718067172</v>
      </c>
      <c r="I57" s="11">
        <f t="shared" si="8"/>
        <v>1.7905633320782426E-2</v>
      </c>
      <c r="J57" s="11">
        <f t="shared" si="9"/>
        <v>5.1672352811235377E-3</v>
      </c>
    </row>
    <row r="58" spans="1:10" x14ac:dyDescent="0.25">
      <c r="A58">
        <v>57</v>
      </c>
      <c r="B58">
        <v>186</v>
      </c>
      <c r="C58">
        <v>10</v>
      </c>
      <c r="D58">
        <v>0</v>
      </c>
      <c r="E58" s="8">
        <f t="shared" si="4"/>
        <v>68.421052631578945</v>
      </c>
      <c r="F58" s="8">
        <f t="shared" si="5"/>
        <v>92.631578947368411</v>
      </c>
      <c r="G58" s="18">
        <f t="shared" si="6"/>
        <v>100</v>
      </c>
      <c r="H58" s="5">
        <f t="shared" si="7"/>
        <v>84.958846156043137</v>
      </c>
      <c r="I58" s="11">
        <f t="shared" si="8"/>
        <v>1.1633473978753464E-2</v>
      </c>
      <c r="J58" s="11">
        <f t="shared" si="9"/>
        <v>3.3572058641051605E-3</v>
      </c>
    </row>
    <row r="59" spans="1:10" x14ac:dyDescent="0.25">
      <c r="A59">
        <v>56</v>
      </c>
      <c r="B59">
        <v>191</v>
      </c>
      <c r="C59">
        <v>7</v>
      </c>
      <c r="D59">
        <v>1</v>
      </c>
      <c r="E59" s="8">
        <f t="shared" si="4"/>
        <v>66.666666666666657</v>
      </c>
      <c r="F59" s="8">
        <f t="shared" si="5"/>
        <v>95.263157894736835</v>
      </c>
      <c r="G59" s="18">
        <f t="shared" si="6"/>
        <v>70</v>
      </c>
      <c r="H59" s="5">
        <f t="shared" si="7"/>
        <v>66.413415562651522</v>
      </c>
      <c r="I59" s="11">
        <f t="shared" si="8"/>
        <v>1.483384266549493E-2</v>
      </c>
      <c r="J59" s="11">
        <f t="shared" si="9"/>
        <v>4.2807731959313708E-3</v>
      </c>
    </row>
    <row r="60" spans="1:10" x14ac:dyDescent="0.25">
      <c r="A60">
        <v>35</v>
      </c>
      <c r="B60">
        <v>185</v>
      </c>
      <c r="C60">
        <v>6</v>
      </c>
      <c r="D60">
        <v>0</v>
      </c>
      <c r="E60" s="8">
        <f t="shared" si="4"/>
        <v>29.82456140350877</v>
      </c>
      <c r="F60" s="8">
        <f t="shared" si="5"/>
        <v>92.105263157894726</v>
      </c>
      <c r="G60" s="18">
        <f t="shared" si="6"/>
        <v>60</v>
      </c>
      <c r="H60" s="5">
        <f t="shared" si="7"/>
        <v>31.96450786425471</v>
      </c>
      <c r="I60" s="11">
        <f t="shared" si="8"/>
        <v>3.033565688642835E-2</v>
      </c>
      <c r="J60" s="11">
        <f t="shared" si="9"/>
        <v>8.7543106536016792E-3</v>
      </c>
    </row>
    <row r="61" spans="1:10" x14ac:dyDescent="0.25">
      <c r="A61">
        <v>49</v>
      </c>
      <c r="B61">
        <v>145</v>
      </c>
      <c r="C61">
        <v>10</v>
      </c>
      <c r="D61">
        <v>0</v>
      </c>
      <c r="E61" s="8">
        <f t="shared" si="4"/>
        <v>54.385964912280699</v>
      </c>
      <c r="F61" s="8">
        <f t="shared" si="5"/>
        <v>71.05263157894737</v>
      </c>
      <c r="G61" s="18">
        <f t="shared" si="6"/>
        <v>100</v>
      </c>
      <c r="H61" s="5">
        <f t="shared" si="7"/>
        <v>74.507514065365754</v>
      </c>
      <c r="I61" s="11">
        <f t="shared" si="8"/>
        <v>1.3243715044496295E-2</v>
      </c>
      <c r="J61" s="11">
        <f t="shared" si="9"/>
        <v>3.8218917144717613E-3</v>
      </c>
    </row>
    <row r="62" spans="1:10" x14ac:dyDescent="0.25">
      <c r="A62">
        <v>19</v>
      </c>
      <c r="B62">
        <v>90</v>
      </c>
      <c r="C62">
        <v>1</v>
      </c>
      <c r="D62">
        <v>0</v>
      </c>
      <c r="E62" s="8">
        <f t="shared" si="4"/>
        <v>1.7543859649122806</v>
      </c>
      <c r="F62" s="8">
        <f t="shared" si="5"/>
        <v>42.105263157894733</v>
      </c>
      <c r="G62" s="18">
        <f t="shared" si="6"/>
        <v>10</v>
      </c>
      <c r="H62" s="5">
        <f t="shared" si="7"/>
        <v>46.339042541364122</v>
      </c>
      <c r="I62" s="11">
        <f t="shared" si="8"/>
        <v>2.1124212622725003E-2</v>
      </c>
      <c r="J62" s="11">
        <f t="shared" si="9"/>
        <v>6.0960578603722971E-3</v>
      </c>
    </row>
    <row r="63" spans="1:10" x14ac:dyDescent="0.25">
      <c r="A63">
        <v>41</v>
      </c>
      <c r="B63">
        <v>150</v>
      </c>
      <c r="C63">
        <v>8</v>
      </c>
      <c r="D63">
        <v>1</v>
      </c>
      <c r="E63" s="8">
        <f t="shared" si="4"/>
        <v>40.350877192982452</v>
      </c>
      <c r="F63" s="8">
        <f t="shared" si="5"/>
        <v>73.68421052631578</v>
      </c>
      <c r="G63" s="18">
        <f t="shared" si="6"/>
        <v>80</v>
      </c>
      <c r="H63" s="5">
        <f t="shared" si="7"/>
        <v>49.964283950316926</v>
      </c>
      <c r="I63" s="11">
        <f t="shared" si="8"/>
        <v>1.9621584421255885E-2</v>
      </c>
      <c r="J63" s="11">
        <f t="shared" si="9"/>
        <v>5.662427096358464E-3</v>
      </c>
    </row>
    <row r="64" spans="1:10" x14ac:dyDescent="0.25">
      <c r="A64">
        <v>66</v>
      </c>
      <c r="B64">
        <v>83</v>
      </c>
      <c r="C64">
        <v>9</v>
      </c>
      <c r="D64">
        <v>1</v>
      </c>
      <c r="E64" s="8">
        <f t="shared" si="4"/>
        <v>84.210526315789465</v>
      </c>
      <c r="F64" s="8">
        <f t="shared" si="5"/>
        <v>38.421052631578945</v>
      </c>
      <c r="G64" s="18">
        <f t="shared" si="6"/>
        <v>90</v>
      </c>
      <c r="H64" s="5">
        <f t="shared" si="7"/>
        <v>96.774862238180603</v>
      </c>
      <c r="I64" s="11">
        <f t="shared" si="8"/>
        <v>1.0227577693374698E-2</v>
      </c>
      <c r="J64" s="11">
        <f t="shared" si="9"/>
        <v>2.9514901456347098E-3</v>
      </c>
    </row>
    <row r="65" spans="1:10" x14ac:dyDescent="0.25">
      <c r="A65">
        <v>64</v>
      </c>
      <c r="B65">
        <v>36</v>
      </c>
      <c r="C65">
        <v>1</v>
      </c>
      <c r="D65">
        <v>1</v>
      </c>
      <c r="E65" s="8">
        <f t="shared" si="4"/>
        <v>80.701754385964904</v>
      </c>
      <c r="F65" s="8">
        <f t="shared" si="5"/>
        <v>13.684210526315789</v>
      </c>
      <c r="G65" s="18">
        <f t="shared" si="6"/>
        <v>10</v>
      </c>
      <c r="H65" s="5">
        <f t="shared" si="7"/>
        <v>98.728450122800737</v>
      </c>
      <c r="I65" s="11">
        <f t="shared" si="8"/>
        <v>1.0027228927840038E-2</v>
      </c>
      <c r="J65" s="11">
        <f t="shared" si="9"/>
        <v>2.8936731898614302E-3</v>
      </c>
    </row>
    <row r="66" spans="1:10" x14ac:dyDescent="0.25">
      <c r="A66">
        <v>75</v>
      </c>
      <c r="B66">
        <v>58</v>
      </c>
      <c r="C66">
        <v>4</v>
      </c>
      <c r="D66">
        <v>0</v>
      </c>
      <c r="E66" s="8">
        <f t="shared" si="4"/>
        <v>100</v>
      </c>
      <c r="F66" s="8">
        <f t="shared" si="5"/>
        <v>25.263157894736842</v>
      </c>
      <c r="G66" s="18">
        <f t="shared" si="6"/>
        <v>40</v>
      </c>
      <c r="H66" s="5">
        <f t="shared" si="7"/>
        <v>103.0141318331651</v>
      </c>
      <c r="I66" s="11">
        <f t="shared" si="8"/>
        <v>9.6140782254853976E-3</v>
      </c>
      <c r="J66" s="11">
        <f t="shared" si="9"/>
        <v>2.774445522937746E-3</v>
      </c>
    </row>
    <row r="67" spans="1:10" x14ac:dyDescent="0.25">
      <c r="A67">
        <v>60</v>
      </c>
      <c r="B67">
        <v>91</v>
      </c>
      <c r="C67">
        <v>6</v>
      </c>
      <c r="D67">
        <v>1</v>
      </c>
      <c r="E67" s="8">
        <f t="shared" si="4"/>
        <v>73.68421052631578</v>
      </c>
      <c r="F67" s="8">
        <f t="shared" si="5"/>
        <v>42.631578947368418</v>
      </c>
      <c r="G67" s="18">
        <f t="shared" si="6"/>
        <v>60</v>
      </c>
      <c r="H67" s="5">
        <f t="shared" si="7"/>
        <v>74.320560455174117</v>
      </c>
      <c r="I67" s="11">
        <f t="shared" si="8"/>
        <v>1.3276587348219942E-2</v>
      </c>
      <c r="J67" s="11">
        <f t="shared" si="9"/>
        <v>3.8313780545821382E-3</v>
      </c>
    </row>
    <row r="68" spans="1:10" x14ac:dyDescent="0.25">
      <c r="A68">
        <v>32</v>
      </c>
      <c r="B68">
        <v>47</v>
      </c>
      <c r="C68">
        <v>1</v>
      </c>
      <c r="D68">
        <v>1</v>
      </c>
      <c r="E68" s="8">
        <f t="shared" si="4"/>
        <v>24.561403508771928</v>
      </c>
      <c r="F68" s="8">
        <f t="shared" si="5"/>
        <v>19.473684210526315</v>
      </c>
      <c r="G68" s="18">
        <f t="shared" si="6"/>
        <v>10</v>
      </c>
      <c r="H68" s="5">
        <f t="shared" si="7"/>
        <v>65.787602312565838</v>
      </c>
      <c r="I68" s="11">
        <f t="shared" si="8"/>
        <v>1.4972838751120337E-2</v>
      </c>
      <c r="J68" s="11">
        <f t="shared" si="9"/>
        <v>4.3208849007068759E-3</v>
      </c>
    </row>
    <row r="69" spans="1:10" x14ac:dyDescent="0.25">
      <c r="A69">
        <v>23</v>
      </c>
      <c r="B69">
        <v>82</v>
      </c>
      <c r="C69">
        <v>7</v>
      </c>
      <c r="D69">
        <v>1</v>
      </c>
      <c r="E69" s="8">
        <f t="shared" si="4"/>
        <v>8.7719298245614024</v>
      </c>
      <c r="F69" s="8">
        <f t="shared" si="5"/>
        <v>37.89473684210526</v>
      </c>
      <c r="G69" s="18">
        <f t="shared" si="6"/>
        <v>70</v>
      </c>
      <c r="H69" s="5">
        <f t="shared" si="7"/>
        <v>48.777609160683966</v>
      </c>
      <c r="I69" s="11">
        <f t="shared" si="8"/>
        <v>2.0089353764901865E-2</v>
      </c>
      <c r="J69" s="11">
        <f t="shared" si="9"/>
        <v>5.797416695029073E-3</v>
      </c>
    </row>
    <row r="70" spans="1:10" x14ac:dyDescent="0.25">
      <c r="A70">
        <v>60</v>
      </c>
      <c r="B70">
        <v>57</v>
      </c>
      <c r="C70">
        <v>1</v>
      </c>
      <c r="D70">
        <v>0</v>
      </c>
      <c r="E70" s="8">
        <f t="shared" si="4"/>
        <v>73.68421052631578</v>
      </c>
      <c r="F70" s="8">
        <f t="shared" si="5"/>
        <v>24.736842105263158</v>
      </c>
      <c r="G70" s="18">
        <f t="shared" si="6"/>
        <v>10</v>
      </c>
      <c r="H70" s="5">
        <f t="shared" si="7"/>
        <v>86.886750884265297</v>
      </c>
      <c r="I70" s="11">
        <f t="shared" si="8"/>
        <v>1.1378279318993847E-2</v>
      </c>
      <c r="J70" s="11">
        <f t="shared" si="9"/>
        <v>3.2835613955828603E-3</v>
      </c>
    </row>
    <row r="71" spans="1:10" x14ac:dyDescent="0.25">
      <c r="A71">
        <v>59</v>
      </c>
      <c r="B71">
        <v>189</v>
      </c>
      <c r="C71">
        <v>3</v>
      </c>
      <c r="D71">
        <v>0</v>
      </c>
      <c r="E71" s="8">
        <f t="shared" si="4"/>
        <v>71.929824561403507</v>
      </c>
      <c r="F71" s="8">
        <f t="shared" si="5"/>
        <v>94.210526315789465</v>
      </c>
      <c r="G71" s="18">
        <f t="shared" si="6"/>
        <v>30</v>
      </c>
      <c r="H71" s="5">
        <f t="shared" si="7"/>
        <v>64.734940303924446</v>
      </c>
      <c r="I71" s="11">
        <f t="shared" si="8"/>
        <v>1.5212609844574529E-2</v>
      </c>
      <c r="J71" s="11">
        <f t="shared" si="9"/>
        <v>4.3900784126756518E-3</v>
      </c>
    </row>
    <row r="72" spans="1:10" x14ac:dyDescent="0.25">
      <c r="A72">
        <v>66</v>
      </c>
      <c r="B72">
        <v>186</v>
      </c>
      <c r="C72">
        <v>3</v>
      </c>
      <c r="D72">
        <v>0</v>
      </c>
      <c r="E72" s="8">
        <f t="shared" si="4"/>
        <v>84.210526315789465</v>
      </c>
      <c r="F72" s="8">
        <f t="shared" si="5"/>
        <v>92.631578947368411</v>
      </c>
      <c r="G72" s="18">
        <f t="shared" si="6"/>
        <v>30</v>
      </c>
      <c r="H72" s="5">
        <f t="shared" si="7"/>
        <v>76.128627119080562</v>
      </c>
      <c r="I72" s="11">
        <f t="shared" si="8"/>
        <v>1.296535459468348E-2</v>
      </c>
      <c r="J72" s="11">
        <f t="shared" si="9"/>
        <v>3.741562026525301E-3</v>
      </c>
    </row>
    <row r="73" spans="1:10" x14ac:dyDescent="0.25">
      <c r="A73">
        <v>40</v>
      </c>
      <c r="B73">
        <v>59</v>
      </c>
      <c r="C73">
        <v>8</v>
      </c>
      <c r="D73">
        <v>1</v>
      </c>
      <c r="E73" s="8">
        <f t="shared" si="4"/>
        <v>38.596491228070171</v>
      </c>
      <c r="F73" s="8">
        <f t="shared" si="5"/>
        <v>25.789473684210524</v>
      </c>
      <c r="G73" s="18">
        <f t="shared" si="6"/>
        <v>80</v>
      </c>
      <c r="H73" s="5">
        <f t="shared" si="7"/>
        <v>70.291132701153728</v>
      </c>
      <c r="I73" s="11">
        <f t="shared" si="8"/>
        <v>1.4026989923023297E-2</v>
      </c>
      <c r="J73" s="11">
        <f t="shared" si="9"/>
        <v>4.047930387029902E-3</v>
      </c>
    </row>
    <row r="74" spans="1:10" x14ac:dyDescent="0.25">
      <c r="A74">
        <v>70</v>
      </c>
      <c r="B74">
        <v>71</v>
      </c>
      <c r="C74">
        <v>2</v>
      </c>
      <c r="D74">
        <v>1</v>
      </c>
      <c r="E74" s="8">
        <f t="shared" si="4"/>
        <v>91.228070175438589</v>
      </c>
      <c r="F74" s="8">
        <f t="shared" si="5"/>
        <v>32.105263157894733</v>
      </c>
      <c r="G74" s="18">
        <f t="shared" si="6"/>
        <v>20</v>
      </c>
      <c r="H74" s="5">
        <f t="shared" si="7"/>
        <v>94.166574739085206</v>
      </c>
      <c r="I74" s="11">
        <f t="shared" si="8"/>
        <v>1.0507891060928316E-2</v>
      </c>
      <c r="J74" s="11">
        <f t="shared" si="9"/>
        <v>3.0323834095949656E-3</v>
      </c>
    </row>
    <row r="75" spans="1:10" x14ac:dyDescent="0.25">
      <c r="A75">
        <v>23</v>
      </c>
      <c r="B75">
        <v>61</v>
      </c>
      <c r="C75">
        <v>3</v>
      </c>
      <c r="D75">
        <v>1</v>
      </c>
      <c r="E75" s="8">
        <f t="shared" si="4"/>
        <v>8.7719298245614024</v>
      </c>
      <c r="F75" s="8">
        <f t="shared" si="5"/>
        <v>26.842105263157894</v>
      </c>
      <c r="G75" s="18">
        <f t="shared" si="6"/>
        <v>30</v>
      </c>
      <c r="H75" s="5">
        <f t="shared" si="7"/>
        <v>50.504685916029239</v>
      </c>
      <c r="I75" s="11">
        <f t="shared" si="8"/>
        <v>1.9415709118784878E-2</v>
      </c>
      <c r="J75" s="11">
        <f t="shared" si="9"/>
        <v>5.6030152840320351E-3</v>
      </c>
    </row>
    <row r="76" spans="1:10" x14ac:dyDescent="0.25">
      <c r="A76">
        <v>47</v>
      </c>
      <c r="B76">
        <v>134</v>
      </c>
      <c r="C76">
        <v>5</v>
      </c>
      <c r="D76">
        <v>0</v>
      </c>
      <c r="E76" s="8">
        <f t="shared" si="4"/>
        <v>50.877192982456137</v>
      </c>
      <c r="F76" s="8">
        <f t="shared" si="5"/>
        <v>65.263157894736835</v>
      </c>
      <c r="G76" s="18">
        <f t="shared" si="6"/>
        <v>50</v>
      </c>
      <c r="H76" s="5">
        <f t="shared" si="7"/>
        <v>43.015740782451907</v>
      </c>
      <c r="I76" s="11">
        <f t="shared" si="8"/>
        <v>2.2719145065455259E-2</v>
      </c>
      <c r="J76" s="11">
        <f t="shared" si="9"/>
        <v>6.5563259246981115E-3</v>
      </c>
    </row>
    <row r="77" spans="1:10" x14ac:dyDescent="0.25">
      <c r="A77">
        <v>51</v>
      </c>
      <c r="B77">
        <v>123</v>
      </c>
      <c r="C77">
        <v>10</v>
      </c>
      <c r="D77">
        <v>0</v>
      </c>
      <c r="E77" s="8">
        <f t="shared" ref="E77:E140" si="10">100 / ($K$1-$K$2) * (A77-$K$2)</f>
        <v>57.89473684210526</v>
      </c>
      <c r="F77" s="8">
        <f t="shared" ref="F77:F140" si="11">100 / ($K$3-$K$4) * (B77-$K$4)</f>
        <v>59.473684210526315</v>
      </c>
      <c r="G77" s="18">
        <f t="shared" ref="G77:G140" si="12">100 / ($K$5-$K$6) * (C77-$K$6)</f>
        <v>100</v>
      </c>
      <c r="H77" s="5">
        <f t="shared" ref="H77:H140" si="13">SQRT(
(E77-$E$2)^2 +(F77-$F$2)^2+(G77-$G$2)^2
)</f>
        <v>78.277862916118764</v>
      </c>
      <c r="I77" s="11">
        <f t="shared" ref="I77:I140" si="14">1/(1+H77)</f>
        <v>1.2613861716455024E-2</v>
      </c>
      <c r="J77" s="11">
        <f t="shared" ref="J77:J140" si="15">I77/SUM($I$12:$I$211)</f>
        <v>3.6401276695881639E-3</v>
      </c>
    </row>
    <row r="78" spans="1:10" x14ac:dyDescent="0.25">
      <c r="A78">
        <v>50</v>
      </c>
      <c r="B78">
        <v>49</v>
      </c>
      <c r="C78">
        <v>6</v>
      </c>
      <c r="D78">
        <v>0</v>
      </c>
      <c r="E78" s="8">
        <f t="shared" si="10"/>
        <v>56.140350877192979</v>
      </c>
      <c r="F78" s="8">
        <f t="shared" si="11"/>
        <v>20.526315789473681</v>
      </c>
      <c r="G78" s="18">
        <f t="shared" si="12"/>
        <v>60</v>
      </c>
      <c r="H78" s="5">
        <f t="shared" si="13"/>
        <v>74.787068206641877</v>
      </c>
      <c r="I78" s="11">
        <f t="shared" si="14"/>
        <v>1.3194863235418854E-2</v>
      </c>
      <c r="J78" s="11">
        <f t="shared" si="15"/>
        <v>3.8077939840598088E-3</v>
      </c>
    </row>
    <row r="79" spans="1:10" x14ac:dyDescent="0.25">
      <c r="A79">
        <v>22</v>
      </c>
      <c r="B79">
        <v>169</v>
      </c>
      <c r="C79">
        <v>3</v>
      </c>
      <c r="D79">
        <v>0</v>
      </c>
      <c r="E79" s="8">
        <f t="shared" si="10"/>
        <v>7.0175438596491224</v>
      </c>
      <c r="F79" s="8">
        <f t="shared" si="11"/>
        <v>83.68421052631578</v>
      </c>
      <c r="G79" s="18">
        <f t="shared" si="12"/>
        <v>30</v>
      </c>
      <c r="H79" s="5">
        <f t="shared" si="13"/>
        <v>12.907560159239583</v>
      </c>
      <c r="I79" s="11">
        <f t="shared" si="14"/>
        <v>7.1903338080162332E-2</v>
      </c>
      <c r="J79" s="11">
        <f t="shared" si="15"/>
        <v>2.0749976205931435E-2</v>
      </c>
    </row>
    <row r="80" spans="1:10" x14ac:dyDescent="0.25">
      <c r="A80">
        <v>38</v>
      </c>
      <c r="B80">
        <v>85</v>
      </c>
      <c r="C80">
        <v>1</v>
      </c>
      <c r="D80">
        <v>0</v>
      </c>
      <c r="E80" s="8">
        <f t="shared" si="10"/>
        <v>35.087719298245609</v>
      </c>
      <c r="F80" s="8">
        <f t="shared" si="11"/>
        <v>39.473684210526315</v>
      </c>
      <c r="G80" s="18">
        <f t="shared" si="12"/>
        <v>10</v>
      </c>
      <c r="H80" s="5">
        <f t="shared" si="13"/>
        <v>53.484607716073974</v>
      </c>
      <c r="I80" s="11">
        <f t="shared" si="14"/>
        <v>1.83538074681775E-2</v>
      </c>
      <c r="J80" s="11">
        <f t="shared" si="15"/>
        <v>5.296570067836689E-3</v>
      </c>
    </row>
    <row r="81" spans="1:10" x14ac:dyDescent="0.25">
      <c r="A81">
        <v>28</v>
      </c>
      <c r="B81">
        <v>53</v>
      </c>
      <c r="C81">
        <v>1</v>
      </c>
      <c r="D81">
        <v>0</v>
      </c>
      <c r="E81" s="8">
        <f t="shared" si="10"/>
        <v>17.543859649122805</v>
      </c>
      <c r="F81" s="8">
        <f t="shared" si="11"/>
        <v>22.631578947368421</v>
      </c>
      <c r="G81" s="18">
        <f t="shared" si="12"/>
        <v>10</v>
      </c>
      <c r="H81" s="5">
        <f t="shared" si="13"/>
        <v>61.897014319399069</v>
      </c>
      <c r="I81" s="11">
        <f t="shared" si="14"/>
        <v>1.5899005872073234E-2</v>
      </c>
      <c r="J81" s="11">
        <f t="shared" si="15"/>
        <v>4.5881596369793873E-3</v>
      </c>
    </row>
    <row r="82" spans="1:10" x14ac:dyDescent="0.25">
      <c r="A82">
        <v>70</v>
      </c>
      <c r="B82">
        <v>166</v>
      </c>
      <c r="C82">
        <v>1</v>
      </c>
      <c r="D82">
        <v>1</v>
      </c>
      <c r="E82" s="8">
        <f t="shared" si="10"/>
        <v>91.228070175438589</v>
      </c>
      <c r="F82" s="8">
        <f t="shared" si="11"/>
        <v>82.105263157894726</v>
      </c>
      <c r="G82" s="18">
        <f t="shared" si="12"/>
        <v>10</v>
      </c>
      <c r="H82" s="5">
        <f t="shared" si="13"/>
        <v>86.291895138030029</v>
      </c>
      <c r="I82" s="11">
        <f t="shared" si="14"/>
        <v>1.1455817271680872E-2</v>
      </c>
      <c r="J82" s="11">
        <f t="shared" si="15"/>
        <v>3.3059374175627957E-3</v>
      </c>
    </row>
    <row r="83" spans="1:10" x14ac:dyDescent="0.25">
      <c r="A83">
        <v>19</v>
      </c>
      <c r="B83">
        <v>28</v>
      </c>
      <c r="C83">
        <v>4</v>
      </c>
      <c r="D83">
        <v>0</v>
      </c>
      <c r="E83" s="8">
        <f t="shared" si="10"/>
        <v>1.7543859649122806</v>
      </c>
      <c r="F83" s="8">
        <f t="shared" si="11"/>
        <v>9.473684210526315</v>
      </c>
      <c r="G83" s="18">
        <f t="shared" si="12"/>
        <v>40</v>
      </c>
      <c r="H83" s="5">
        <f t="shared" si="13"/>
        <v>67.415234100743945</v>
      </c>
      <c r="I83" s="11">
        <f t="shared" si="14"/>
        <v>1.461662761436237E-2</v>
      </c>
      <c r="J83" s="11">
        <f t="shared" si="15"/>
        <v>4.2180889414459135E-3</v>
      </c>
    </row>
    <row r="84" spans="1:10" x14ac:dyDescent="0.25">
      <c r="A84">
        <v>19</v>
      </c>
      <c r="B84">
        <v>74</v>
      </c>
      <c r="C84">
        <v>9</v>
      </c>
      <c r="D84">
        <v>1</v>
      </c>
      <c r="E84" s="8">
        <f t="shared" si="10"/>
        <v>1.7543859649122806</v>
      </c>
      <c r="F84" s="8">
        <f t="shared" si="11"/>
        <v>33.684210526315788</v>
      </c>
      <c r="G84" s="18">
        <f t="shared" si="12"/>
        <v>90</v>
      </c>
      <c r="H84" s="5">
        <f t="shared" si="13"/>
        <v>66.290257778897924</v>
      </c>
      <c r="I84" s="11">
        <f t="shared" si="14"/>
        <v>1.4860992259619456E-2</v>
      </c>
      <c r="J84" s="11">
        <f t="shared" si="15"/>
        <v>4.2886080676790015E-3</v>
      </c>
    </row>
    <row r="85" spans="1:10" x14ac:dyDescent="0.25">
      <c r="A85">
        <v>32</v>
      </c>
      <c r="B85">
        <v>168</v>
      </c>
      <c r="C85">
        <v>0</v>
      </c>
      <c r="D85">
        <v>0</v>
      </c>
      <c r="E85" s="8">
        <f t="shared" si="10"/>
        <v>24.561403508771928</v>
      </c>
      <c r="F85" s="8">
        <f t="shared" si="11"/>
        <v>83.157894736842096</v>
      </c>
      <c r="G85" s="18">
        <f t="shared" si="12"/>
        <v>0</v>
      </c>
      <c r="H85" s="5">
        <f t="shared" si="13"/>
        <v>42.939470091286985</v>
      </c>
      <c r="I85" s="11">
        <f t="shared" si="14"/>
        <v>2.2758581246483806E-2</v>
      </c>
      <c r="J85" s="11">
        <f t="shared" si="15"/>
        <v>6.5677064786451734E-3</v>
      </c>
    </row>
    <row r="86" spans="1:10" x14ac:dyDescent="0.25">
      <c r="A86">
        <v>31</v>
      </c>
      <c r="B86">
        <v>78</v>
      </c>
      <c r="C86">
        <v>8</v>
      </c>
      <c r="D86">
        <v>0</v>
      </c>
      <c r="E86" s="8">
        <f t="shared" si="10"/>
        <v>22.807017543859647</v>
      </c>
      <c r="F86" s="8">
        <f t="shared" si="11"/>
        <v>35.789473684210527</v>
      </c>
      <c r="G86" s="18">
        <f t="shared" si="12"/>
        <v>80</v>
      </c>
      <c r="H86" s="5">
        <f t="shared" si="13"/>
        <v>58.251162280664602</v>
      </c>
      <c r="I86" s="11">
        <f t="shared" si="14"/>
        <v>1.6877306056261608E-2</v>
      </c>
      <c r="J86" s="11">
        <f t="shared" si="15"/>
        <v>4.8704790130497406E-3</v>
      </c>
    </row>
    <row r="87" spans="1:10" x14ac:dyDescent="0.25">
      <c r="A87">
        <v>52</v>
      </c>
      <c r="B87">
        <v>169</v>
      </c>
      <c r="C87">
        <v>3</v>
      </c>
      <c r="D87">
        <v>1</v>
      </c>
      <c r="E87" s="8">
        <f t="shared" si="10"/>
        <v>59.649122807017541</v>
      </c>
      <c r="F87" s="8">
        <f t="shared" si="11"/>
        <v>83.68421052631578</v>
      </c>
      <c r="G87" s="18">
        <f t="shared" si="12"/>
        <v>30</v>
      </c>
      <c r="H87" s="5">
        <f t="shared" si="13"/>
        <v>50.668962867733143</v>
      </c>
      <c r="I87" s="11">
        <f t="shared" si="14"/>
        <v>1.9353978568524589E-2</v>
      </c>
      <c r="J87" s="11">
        <f t="shared" si="15"/>
        <v>5.5852009866255367E-3</v>
      </c>
    </row>
    <row r="88" spans="1:10" x14ac:dyDescent="0.25">
      <c r="A88">
        <v>37</v>
      </c>
      <c r="B88">
        <v>151</v>
      </c>
      <c r="C88">
        <v>9</v>
      </c>
      <c r="D88">
        <v>0</v>
      </c>
      <c r="E88" s="8">
        <f t="shared" si="10"/>
        <v>33.333333333333329</v>
      </c>
      <c r="F88" s="8">
        <f t="shared" si="11"/>
        <v>74.210526315789465</v>
      </c>
      <c r="G88" s="18">
        <f t="shared" si="12"/>
        <v>90</v>
      </c>
      <c r="H88" s="5">
        <f t="shared" si="13"/>
        <v>54.99629244058103</v>
      </c>
      <c r="I88" s="11">
        <f t="shared" si="14"/>
        <v>1.7858325192888855E-2</v>
      </c>
      <c r="J88" s="11">
        <f t="shared" si="15"/>
        <v>5.1535830286085806E-3</v>
      </c>
    </row>
    <row r="89" spans="1:10" x14ac:dyDescent="0.25">
      <c r="A89">
        <v>70</v>
      </c>
      <c r="B89">
        <v>18</v>
      </c>
      <c r="C89">
        <v>0</v>
      </c>
      <c r="D89">
        <v>1</v>
      </c>
      <c r="E89" s="8">
        <f t="shared" si="10"/>
        <v>91.228070175438589</v>
      </c>
      <c r="F89" s="8">
        <f t="shared" si="11"/>
        <v>4.2105263157894735</v>
      </c>
      <c r="G89" s="18">
        <f t="shared" si="12"/>
        <v>0</v>
      </c>
      <c r="H89" s="5">
        <f t="shared" si="13"/>
        <v>115.37739005559909</v>
      </c>
      <c r="I89" s="11">
        <f t="shared" si="14"/>
        <v>8.5927343749696728E-3</v>
      </c>
      <c r="J89" s="11">
        <f t="shared" si="15"/>
        <v>2.4797045392486636E-3</v>
      </c>
    </row>
    <row r="90" spans="1:10" x14ac:dyDescent="0.25">
      <c r="A90">
        <v>53</v>
      </c>
      <c r="B90">
        <v>24</v>
      </c>
      <c r="C90">
        <v>7</v>
      </c>
      <c r="D90">
        <v>0</v>
      </c>
      <c r="E90" s="8">
        <f t="shared" si="10"/>
        <v>61.403508771929822</v>
      </c>
      <c r="F90" s="8">
        <f t="shared" si="11"/>
        <v>7.3684210526315788</v>
      </c>
      <c r="G90" s="18">
        <f t="shared" si="12"/>
        <v>70</v>
      </c>
      <c r="H90" s="5">
        <f t="shared" si="13"/>
        <v>90.786719171707318</v>
      </c>
      <c r="I90" s="11">
        <f t="shared" si="14"/>
        <v>1.0894822355827746E-2</v>
      </c>
      <c r="J90" s="11">
        <f t="shared" si="15"/>
        <v>3.1440446394747578E-3</v>
      </c>
    </row>
    <row r="91" spans="1:10" x14ac:dyDescent="0.25">
      <c r="A91">
        <v>64</v>
      </c>
      <c r="B91">
        <v>98</v>
      </c>
      <c r="C91">
        <v>4</v>
      </c>
      <c r="D91">
        <v>0</v>
      </c>
      <c r="E91" s="8">
        <f t="shared" si="10"/>
        <v>80.701754385964904</v>
      </c>
      <c r="F91" s="8">
        <f t="shared" si="11"/>
        <v>46.315789473684205</v>
      </c>
      <c r="G91" s="18">
        <f t="shared" si="12"/>
        <v>40</v>
      </c>
      <c r="H91" s="5">
        <f t="shared" si="13"/>
        <v>76.319015862430447</v>
      </c>
      <c r="I91" s="11">
        <f t="shared" si="14"/>
        <v>1.293342897404755E-2</v>
      </c>
      <c r="J91" s="11">
        <f t="shared" si="15"/>
        <v>3.7323488816805288E-3</v>
      </c>
    </row>
    <row r="92" spans="1:10" x14ac:dyDescent="0.25">
      <c r="A92">
        <v>72</v>
      </c>
      <c r="B92">
        <v>160</v>
      </c>
      <c r="C92">
        <v>3</v>
      </c>
      <c r="D92">
        <v>0</v>
      </c>
      <c r="E92" s="8">
        <f t="shared" si="10"/>
        <v>94.73684210526315</v>
      </c>
      <c r="F92" s="8">
        <f t="shared" si="11"/>
        <v>78.94736842105263</v>
      </c>
      <c r="G92" s="18">
        <f t="shared" si="12"/>
        <v>30</v>
      </c>
      <c r="H92" s="5">
        <f t="shared" si="13"/>
        <v>84.843019454392959</v>
      </c>
      <c r="I92" s="11">
        <f t="shared" si="14"/>
        <v>1.1649170851117186E-2</v>
      </c>
      <c r="J92" s="11">
        <f t="shared" si="15"/>
        <v>3.361735691742532E-3</v>
      </c>
    </row>
    <row r="93" spans="1:10" x14ac:dyDescent="0.25">
      <c r="A93">
        <v>52</v>
      </c>
      <c r="B93">
        <v>195</v>
      </c>
      <c r="C93">
        <v>3</v>
      </c>
      <c r="D93">
        <v>0</v>
      </c>
      <c r="E93" s="8">
        <f t="shared" si="10"/>
        <v>59.649122807017541</v>
      </c>
      <c r="F93" s="8">
        <f t="shared" si="11"/>
        <v>97.368421052631575</v>
      </c>
      <c r="G93" s="18">
        <f t="shared" si="12"/>
        <v>30</v>
      </c>
      <c r="H93" s="5">
        <f t="shared" si="13"/>
        <v>54.371531757729137</v>
      </c>
      <c r="I93" s="11">
        <f t="shared" si="14"/>
        <v>1.805982186614177E-2</v>
      </c>
      <c r="J93" s="11">
        <f t="shared" si="15"/>
        <v>5.2117312493617117E-3</v>
      </c>
    </row>
    <row r="94" spans="1:10" x14ac:dyDescent="0.25">
      <c r="A94">
        <v>60</v>
      </c>
      <c r="B94">
        <v>73</v>
      </c>
      <c r="C94">
        <v>0</v>
      </c>
      <c r="D94">
        <v>1</v>
      </c>
      <c r="E94" s="8">
        <f t="shared" si="10"/>
        <v>73.68421052631578</v>
      </c>
      <c r="F94" s="8">
        <f t="shared" si="11"/>
        <v>33.157894736842103</v>
      </c>
      <c r="G94" s="18">
        <f t="shared" si="12"/>
        <v>0</v>
      </c>
      <c r="H94" s="5">
        <f t="shared" si="13"/>
        <v>86.32220772029855</v>
      </c>
      <c r="I94" s="11">
        <f t="shared" si="14"/>
        <v>1.1451840558167017E-2</v>
      </c>
      <c r="J94" s="11">
        <f t="shared" si="15"/>
        <v>3.3047898114433368E-3</v>
      </c>
    </row>
    <row r="95" spans="1:10" x14ac:dyDescent="0.25">
      <c r="A95">
        <v>59</v>
      </c>
      <c r="B95">
        <v>122</v>
      </c>
      <c r="C95">
        <v>5</v>
      </c>
      <c r="D95">
        <v>1</v>
      </c>
      <c r="E95" s="8">
        <f t="shared" si="10"/>
        <v>71.929824561403507</v>
      </c>
      <c r="F95" s="8">
        <f t="shared" si="11"/>
        <v>58.94736842105263</v>
      </c>
      <c r="G95" s="18">
        <f t="shared" si="12"/>
        <v>50</v>
      </c>
      <c r="H95" s="5">
        <f t="shared" si="13"/>
        <v>64.591430850895065</v>
      </c>
      <c r="I95" s="11">
        <f t="shared" si="14"/>
        <v>1.5245893968577054E-2</v>
      </c>
      <c r="J95" s="11">
        <f t="shared" si="15"/>
        <v>4.3996835965172927E-3</v>
      </c>
    </row>
    <row r="96" spans="1:10" x14ac:dyDescent="0.25">
      <c r="A96">
        <v>52</v>
      </c>
      <c r="B96">
        <v>72</v>
      </c>
      <c r="C96">
        <v>10</v>
      </c>
      <c r="D96">
        <v>0</v>
      </c>
      <c r="E96" s="8">
        <f t="shared" si="10"/>
        <v>59.649122807017541</v>
      </c>
      <c r="F96" s="8">
        <f t="shared" si="11"/>
        <v>32.631578947368418</v>
      </c>
      <c r="G96" s="18">
        <f t="shared" si="12"/>
        <v>100</v>
      </c>
      <c r="H96" s="5">
        <f t="shared" si="13"/>
        <v>89.002024800508522</v>
      </c>
      <c r="I96" s="11">
        <f t="shared" si="14"/>
        <v>1.1110861141363454E-2</v>
      </c>
      <c r="J96" s="11">
        <f t="shared" si="15"/>
        <v>3.2063894454200195E-3</v>
      </c>
    </row>
    <row r="97" spans="1:10" x14ac:dyDescent="0.25">
      <c r="A97">
        <v>44</v>
      </c>
      <c r="B97">
        <v>62</v>
      </c>
      <c r="C97">
        <v>7</v>
      </c>
      <c r="D97">
        <v>1</v>
      </c>
      <c r="E97" s="8">
        <f t="shared" si="10"/>
        <v>45.614035087719294</v>
      </c>
      <c r="F97" s="8">
        <f t="shared" si="11"/>
        <v>27.368421052631579</v>
      </c>
      <c r="G97" s="18">
        <f t="shared" si="12"/>
        <v>70</v>
      </c>
      <c r="H97" s="5">
        <f t="shared" si="13"/>
        <v>67.282931869076108</v>
      </c>
      <c r="I97" s="11">
        <f t="shared" si="14"/>
        <v>1.4644948197557973E-2</v>
      </c>
      <c r="J97" s="11">
        <f t="shared" si="15"/>
        <v>4.2262617390257931E-3</v>
      </c>
    </row>
    <row r="98" spans="1:10" x14ac:dyDescent="0.25">
      <c r="A98">
        <v>18</v>
      </c>
      <c r="B98">
        <v>193</v>
      </c>
      <c r="C98">
        <v>4</v>
      </c>
      <c r="D98">
        <v>1</v>
      </c>
      <c r="E98" s="8">
        <f t="shared" si="10"/>
        <v>0</v>
      </c>
      <c r="F98" s="8">
        <f t="shared" si="11"/>
        <v>96.315789473684205</v>
      </c>
      <c r="G98" s="18">
        <f t="shared" si="12"/>
        <v>40</v>
      </c>
      <c r="H98" s="5">
        <f t="shared" si="13"/>
        <v>22.600958477456725</v>
      </c>
      <c r="I98" s="11">
        <f t="shared" si="14"/>
        <v>4.2371160516857173E-2</v>
      </c>
      <c r="J98" s="11">
        <f t="shared" si="15"/>
        <v>1.2227534854672534E-2</v>
      </c>
    </row>
    <row r="99" spans="1:10" x14ac:dyDescent="0.25">
      <c r="A99">
        <v>54</v>
      </c>
      <c r="B99">
        <v>90</v>
      </c>
      <c r="C99">
        <v>8</v>
      </c>
      <c r="D99">
        <v>0</v>
      </c>
      <c r="E99" s="8">
        <f t="shared" si="10"/>
        <v>63.157894736842103</v>
      </c>
      <c r="F99" s="8">
        <f t="shared" si="11"/>
        <v>42.105263157894733</v>
      </c>
      <c r="G99" s="18">
        <f t="shared" si="12"/>
        <v>80</v>
      </c>
      <c r="H99" s="5">
        <f t="shared" si="13"/>
        <v>74.434153540538091</v>
      </c>
      <c r="I99" s="11">
        <f t="shared" si="14"/>
        <v>1.3256594699675432E-2</v>
      </c>
      <c r="J99" s="11">
        <f t="shared" si="15"/>
        <v>3.8256085452287665E-3</v>
      </c>
    </row>
    <row r="100" spans="1:10" x14ac:dyDescent="0.25">
      <c r="A100">
        <v>42</v>
      </c>
      <c r="B100">
        <v>143</v>
      </c>
      <c r="C100">
        <v>4</v>
      </c>
      <c r="D100">
        <v>0</v>
      </c>
      <c r="E100" s="8">
        <f t="shared" si="10"/>
        <v>42.105263157894733</v>
      </c>
      <c r="F100" s="8">
        <f t="shared" si="11"/>
        <v>70</v>
      </c>
      <c r="G100" s="18">
        <f t="shared" si="12"/>
        <v>40</v>
      </c>
      <c r="H100" s="5">
        <f t="shared" si="13"/>
        <v>32.204333770059691</v>
      </c>
      <c r="I100" s="11">
        <f t="shared" si="14"/>
        <v>3.0116550656459757E-2</v>
      </c>
      <c r="J100" s="11">
        <f t="shared" si="15"/>
        <v>8.6910806398107898E-3</v>
      </c>
    </row>
    <row r="101" spans="1:10" x14ac:dyDescent="0.25">
      <c r="A101">
        <v>23</v>
      </c>
      <c r="B101">
        <v>53</v>
      </c>
      <c r="C101">
        <v>0</v>
      </c>
      <c r="D101">
        <v>1</v>
      </c>
      <c r="E101" s="8">
        <f t="shared" si="10"/>
        <v>8.7719298245614024</v>
      </c>
      <c r="F101" s="8">
        <f t="shared" si="11"/>
        <v>22.631578947368421</v>
      </c>
      <c r="G101" s="18">
        <f t="shared" si="12"/>
        <v>0</v>
      </c>
      <c r="H101" s="5">
        <f t="shared" si="13"/>
        <v>66.970682615213619</v>
      </c>
      <c r="I101" s="11">
        <f t="shared" si="14"/>
        <v>1.4712225352525352E-2</v>
      </c>
      <c r="J101" s="11">
        <f t="shared" si="15"/>
        <v>4.2456766841736738E-3</v>
      </c>
    </row>
    <row r="102" spans="1:10" x14ac:dyDescent="0.25">
      <c r="A102">
        <v>62</v>
      </c>
      <c r="B102">
        <v>188</v>
      </c>
      <c r="C102">
        <v>6</v>
      </c>
      <c r="D102">
        <v>0</v>
      </c>
      <c r="E102" s="8">
        <f t="shared" si="10"/>
        <v>77.192982456140342</v>
      </c>
      <c r="F102" s="8">
        <f t="shared" si="11"/>
        <v>93.68421052631578</v>
      </c>
      <c r="G102" s="18">
        <f t="shared" si="12"/>
        <v>60</v>
      </c>
      <c r="H102" s="5">
        <f t="shared" si="13"/>
        <v>71.736368003307348</v>
      </c>
      <c r="I102" s="11">
        <f t="shared" si="14"/>
        <v>1.3748280639398019E-2</v>
      </c>
      <c r="J102" s="11">
        <f t="shared" si="15"/>
        <v>3.9675000320838049E-3</v>
      </c>
    </row>
    <row r="103" spans="1:10" x14ac:dyDescent="0.25">
      <c r="A103">
        <v>62</v>
      </c>
      <c r="B103">
        <v>194</v>
      </c>
      <c r="C103">
        <v>5</v>
      </c>
      <c r="D103">
        <v>1</v>
      </c>
      <c r="E103" s="8">
        <f t="shared" si="10"/>
        <v>77.192982456140342</v>
      </c>
      <c r="F103" s="8">
        <f t="shared" si="11"/>
        <v>96.84210526315789</v>
      </c>
      <c r="G103" s="18">
        <f t="shared" si="12"/>
        <v>50</v>
      </c>
      <c r="H103" s="5">
        <f t="shared" si="13"/>
        <v>70.468248767325278</v>
      </c>
      <c r="I103" s="11">
        <f t="shared" si="14"/>
        <v>1.3992227559061054E-2</v>
      </c>
      <c r="J103" s="11">
        <f t="shared" si="15"/>
        <v>4.0378986104206678E-3</v>
      </c>
    </row>
    <row r="104" spans="1:10" x14ac:dyDescent="0.25">
      <c r="A104">
        <v>53</v>
      </c>
      <c r="B104">
        <v>81</v>
      </c>
      <c r="C104">
        <v>6</v>
      </c>
      <c r="D104">
        <v>1</v>
      </c>
      <c r="E104" s="8">
        <f t="shared" si="10"/>
        <v>61.403508771929822</v>
      </c>
      <c r="F104" s="8">
        <f t="shared" si="11"/>
        <v>37.368421052631575</v>
      </c>
      <c r="G104" s="18">
        <f t="shared" si="12"/>
        <v>60</v>
      </c>
      <c r="H104" s="5">
        <f t="shared" si="13"/>
        <v>67.122174225059879</v>
      </c>
      <c r="I104" s="11">
        <f t="shared" si="14"/>
        <v>1.4679507977772871E-2</v>
      </c>
      <c r="J104" s="11">
        <f t="shared" si="15"/>
        <v>4.2362350537047564E-3</v>
      </c>
    </row>
    <row r="105" spans="1:10" x14ac:dyDescent="0.25">
      <c r="A105">
        <v>31</v>
      </c>
      <c r="B105">
        <v>139</v>
      </c>
      <c r="C105">
        <v>10</v>
      </c>
      <c r="D105">
        <v>1</v>
      </c>
      <c r="E105" s="8">
        <f t="shared" si="10"/>
        <v>22.807017543859647</v>
      </c>
      <c r="F105" s="8">
        <f t="shared" si="11"/>
        <v>67.89473684210526</v>
      </c>
      <c r="G105" s="18">
        <f t="shared" si="12"/>
        <v>100</v>
      </c>
      <c r="H105" s="5">
        <f t="shared" si="13"/>
        <v>61.820140431771918</v>
      </c>
      <c r="I105" s="11">
        <f t="shared" si="14"/>
        <v>1.5918461708726777E-2</v>
      </c>
      <c r="J105" s="11">
        <f t="shared" si="15"/>
        <v>4.5937742323292922E-3</v>
      </c>
    </row>
    <row r="106" spans="1:10" x14ac:dyDescent="0.25">
      <c r="A106">
        <v>31</v>
      </c>
      <c r="B106">
        <v>23</v>
      </c>
      <c r="C106">
        <v>6</v>
      </c>
      <c r="D106">
        <v>1</v>
      </c>
      <c r="E106" s="8">
        <f t="shared" si="10"/>
        <v>22.807017543859647</v>
      </c>
      <c r="F106" s="8">
        <f t="shared" si="11"/>
        <v>6.8421052631578947</v>
      </c>
      <c r="G106" s="18">
        <f t="shared" si="12"/>
        <v>60</v>
      </c>
      <c r="H106" s="5">
        <f t="shared" si="13"/>
        <v>73.330815032727628</v>
      </c>
      <c r="I106" s="11">
        <f t="shared" si="14"/>
        <v>1.3453370577999221E-2</v>
      </c>
      <c r="J106" s="11">
        <f t="shared" si="15"/>
        <v>3.8823944316999591E-3</v>
      </c>
    </row>
    <row r="107" spans="1:10" x14ac:dyDescent="0.25">
      <c r="A107">
        <v>26</v>
      </c>
      <c r="B107">
        <v>138</v>
      </c>
      <c r="C107">
        <v>6</v>
      </c>
      <c r="D107">
        <v>1</v>
      </c>
      <c r="E107" s="8">
        <f t="shared" si="10"/>
        <v>14.035087719298245</v>
      </c>
      <c r="F107" s="8">
        <f t="shared" si="11"/>
        <v>67.368421052631575</v>
      </c>
      <c r="G107" s="18">
        <f t="shared" si="12"/>
        <v>60</v>
      </c>
      <c r="H107" s="5">
        <f t="shared" si="13"/>
        <v>22.189341633261105</v>
      </c>
      <c r="I107" s="11">
        <f t="shared" si="14"/>
        <v>4.3123259634317207E-2</v>
      </c>
      <c r="J107" s="11">
        <f t="shared" si="15"/>
        <v>1.2444576778016888E-2</v>
      </c>
    </row>
    <row r="108" spans="1:10" x14ac:dyDescent="0.25">
      <c r="A108">
        <v>71</v>
      </c>
      <c r="B108">
        <v>165</v>
      </c>
      <c r="C108">
        <v>8</v>
      </c>
      <c r="D108">
        <v>0</v>
      </c>
      <c r="E108" s="8">
        <f t="shared" si="10"/>
        <v>92.982456140350877</v>
      </c>
      <c r="F108" s="8">
        <f t="shared" si="11"/>
        <v>81.578947368421055</v>
      </c>
      <c r="G108" s="18">
        <f t="shared" si="12"/>
        <v>80</v>
      </c>
      <c r="H108" s="5">
        <f t="shared" si="13"/>
        <v>91.797145449019766</v>
      </c>
      <c r="I108" s="11">
        <f t="shared" si="14"/>
        <v>1.0776193547347563E-2</v>
      </c>
      <c r="J108" s="11">
        <f t="shared" si="15"/>
        <v>3.1098105549520402E-3</v>
      </c>
    </row>
    <row r="109" spans="1:10" x14ac:dyDescent="0.25">
      <c r="A109">
        <v>55</v>
      </c>
      <c r="B109">
        <v>84</v>
      </c>
      <c r="C109">
        <v>3</v>
      </c>
      <c r="D109">
        <v>1</v>
      </c>
      <c r="E109" s="8">
        <f t="shared" si="10"/>
        <v>64.912280701754383</v>
      </c>
      <c r="F109" s="8">
        <f t="shared" si="11"/>
        <v>38.94736842105263</v>
      </c>
      <c r="G109" s="18">
        <f t="shared" si="12"/>
        <v>30</v>
      </c>
      <c r="H109" s="5">
        <f t="shared" si="13"/>
        <v>66.740033498692426</v>
      </c>
      <c r="I109" s="11">
        <f t="shared" si="14"/>
        <v>1.4762319242421143E-2</v>
      </c>
      <c r="J109" s="11">
        <f t="shared" si="15"/>
        <v>4.2601328561839551E-3</v>
      </c>
    </row>
    <row r="110" spans="1:10" x14ac:dyDescent="0.25">
      <c r="A110">
        <v>68</v>
      </c>
      <c r="B110">
        <v>51</v>
      </c>
      <c r="C110">
        <v>0</v>
      </c>
      <c r="D110">
        <v>1</v>
      </c>
      <c r="E110" s="8">
        <f t="shared" si="10"/>
        <v>87.719298245614027</v>
      </c>
      <c r="F110" s="8">
        <f t="shared" si="11"/>
        <v>21.578947368421051</v>
      </c>
      <c r="G110" s="18">
        <f t="shared" si="12"/>
        <v>0</v>
      </c>
      <c r="H110" s="5">
        <f t="shared" si="13"/>
        <v>102.73693797330394</v>
      </c>
      <c r="I110" s="11">
        <f t="shared" si="14"/>
        <v>9.6397678545065962E-3</v>
      </c>
      <c r="J110" s="11">
        <f t="shared" si="15"/>
        <v>2.7818590757040275E-3</v>
      </c>
    </row>
    <row r="111" spans="1:10" x14ac:dyDescent="0.25">
      <c r="A111">
        <v>53</v>
      </c>
      <c r="B111">
        <v>116</v>
      </c>
      <c r="C111">
        <v>10</v>
      </c>
      <c r="D111">
        <v>0</v>
      </c>
      <c r="E111" s="8">
        <f t="shared" si="10"/>
        <v>61.403508771929822</v>
      </c>
      <c r="F111" s="8">
        <f t="shared" si="11"/>
        <v>55.78947368421052</v>
      </c>
      <c r="G111" s="18">
        <f t="shared" si="12"/>
        <v>100</v>
      </c>
      <c r="H111" s="5">
        <f t="shared" si="13"/>
        <v>81.300789698890881</v>
      </c>
      <c r="I111" s="11">
        <f t="shared" si="14"/>
        <v>1.2150551697725404E-2</v>
      </c>
      <c r="J111" s="11">
        <f t="shared" si="15"/>
        <v>3.506424949779922E-3</v>
      </c>
    </row>
    <row r="112" spans="1:10" x14ac:dyDescent="0.25">
      <c r="A112">
        <v>49</v>
      </c>
      <c r="B112">
        <v>116</v>
      </c>
      <c r="C112">
        <v>2</v>
      </c>
      <c r="D112">
        <v>1</v>
      </c>
      <c r="E112" s="8">
        <f t="shared" si="10"/>
        <v>54.385964912280699</v>
      </c>
      <c r="F112" s="8">
        <f t="shared" si="11"/>
        <v>55.78947368421052</v>
      </c>
      <c r="G112" s="18">
        <f t="shared" si="12"/>
        <v>20</v>
      </c>
      <c r="H112" s="5">
        <f t="shared" si="13"/>
        <v>52.392732903189376</v>
      </c>
      <c r="I112" s="11">
        <f t="shared" si="14"/>
        <v>1.8729140570743583E-2</v>
      </c>
      <c r="J112" s="11">
        <f t="shared" si="15"/>
        <v>5.4048842734840258E-3</v>
      </c>
    </row>
    <row r="113" spans="1:10" x14ac:dyDescent="0.25">
      <c r="A113">
        <v>75</v>
      </c>
      <c r="B113">
        <v>102</v>
      </c>
      <c r="C113">
        <v>10</v>
      </c>
      <c r="D113">
        <v>0</v>
      </c>
      <c r="E113" s="8">
        <f t="shared" si="10"/>
        <v>100</v>
      </c>
      <c r="F113" s="8">
        <f t="shared" si="11"/>
        <v>48.421052631578945</v>
      </c>
      <c r="G113" s="18">
        <f t="shared" si="12"/>
        <v>100</v>
      </c>
      <c r="H113" s="5">
        <f t="shared" si="13"/>
        <v>111.28187862224151</v>
      </c>
      <c r="I113" s="11">
        <f t="shared" si="14"/>
        <v>8.9061566503030858E-3</v>
      </c>
      <c r="J113" s="11">
        <f t="shared" si="15"/>
        <v>2.5701524228827544E-3</v>
      </c>
    </row>
    <row r="114" spans="1:10" x14ac:dyDescent="0.25">
      <c r="A114">
        <v>67</v>
      </c>
      <c r="B114">
        <v>105</v>
      </c>
      <c r="C114">
        <v>7</v>
      </c>
      <c r="D114">
        <v>1</v>
      </c>
      <c r="E114" s="8">
        <f t="shared" si="10"/>
        <v>85.964912280701753</v>
      </c>
      <c r="F114" s="8">
        <f t="shared" si="11"/>
        <v>50</v>
      </c>
      <c r="G114" s="18">
        <f t="shared" si="12"/>
        <v>70</v>
      </c>
      <c r="H114" s="5">
        <f t="shared" si="13"/>
        <v>85.343439209991985</v>
      </c>
      <c r="I114" s="11">
        <f t="shared" si="14"/>
        <v>1.1581655875068228E-2</v>
      </c>
      <c r="J114" s="11">
        <f t="shared" si="15"/>
        <v>3.3422521158201169E-3</v>
      </c>
    </row>
    <row r="115" spans="1:10" x14ac:dyDescent="0.25">
      <c r="A115">
        <v>43</v>
      </c>
      <c r="B115">
        <v>197</v>
      </c>
      <c r="C115">
        <v>8</v>
      </c>
      <c r="D115">
        <v>0</v>
      </c>
      <c r="E115" s="8">
        <f t="shared" si="10"/>
        <v>43.859649122807014</v>
      </c>
      <c r="F115" s="8">
        <f t="shared" si="11"/>
        <v>98.421052631578945</v>
      </c>
      <c r="G115" s="18">
        <f t="shared" si="12"/>
        <v>80</v>
      </c>
      <c r="H115" s="5">
        <f t="shared" si="13"/>
        <v>56.566366070226657</v>
      </c>
      <c r="I115" s="11">
        <f t="shared" si="14"/>
        <v>1.737125457563319E-2</v>
      </c>
      <c r="J115" s="11">
        <f t="shared" si="15"/>
        <v>5.0130234386296588E-3</v>
      </c>
    </row>
    <row r="116" spans="1:10" x14ac:dyDescent="0.25">
      <c r="A116">
        <v>46</v>
      </c>
      <c r="B116">
        <v>127</v>
      </c>
      <c r="C116">
        <v>2</v>
      </c>
      <c r="D116">
        <v>0</v>
      </c>
      <c r="E116" s="8">
        <f t="shared" si="10"/>
        <v>49.122807017543856</v>
      </c>
      <c r="F116" s="8">
        <f t="shared" si="11"/>
        <v>61.578947368421048</v>
      </c>
      <c r="G116" s="18">
        <f t="shared" si="12"/>
        <v>20</v>
      </c>
      <c r="H116" s="5">
        <f t="shared" si="13"/>
        <v>45.900584422793081</v>
      </c>
      <c r="I116" s="11">
        <f t="shared" si="14"/>
        <v>2.1321695929955468E-2</v>
      </c>
      <c r="J116" s="11">
        <f t="shared" si="15"/>
        <v>6.1530478977685071E-3</v>
      </c>
    </row>
    <row r="117" spans="1:10" x14ac:dyDescent="0.25">
      <c r="A117">
        <v>48</v>
      </c>
      <c r="B117">
        <v>46</v>
      </c>
      <c r="C117">
        <v>2</v>
      </c>
      <c r="D117">
        <v>0</v>
      </c>
      <c r="E117" s="8">
        <f t="shared" si="10"/>
        <v>52.631578947368418</v>
      </c>
      <c r="F117" s="8">
        <f t="shared" si="11"/>
        <v>18.94736842105263</v>
      </c>
      <c r="G117" s="18">
        <f t="shared" si="12"/>
        <v>20</v>
      </c>
      <c r="H117" s="5">
        <f t="shared" si="13"/>
        <v>73.918799500990204</v>
      </c>
      <c r="I117" s="11">
        <f t="shared" si="14"/>
        <v>1.3347784623628185E-2</v>
      </c>
      <c r="J117" s="11">
        <f t="shared" si="15"/>
        <v>3.8519242741331854E-3</v>
      </c>
    </row>
    <row r="118" spans="1:10" x14ac:dyDescent="0.25">
      <c r="A118">
        <v>66</v>
      </c>
      <c r="B118">
        <v>67</v>
      </c>
      <c r="C118">
        <v>1</v>
      </c>
      <c r="D118">
        <v>1</v>
      </c>
      <c r="E118" s="8">
        <f t="shared" si="10"/>
        <v>84.210526315789465</v>
      </c>
      <c r="F118" s="8">
        <f t="shared" si="11"/>
        <v>30</v>
      </c>
      <c r="G118" s="18">
        <f t="shared" si="12"/>
        <v>10</v>
      </c>
      <c r="H118" s="5">
        <f t="shared" si="13"/>
        <v>92.057130280370259</v>
      </c>
      <c r="I118" s="11">
        <f t="shared" si="14"/>
        <v>1.0746086806965966E-2</v>
      </c>
      <c r="J118" s="11">
        <f t="shared" si="15"/>
        <v>3.101122305376481E-3</v>
      </c>
    </row>
    <row r="119" spans="1:10" x14ac:dyDescent="0.25">
      <c r="A119">
        <v>42</v>
      </c>
      <c r="B119">
        <v>22</v>
      </c>
      <c r="C119">
        <v>4</v>
      </c>
      <c r="D119">
        <v>1</v>
      </c>
      <c r="E119" s="8">
        <f t="shared" si="10"/>
        <v>42.105263157894733</v>
      </c>
      <c r="F119" s="8">
        <f t="shared" si="11"/>
        <v>6.3157894736842106</v>
      </c>
      <c r="G119" s="18">
        <f t="shared" si="12"/>
        <v>40</v>
      </c>
      <c r="H119" s="5">
        <f t="shared" si="13"/>
        <v>76.793423656570397</v>
      </c>
      <c r="I119" s="11">
        <f t="shared" si="14"/>
        <v>1.2854557017758152E-2</v>
      </c>
      <c r="J119" s="11">
        <f t="shared" si="15"/>
        <v>3.7095878908834719E-3</v>
      </c>
    </row>
    <row r="120" spans="1:10" x14ac:dyDescent="0.25">
      <c r="A120">
        <v>63</v>
      </c>
      <c r="B120">
        <v>57</v>
      </c>
      <c r="C120">
        <v>10</v>
      </c>
      <c r="D120">
        <v>1</v>
      </c>
      <c r="E120" s="8">
        <f t="shared" si="10"/>
        <v>78.94736842105263</v>
      </c>
      <c r="F120" s="8">
        <f t="shared" si="11"/>
        <v>24.736842105263158</v>
      </c>
      <c r="G120" s="18">
        <f t="shared" si="12"/>
        <v>100</v>
      </c>
      <c r="H120" s="5">
        <f t="shared" si="13"/>
        <v>104.60319428606205</v>
      </c>
      <c r="I120" s="11">
        <f t="shared" si="14"/>
        <v>9.4694105302455256E-3</v>
      </c>
      <c r="J120" s="11">
        <f t="shared" si="15"/>
        <v>2.7326970963118826E-3</v>
      </c>
    </row>
    <row r="121" spans="1:10" x14ac:dyDescent="0.25">
      <c r="A121">
        <v>73</v>
      </c>
      <c r="B121">
        <v>91</v>
      </c>
      <c r="C121">
        <v>7</v>
      </c>
      <c r="D121">
        <v>1</v>
      </c>
      <c r="E121" s="8">
        <f t="shared" si="10"/>
        <v>96.491228070175438</v>
      </c>
      <c r="F121" s="8">
        <f t="shared" si="11"/>
        <v>42.631578947368418</v>
      </c>
      <c r="G121" s="18">
        <f t="shared" si="12"/>
        <v>70</v>
      </c>
      <c r="H121" s="5">
        <f t="shared" si="13"/>
        <v>97.08033880353895</v>
      </c>
      <c r="I121" s="11">
        <f t="shared" si="14"/>
        <v>1.019572334474764E-2</v>
      </c>
      <c r="J121" s="11">
        <f t="shared" si="15"/>
        <v>2.9422975685761874E-3</v>
      </c>
    </row>
    <row r="122" spans="1:10" x14ac:dyDescent="0.25">
      <c r="A122">
        <v>57</v>
      </c>
      <c r="B122">
        <v>66</v>
      </c>
      <c r="C122">
        <v>0</v>
      </c>
      <c r="D122">
        <v>0</v>
      </c>
      <c r="E122" s="8">
        <f t="shared" si="10"/>
        <v>68.421052631578945</v>
      </c>
      <c r="F122" s="8">
        <f t="shared" si="11"/>
        <v>29.473684210526315</v>
      </c>
      <c r="G122" s="18">
        <f t="shared" si="12"/>
        <v>0</v>
      </c>
      <c r="H122" s="5">
        <f t="shared" si="13"/>
        <v>84.533918515004288</v>
      </c>
      <c r="I122" s="11">
        <f t="shared" si="14"/>
        <v>1.1691268415635381E-2</v>
      </c>
      <c r="J122" s="11">
        <f t="shared" si="15"/>
        <v>3.3738842718419198E-3</v>
      </c>
    </row>
    <row r="123" spans="1:10" x14ac:dyDescent="0.25">
      <c r="A123">
        <v>69</v>
      </c>
      <c r="B123">
        <v>107</v>
      </c>
      <c r="C123">
        <v>6</v>
      </c>
      <c r="D123">
        <v>0</v>
      </c>
      <c r="E123" s="8">
        <f t="shared" si="10"/>
        <v>89.473684210526315</v>
      </c>
      <c r="F123" s="8">
        <f t="shared" si="11"/>
        <v>51.052631578947363</v>
      </c>
      <c r="G123" s="18">
        <f t="shared" si="12"/>
        <v>60</v>
      </c>
      <c r="H123" s="5">
        <f t="shared" si="13"/>
        <v>85.269655372962674</v>
      </c>
      <c r="I123" s="11">
        <f t="shared" si="14"/>
        <v>1.1591561316395438E-2</v>
      </c>
      <c r="J123" s="11">
        <f t="shared" si="15"/>
        <v>3.3451106433563449E-3</v>
      </c>
    </row>
    <row r="124" spans="1:10" x14ac:dyDescent="0.25">
      <c r="A124">
        <v>68</v>
      </c>
      <c r="B124">
        <v>24</v>
      </c>
      <c r="C124">
        <v>7</v>
      </c>
      <c r="D124">
        <v>0</v>
      </c>
      <c r="E124" s="8">
        <f t="shared" si="10"/>
        <v>87.719298245614027</v>
      </c>
      <c r="F124" s="8">
        <f t="shared" si="11"/>
        <v>7.3684210526315788</v>
      </c>
      <c r="G124" s="18">
        <f t="shared" si="12"/>
        <v>70</v>
      </c>
      <c r="H124" s="5">
        <f t="shared" si="13"/>
        <v>107.76129246005894</v>
      </c>
      <c r="I124" s="11">
        <f t="shared" si="14"/>
        <v>9.1944475592475698E-3</v>
      </c>
      <c r="J124" s="11">
        <f t="shared" si="15"/>
        <v>2.653347858042041E-3</v>
      </c>
    </row>
    <row r="125" spans="1:10" x14ac:dyDescent="0.25">
      <c r="A125">
        <v>25</v>
      </c>
      <c r="B125">
        <v>83</v>
      </c>
      <c r="C125">
        <v>0</v>
      </c>
      <c r="D125">
        <v>1</v>
      </c>
      <c r="E125" s="8">
        <f t="shared" si="10"/>
        <v>12.280701754385964</v>
      </c>
      <c r="F125" s="8">
        <f t="shared" si="11"/>
        <v>38.421052631578945</v>
      </c>
      <c r="G125" s="18">
        <f t="shared" si="12"/>
        <v>0</v>
      </c>
      <c r="H125" s="5">
        <f t="shared" si="13"/>
        <v>55.127932579104495</v>
      </c>
      <c r="I125" s="11">
        <f t="shared" si="14"/>
        <v>1.7816441013405213E-2</v>
      </c>
      <c r="J125" s="11">
        <f t="shared" si="15"/>
        <v>5.141496027491586E-3</v>
      </c>
    </row>
    <row r="126" spans="1:10" x14ac:dyDescent="0.25">
      <c r="A126">
        <v>19</v>
      </c>
      <c r="B126">
        <v>22</v>
      </c>
      <c r="C126">
        <v>7</v>
      </c>
      <c r="D126">
        <v>1</v>
      </c>
      <c r="E126" s="8">
        <f t="shared" si="10"/>
        <v>1.7543859649122806</v>
      </c>
      <c r="F126" s="8">
        <f t="shared" si="11"/>
        <v>6.3157894736842106</v>
      </c>
      <c r="G126" s="18">
        <f t="shared" si="12"/>
        <v>70</v>
      </c>
      <c r="H126" s="5">
        <f t="shared" si="13"/>
        <v>76.661246747277914</v>
      </c>
      <c r="I126" s="11">
        <f t="shared" si="14"/>
        <v>1.2876435054592409E-2</v>
      </c>
      <c r="J126" s="11">
        <f t="shared" si="15"/>
        <v>3.7159014884974965E-3</v>
      </c>
    </row>
    <row r="127" spans="1:10" x14ac:dyDescent="0.25">
      <c r="A127">
        <v>60</v>
      </c>
      <c r="B127">
        <v>169</v>
      </c>
      <c r="C127">
        <v>1</v>
      </c>
      <c r="D127">
        <v>0</v>
      </c>
      <c r="E127" s="8">
        <f t="shared" si="10"/>
        <v>73.68421052631578</v>
      </c>
      <c r="F127" s="8">
        <f t="shared" si="11"/>
        <v>83.68421052631578</v>
      </c>
      <c r="G127" s="18">
        <f t="shared" si="12"/>
        <v>10</v>
      </c>
      <c r="H127" s="5">
        <f t="shared" si="13"/>
        <v>70.307988851899978</v>
      </c>
      <c r="I127" s="11">
        <f t="shared" si="14"/>
        <v>1.4023674150688873E-2</v>
      </c>
      <c r="J127" s="11">
        <f t="shared" si="15"/>
        <v>4.0469735163354307E-3</v>
      </c>
    </row>
    <row r="128" spans="1:10" x14ac:dyDescent="0.25">
      <c r="A128">
        <v>55</v>
      </c>
      <c r="B128">
        <v>48</v>
      </c>
      <c r="C128">
        <v>3</v>
      </c>
      <c r="D128">
        <v>1</v>
      </c>
      <c r="E128" s="8">
        <f t="shared" si="10"/>
        <v>64.912280701754383</v>
      </c>
      <c r="F128" s="8">
        <f t="shared" si="11"/>
        <v>20</v>
      </c>
      <c r="G128" s="18">
        <f t="shared" si="12"/>
        <v>30</v>
      </c>
      <c r="H128" s="5">
        <f t="shared" si="13"/>
        <v>78.925923013190967</v>
      </c>
      <c r="I128" s="11">
        <f t="shared" si="14"/>
        <v>1.2511585256700259E-2</v>
      </c>
      <c r="J128" s="11">
        <f t="shared" si="15"/>
        <v>3.6106125710822744E-3</v>
      </c>
    </row>
    <row r="129" spans="1:10" x14ac:dyDescent="0.25">
      <c r="A129">
        <v>60</v>
      </c>
      <c r="B129">
        <v>187</v>
      </c>
      <c r="C129">
        <v>5</v>
      </c>
      <c r="D129">
        <v>0</v>
      </c>
      <c r="E129" s="8">
        <f t="shared" si="10"/>
        <v>73.68421052631578</v>
      </c>
      <c r="F129" s="8">
        <f t="shared" si="11"/>
        <v>93.157894736842096</v>
      </c>
      <c r="G129" s="18">
        <f t="shared" si="12"/>
        <v>50</v>
      </c>
      <c r="H129" s="5">
        <f t="shared" si="13"/>
        <v>66.125457860685685</v>
      </c>
      <c r="I129" s="11">
        <f t="shared" si="14"/>
        <v>1.489747752745958E-2</v>
      </c>
      <c r="J129" s="11">
        <f t="shared" si="15"/>
        <v>4.2991370425466994E-3</v>
      </c>
    </row>
    <row r="130" spans="1:10" x14ac:dyDescent="0.25">
      <c r="A130">
        <v>63</v>
      </c>
      <c r="B130">
        <v>65</v>
      </c>
      <c r="C130">
        <v>3</v>
      </c>
      <c r="D130">
        <v>0</v>
      </c>
      <c r="E130" s="8">
        <f t="shared" si="10"/>
        <v>78.94736842105263</v>
      </c>
      <c r="F130" s="8">
        <f t="shared" si="11"/>
        <v>28.94736842105263</v>
      </c>
      <c r="G130" s="18">
        <f t="shared" si="12"/>
        <v>30</v>
      </c>
      <c r="H130" s="5">
        <f t="shared" si="13"/>
        <v>83.816512431815525</v>
      </c>
      <c r="I130" s="11">
        <f t="shared" si="14"/>
        <v>1.1790157026368016E-2</v>
      </c>
      <c r="J130" s="11">
        <f t="shared" si="15"/>
        <v>3.4024216996516297E-3</v>
      </c>
    </row>
    <row r="131" spans="1:10" x14ac:dyDescent="0.25">
      <c r="A131">
        <v>36</v>
      </c>
      <c r="B131">
        <v>173</v>
      </c>
      <c r="C131">
        <v>8</v>
      </c>
      <c r="D131">
        <v>0</v>
      </c>
      <c r="E131" s="8">
        <f t="shared" si="10"/>
        <v>31.578947368421051</v>
      </c>
      <c r="F131" s="8">
        <f t="shared" si="11"/>
        <v>85.78947368421052</v>
      </c>
      <c r="G131" s="18">
        <f t="shared" si="12"/>
        <v>80</v>
      </c>
      <c r="H131" s="5">
        <f t="shared" si="13"/>
        <v>46.18402309153749</v>
      </c>
      <c r="I131" s="11">
        <f t="shared" si="14"/>
        <v>2.1193614585597962E-2</v>
      </c>
      <c r="J131" s="11">
        <f t="shared" si="15"/>
        <v>6.1160859858628456E-3</v>
      </c>
    </row>
    <row r="132" spans="1:10" x14ac:dyDescent="0.25">
      <c r="A132">
        <v>20</v>
      </c>
      <c r="B132">
        <v>21</v>
      </c>
      <c r="C132">
        <v>3</v>
      </c>
      <c r="D132">
        <v>1</v>
      </c>
      <c r="E132" s="8">
        <f t="shared" si="10"/>
        <v>3.5087719298245612</v>
      </c>
      <c r="F132" s="8">
        <f t="shared" si="11"/>
        <v>5.7894736842105257</v>
      </c>
      <c r="G132" s="18">
        <f t="shared" si="12"/>
        <v>30</v>
      </c>
      <c r="H132" s="5">
        <f t="shared" si="13"/>
        <v>71.576582348269923</v>
      </c>
      <c r="I132" s="11">
        <f t="shared" si="14"/>
        <v>1.3778549053210383E-2</v>
      </c>
      <c r="J132" s="11">
        <f t="shared" si="15"/>
        <v>3.976234937627378E-3</v>
      </c>
    </row>
    <row r="133" spans="1:10" x14ac:dyDescent="0.25">
      <c r="A133">
        <v>65</v>
      </c>
      <c r="B133">
        <v>167</v>
      </c>
      <c r="C133">
        <v>5</v>
      </c>
      <c r="D133">
        <v>1</v>
      </c>
      <c r="E133" s="8">
        <f t="shared" si="10"/>
        <v>82.456140350877192</v>
      </c>
      <c r="F133" s="8">
        <f t="shared" si="11"/>
        <v>82.631578947368411</v>
      </c>
      <c r="G133" s="18">
        <f t="shared" si="12"/>
        <v>50</v>
      </c>
      <c r="H133" s="5">
        <f t="shared" si="13"/>
        <v>72.895739643069589</v>
      </c>
      <c r="I133" s="11">
        <f t="shared" si="14"/>
        <v>1.353257988661037E-2</v>
      </c>
      <c r="J133" s="11">
        <f t="shared" si="15"/>
        <v>3.905252776150355E-3</v>
      </c>
    </row>
    <row r="134" spans="1:10" x14ac:dyDescent="0.25">
      <c r="A134">
        <v>56</v>
      </c>
      <c r="B134">
        <v>101</v>
      </c>
      <c r="C134">
        <v>4</v>
      </c>
      <c r="D134">
        <v>0</v>
      </c>
      <c r="E134" s="8">
        <f t="shared" si="10"/>
        <v>66.666666666666657</v>
      </c>
      <c r="F134" s="8">
        <f t="shared" si="11"/>
        <v>47.89473684210526</v>
      </c>
      <c r="G134" s="18">
        <f t="shared" si="12"/>
        <v>40</v>
      </c>
      <c r="H134" s="5">
        <f t="shared" si="13"/>
        <v>62.924520095915888</v>
      </c>
      <c r="I134" s="11">
        <f t="shared" si="14"/>
        <v>1.56434494697738E-2</v>
      </c>
      <c r="J134" s="11">
        <f t="shared" si="15"/>
        <v>4.514410776237E-3</v>
      </c>
    </row>
    <row r="135" spans="1:10" x14ac:dyDescent="0.25">
      <c r="A135">
        <v>73</v>
      </c>
      <c r="B135">
        <v>160</v>
      </c>
      <c r="C135">
        <v>5</v>
      </c>
      <c r="D135">
        <v>1</v>
      </c>
      <c r="E135" s="8">
        <f t="shared" si="10"/>
        <v>96.491228070175438</v>
      </c>
      <c r="F135" s="8">
        <f t="shared" si="11"/>
        <v>78.94736842105263</v>
      </c>
      <c r="G135" s="18">
        <f t="shared" si="12"/>
        <v>50</v>
      </c>
      <c r="H135" s="5">
        <f t="shared" si="13"/>
        <v>86.584590725977222</v>
      </c>
      <c r="I135" s="11">
        <f t="shared" si="14"/>
        <v>1.1417533514869805E-2</v>
      </c>
      <c r="J135" s="11">
        <f t="shared" si="15"/>
        <v>3.2948894319738973E-3</v>
      </c>
    </row>
    <row r="136" spans="1:10" x14ac:dyDescent="0.25">
      <c r="A136">
        <v>66</v>
      </c>
      <c r="B136">
        <v>134</v>
      </c>
      <c r="C136">
        <v>6</v>
      </c>
      <c r="D136">
        <v>0</v>
      </c>
      <c r="E136" s="8">
        <f t="shared" si="10"/>
        <v>84.210526315789465</v>
      </c>
      <c r="F136" s="8">
        <f t="shared" si="11"/>
        <v>65.263157894736835</v>
      </c>
      <c r="G136" s="18">
        <f t="shared" si="12"/>
        <v>60</v>
      </c>
      <c r="H136" s="5">
        <f t="shared" si="13"/>
        <v>77.14611815060023</v>
      </c>
      <c r="I136" s="11">
        <f t="shared" si="14"/>
        <v>1.2796540937232967E-2</v>
      </c>
      <c r="J136" s="11">
        <f t="shared" si="15"/>
        <v>3.692845520882278E-3</v>
      </c>
    </row>
    <row r="137" spans="1:10" x14ac:dyDescent="0.25">
      <c r="A137">
        <v>23</v>
      </c>
      <c r="B137">
        <v>135</v>
      </c>
      <c r="C137">
        <v>3</v>
      </c>
      <c r="D137">
        <v>1</v>
      </c>
      <c r="E137" s="8">
        <f t="shared" si="10"/>
        <v>8.7719298245614024</v>
      </c>
      <c r="F137" s="8">
        <f t="shared" si="11"/>
        <v>65.78947368421052</v>
      </c>
      <c r="G137" s="18">
        <f t="shared" si="12"/>
        <v>30</v>
      </c>
      <c r="H137" s="5">
        <f t="shared" si="13"/>
        <v>14.624677576398195</v>
      </c>
      <c r="I137" s="11">
        <f t="shared" si="14"/>
        <v>6.4001320674325249E-2</v>
      </c>
      <c r="J137" s="11">
        <f t="shared" si="15"/>
        <v>1.8469599834987777E-2</v>
      </c>
    </row>
    <row r="138" spans="1:10" x14ac:dyDescent="0.25">
      <c r="A138">
        <v>69</v>
      </c>
      <c r="B138">
        <v>165</v>
      </c>
      <c r="C138">
        <v>4</v>
      </c>
      <c r="D138">
        <v>0</v>
      </c>
      <c r="E138" s="8">
        <f t="shared" si="10"/>
        <v>89.473684210526315</v>
      </c>
      <c r="F138" s="8">
        <f t="shared" si="11"/>
        <v>81.578947368421055</v>
      </c>
      <c r="G138" s="18">
        <f t="shared" si="12"/>
        <v>40</v>
      </c>
      <c r="H138" s="5">
        <f t="shared" si="13"/>
        <v>79.122612517752145</v>
      </c>
      <c r="I138" s="11">
        <f t="shared" si="14"/>
        <v>1.2480871112115044E-2</v>
      </c>
      <c r="J138" s="11">
        <f t="shared" si="15"/>
        <v>3.6017490358647825E-3</v>
      </c>
    </row>
    <row r="139" spans="1:10" x14ac:dyDescent="0.25">
      <c r="A139">
        <v>30</v>
      </c>
      <c r="B139">
        <v>154</v>
      </c>
      <c r="C139">
        <v>2</v>
      </c>
      <c r="D139">
        <v>0</v>
      </c>
      <c r="E139" s="8">
        <f t="shared" si="10"/>
        <v>21.052631578947366</v>
      </c>
      <c r="F139" s="8">
        <f t="shared" si="11"/>
        <v>75.78947368421052</v>
      </c>
      <c r="G139" s="18">
        <f t="shared" si="12"/>
        <v>20</v>
      </c>
      <c r="H139" s="5">
        <f t="shared" si="13"/>
        <v>22.607085889383715</v>
      </c>
      <c r="I139" s="11">
        <f t="shared" si="14"/>
        <v>4.236016273612609E-2</v>
      </c>
      <c r="J139" s="11">
        <f t="shared" si="15"/>
        <v>1.2224361098146327E-2</v>
      </c>
    </row>
    <row r="140" spans="1:10" x14ac:dyDescent="0.25">
      <c r="A140">
        <v>52</v>
      </c>
      <c r="B140">
        <v>197</v>
      </c>
      <c r="C140">
        <v>4</v>
      </c>
      <c r="D140">
        <v>1</v>
      </c>
      <c r="E140" s="8">
        <f t="shared" si="10"/>
        <v>59.649122807017541</v>
      </c>
      <c r="F140" s="8">
        <f t="shared" si="11"/>
        <v>98.421052631578945</v>
      </c>
      <c r="G140" s="18">
        <f t="shared" si="12"/>
        <v>40</v>
      </c>
      <c r="H140" s="5">
        <f t="shared" si="13"/>
        <v>53.867363296922512</v>
      </c>
      <c r="I140" s="11">
        <f t="shared" si="14"/>
        <v>1.8225771021442353E-2</v>
      </c>
      <c r="J140" s="11">
        <f t="shared" si="15"/>
        <v>5.2596211125561379E-3</v>
      </c>
    </row>
    <row r="141" spans="1:10" x14ac:dyDescent="0.25">
      <c r="A141">
        <v>55</v>
      </c>
      <c r="B141">
        <v>14</v>
      </c>
      <c r="C141">
        <v>0</v>
      </c>
      <c r="D141">
        <v>0</v>
      </c>
      <c r="E141" s="8">
        <f t="shared" ref="E141:E204" si="16">100 / ($K$1-$K$2) * (A141-$K$2)</f>
        <v>64.912280701754383</v>
      </c>
      <c r="F141" s="8">
        <f t="shared" ref="F141:F204" si="17">100 / ($K$3-$K$4) * (B141-$K$4)</f>
        <v>2.1052631578947367</v>
      </c>
      <c r="G141" s="18">
        <f t="shared" ref="G141:G204" si="18">100 / ($K$5-$K$6) * (C141-$K$6)</f>
        <v>0</v>
      </c>
      <c r="H141" s="5">
        <f t="shared" ref="H141:H204" si="19">SQRT(
(E141-$E$2)^2 +(F141-$F$2)^2+(G141-$G$2)^2
)</f>
        <v>100.32464998945328</v>
      </c>
      <c r="I141" s="11">
        <f t="shared" ref="I141:I204" si="20">1/(1+H141)</f>
        <v>9.8692667589188651E-3</v>
      </c>
      <c r="J141" s="11">
        <f t="shared" ref="J141:J204" si="21">I141/SUM($I$12:$I$211)</f>
        <v>2.8480882235153967E-3</v>
      </c>
    </row>
    <row r="142" spans="1:10" x14ac:dyDescent="0.25">
      <c r="A142">
        <v>52</v>
      </c>
      <c r="B142">
        <v>122</v>
      </c>
      <c r="C142">
        <v>7</v>
      </c>
      <c r="D142">
        <v>1</v>
      </c>
      <c r="E142" s="8">
        <f t="shared" si="16"/>
        <v>59.649122807017541</v>
      </c>
      <c r="F142" s="8">
        <f t="shared" si="17"/>
        <v>58.94736842105263</v>
      </c>
      <c r="G142" s="18">
        <f t="shared" si="18"/>
        <v>70</v>
      </c>
      <c r="H142" s="5">
        <f t="shared" si="19"/>
        <v>60.122476821438021</v>
      </c>
      <c r="I142" s="11">
        <f t="shared" si="20"/>
        <v>1.6360593549266337E-2</v>
      </c>
      <c r="J142" s="11">
        <f t="shared" si="21"/>
        <v>4.7213653208105048E-3</v>
      </c>
    </row>
    <row r="143" spans="1:10" x14ac:dyDescent="0.25">
      <c r="A143">
        <v>51</v>
      </c>
      <c r="B143">
        <v>131</v>
      </c>
      <c r="C143">
        <v>2</v>
      </c>
      <c r="D143">
        <v>0</v>
      </c>
      <c r="E143" s="8">
        <f t="shared" si="16"/>
        <v>57.89473684210526</v>
      </c>
      <c r="F143" s="8">
        <f t="shared" si="17"/>
        <v>63.684210526315788</v>
      </c>
      <c r="G143" s="18">
        <f t="shared" si="18"/>
        <v>20</v>
      </c>
      <c r="H143" s="5">
        <f t="shared" si="19"/>
        <v>52.946426694565439</v>
      </c>
      <c r="I143" s="11">
        <f t="shared" si="20"/>
        <v>1.853690895342916E-2</v>
      </c>
      <c r="J143" s="11">
        <f t="shared" si="21"/>
        <v>5.3494097768639242E-3</v>
      </c>
    </row>
    <row r="144" spans="1:10" x14ac:dyDescent="0.25">
      <c r="A144">
        <v>35</v>
      </c>
      <c r="B144">
        <v>79</v>
      </c>
      <c r="C144">
        <v>9</v>
      </c>
      <c r="D144">
        <v>0</v>
      </c>
      <c r="E144" s="8">
        <f t="shared" si="16"/>
        <v>29.82456140350877</v>
      </c>
      <c r="F144" s="8">
        <f t="shared" si="17"/>
        <v>36.315789473684205</v>
      </c>
      <c r="G144" s="18">
        <f t="shared" si="18"/>
        <v>90</v>
      </c>
      <c r="H144" s="5">
        <f t="shared" si="19"/>
        <v>66.876171270338318</v>
      </c>
      <c r="I144" s="11">
        <f t="shared" si="20"/>
        <v>1.4732710777353421E-2</v>
      </c>
      <c r="J144" s="11">
        <f t="shared" si="21"/>
        <v>4.2515883996670067E-3</v>
      </c>
    </row>
    <row r="145" spans="1:10" x14ac:dyDescent="0.25">
      <c r="A145">
        <v>35</v>
      </c>
      <c r="B145">
        <v>88</v>
      </c>
      <c r="C145">
        <v>1</v>
      </c>
      <c r="D145">
        <v>1</v>
      </c>
      <c r="E145" s="8">
        <f t="shared" si="16"/>
        <v>29.82456140350877</v>
      </c>
      <c r="F145" s="8">
        <f t="shared" si="17"/>
        <v>41.052631578947363</v>
      </c>
      <c r="G145" s="18">
        <f t="shared" si="18"/>
        <v>10</v>
      </c>
      <c r="H145" s="5">
        <f t="shared" si="19"/>
        <v>50.158873477070493</v>
      </c>
      <c r="I145" s="11">
        <f t="shared" si="20"/>
        <v>1.9546951135431118E-2</v>
      </c>
      <c r="J145" s="11">
        <f t="shared" si="21"/>
        <v>5.6408893076217593E-3</v>
      </c>
    </row>
    <row r="146" spans="1:10" x14ac:dyDescent="0.25">
      <c r="A146">
        <v>62</v>
      </c>
      <c r="B146">
        <v>71</v>
      </c>
      <c r="C146">
        <v>9</v>
      </c>
      <c r="D146">
        <v>0</v>
      </c>
      <c r="E146" s="8">
        <f t="shared" si="16"/>
        <v>77.192982456140342</v>
      </c>
      <c r="F146" s="8">
        <f t="shared" si="17"/>
        <v>32.105263157894733</v>
      </c>
      <c r="G146" s="18">
        <f t="shared" si="18"/>
        <v>90</v>
      </c>
      <c r="H146" s="5">
        <f t="shared" si="19"/>
        <v>94.334591118865603</v>
      </c>
      <c r="I146" s="11">
        <f t="shared" si="20"/>
        <v>1.0489372097407692E-2</v>
      </c>
      <c r="J146" s="11">
        <f t="shared" si="21"/>
        <v>3.0270391785387793E-3</v>
      </c>
    </row>
    <row r="147" spans="1:10" x14ac:dyDescent="0.25">
      <c r="A147">
        <v>67</v>
      </c>
      <c r="B147">
        <v>52</v>
      </c>
      <c r="C147">
        <v>6</v>
      </c>
      <c r="D147">
        <v>1</v>
      </c>
      <c r="E147" s="8">
        <f t="shared" si="16"/>
        <v>85.964912280701753</v>
      </c>
      <c r="F147" s="8">
        <f t="shared" si="17"/>
        <v>22.105263157894736</v>
      </c>
      <c r="G147" s="18">
        <f t="shared" si="18"/>
        <v>60</v>
      </c>
      <c r="H147" s="5">
        <f t="shared" si="19"/>
        <v>95.025065135474804</v>
      </c>
      <c r="I147" s="11">
        <f t="shared" si="20"/>
        <v>1.0413947635330136E-2</v>
      </c>
      <c r="J147" s="11">
        <f t="shared" si="21"/>
        <v>3.005273070938745E-3</v>
      </c>
    </row>
    <row r="148" spans="1:10" x14ac:dyDescent="0.25">
      <c r="A148">
        <v>50</v>
      </c>
      <c r="B148">
        <v>37</v>
      </c>
      <c r="C148">
        <v>9</v>
      </c>
      <c r="D148">
        <v>1</v>
      </c>
      <c r="E148" s="8">
        <f t="shared" si="16"/>
        <v>56.140350877192979</v>
      </c>
      <c r="F148" s="8">
        <f t="shared" si="17"/>
        <v>14.210526315789473</v>
      </c>
      <c r="G148" s="18">
        <f t="shared" si="18"/>
        <v>90</v>
      </c>
      <c r="H148" s="5">
        <f t="shared" si="19"/>
        <v>91.856975287100781</v>
      </c>
      <c r="I148" s="11">
        <f t="shared" si="20"/>
        <v>1.0769250203424566E-2</v>
      </c>
      <c r="J148" s="11">
        <f t="shared" si="21"/>
        <v>3.1078068340534204E-3</v>
      </c>
    </row>
    <row r="149" spans="1:10" x14ac:dyDescent="0.25">
      <c r="A149">
        <v>33</v>
      </c>
      <c r="B149">
        <v>165</v>
      </c>
      <c r="C149">
        <v>9</v>
      </c>
      <c r="D149">
        <v>0</v>
      </c>
      <c r="E149" s="8">
        <f t="shared" si="16"/>
        <v>26.315789473684209</v>
      </c>
      <c r="F149" s="8">
        <f t="shared" si="17"/>
        <v>81.578947368421055</v>
      </c>
      <c r="G149" s="18">
        <f t="shared" si="18"/>
        <v>90</v>
      </c>
      <c r="H149" s="5">
        <f t="shared" si="19"/>
        <v>52.69732735394944</v>
      </c>
      <c r="I149" s="11">
        <f t="shared" si="20"/>
        <v>1.8622900789985967E-2</v>
      </c>
      <c r="J149" s="11">
        <f t="shared" si="21"/>
        <v>5.3742254336901591E-3</v>
      </c>
    </row>
    <row r="150" spans="1:10" x14ac:dyDescent="0.25">
      <c r="A150">
        <v>60</v>
      </c>
      <c r="B150">
        <v>114</v>
      </c>
      <c r="C150">
        <v>2</v>
      </c>
      <c r="D150">
        <v>1</v>
      </c>
      <c r="E150" s="8">
        <f t="shared" si="16"/>
        <v>73.68421052631578</v>
      </c>
      <c r="F150" s="8">
        <f t="shared" si="17"/>
        <v>54.736842105263158</v>
      </c>
      <c r="G150" s="18">
        <f t="shared" si="18"/>
        <v>20</v>
      </c>
      <c r="H150" s="5">
        <f t="shared" si="19"/>
        <v>69.674748920388026</v>
      </c>
      <c r="I150" s="11">
        <f t="shared" si="20"/>
        <v>1.4149325116477679E-2</v>
      </c>
      <c r="J150" s="11">
        <f t="shared" si="21"/>
        <v>4.0832340658451529E-3</v>
      </c>
    </row>
    <row r="151" spans="1:10" x14ac:dyDescent="0.25">
      <c r="A151">
        <v>42</v>
      </c>
      <c r="B151">
        <v>127</v>
      </c>
      <c r="C151">
        <v>3</v>
      </c>
      <c r="D151">
        <v>0</v>
      </c>
      <c r="E151" s="8">
        <f t="shared" si="16"/>
        <v>42.105263157894733</v>
      </c>
      <c r="F151" s="8">
        <f t="shared" si="17"/>
        <v>61.578947368421048</v>
      </c>
      <c r="G151" s="18">
        <f t="shared" si="18"/>
        <v>30</v>
      </c>
      <c r="H151" s="5">
        <f t="shared" si="19"/>
        <v>36.254715998514783</v>
      </c>
      <c r="I151" s="11">
        <f t="shared" si="20"/>
        <v>2.6842239249384333E-2</v>
      </c>
      <c r="J151" s="11">
        <f t="shared" si="21"/>
        <v>7.746174803702331E-3</v>
      </c>
    </row>
    <row r="152" spans="1:10" x14ac:dyDescent="0.25">
      <c r="A152">
        <v>62</v>
      </c>
      <c r="B152">
        <v>44</v>
      </c>
      <c r="C152">
        <v>4</v>
      </c>
      <c r="D152">
        <v>0</v>
      </c>
      <c r="E152" s="8">
        <f t="shared" si="16"/>
        <v>77.192982456140342</v>
      </c>
      <c r="F152" s="8">
        <f t="shared" si="17"/>
        <v>17.894736842105264</v>
      </c>
      <c r="G152" s="18">
        <f t="shared" si="18"/>
        <v>40</v>
      </c>
      <c r="H152" s="5">
        <f t="shared" si="19"/>
        <v>88.642336583746257</v>
      </c>
      <c r="I152" s="11">
        <f t="shared" si="20"/>
        <v>1.1155443266093064E-2</v>
      </c>
      <c r="J152" s="11">
        <f t="shared" si="21"/>
        <v>3.21925502373737E-3</v>
      </c>
    </row>
    <row r="153" spans="1:10" x14ac:dyDescent="0.25">
      <c r="A153">
        <v>50</v>
      </c>
      <c r="B153">
        <v>141</v>
      </c>
      <c r="C153">
        <v>1</v>
      </c>
      <c r="D153">
        <v>0</v>
      </c>
      <c r="E153" s="8">
        <f t="shared" si="16"/>
        <v>56.140350877192979</v>
      </c>
      <c r="F153" s="8">
        <f t="shared" si="17"/>
        <v>68.94736842105263</v>
      </c>
      <c r="G153" s="18">
        <f t="shared" si="18"/>
        <v>10</v>
      </c>
      <c r="H153" s="5">
        <f t="shared" si="19"/>
        <v>55.090233488274045</v>
      </c>
      <c r="I153" s="11">
        <f t="shared" si="20"/>
        <v>1.7828415711784392E-2</v>
      </c>
      <c r="J153" s="11">
        <f t="shared" si="21"/>
        <v>5.1449517044194664E-3</v>
      </c>
    </row>
    <row r="154" spans="1:10" x14ac:dyDescent="0.25">
      <c r="A154">
        <v>31</v>
      </c>
      <c r="B154">
        <v>52</v>
      </c>
      <c r="C154">
        <v>6</v>
      </c>
      <c r="D154">
        <v>1</v>
      </c>
      <c r="E154" s="8">
        <f t="shared" si="16"/>
        <v>22.807017543859647</v>
      </c>
      <c r="F154" s="8">
        <f t="shared" si="17"/>
        <v>22.105263157894736</v>
      </c>
      <c r="G154" s="18">
        <f t="shared" si="18"/>
        <v>60</v>
      </c>
      <c r="H154" s="5">
        <f t="shared" si="19"/>
        <v>59.072809303562671</v>
      </c>
      <c r="I154" s="11">
        <f t="shared" si="20"/>
        <v>1.6646466372943442E-2</v>
      </c>
      <c r="J154" s="11">
        <f t="shared" si="21"/>
        <v>4.8038629411937079E-3</v>
      </c>
    </row>
    <row r="155" spans="1:10" x14ac:dyDescent="0.25">
      <c r="A155">
        <v>22</v>
      </c>
      <c r="B155">
        <v>172</v>
      </c>
      <c r="C155">
        <v>10</v>
      </c>
      <c r="D155">
        <v>1</v>
      </c>
      <c r="E155" s="8">
        <f t="shared" si="16"/>
        <v>7.0175438596491224</v>
      </c>
      <c r="F155" s="8">
        <f t="shared" si="17"/>
        <v>85.263157894736835</v>
      </c>
      <c r="G155" s="18">
        <f t="shared" si="18"/>
        <v>100</v>
      </c>
      <c r="H155" s="5">
        <f t="shared" si="19"/>
        <v>60.764849066854225</v>
      </c>
      <c r="I155" s="11">
        <f t="shared" si="20"/>
        <v>1.6190438657392343E-2</v>
      </c>
      <c r="J155" s="11">
        <f t="shared" si="21"/>
        <v>4.6722617596688517E-3</v>
      </c>
    </row>
    <row r="156" spans="1:10" x14ac:dyDescent="0.25">
      <c r="A156">
        <v>27</v>
      </c>
      <c r="B156">
        <v>29</v>
      </c>
      <c r="C156">
        <v>9</v>
      </c>
      <c r="D156">
        <v>1</v>
      </c>
      <c r="E156" s="8">
        <f t="shared" si="16"/>
        <v>15.789473684210526</v>
      </c>
      <c r="F156" s="8">
        <f t="shared" si="17"/>
        <v>10</v>
      </c>
      <c r="G156" s="18">
        <f t="shared" si="18"/>
        <v>90</v>
      </c>
      <c r="H156" s="5">
        <f t="shared" si="19"/>
        <v>83.219497502345789</v>
      </c>
      <c r="I156" s="11">
        <f t="shared" si="20"/>
        <v>1.1873735057278711E-2</v>
      </c>
      <c r="J156" s="11">
        <f t="shared" si="21"/>
        <v>3.426540776721488E-3</v>
      </c>
    </row>
    <row r="157" spans="1:10" x14ac:dyDescent="0.25">
      <c r="A157">
        <v>38</v>
      </c>
      <c r="B157">
        <v>124</v>
      </c>
      <c r="C157">
        <v>8</v>
      </c>
      <c r="D157">
        <v>1</v>
      </c>
      <c r="E157" s="8">
        <f t="shared" si="16"/>
        <v>35.087719298245609</v>
      </c>
      <c r="F157" s="8">
        <f t="shared" si="17"/>
        <v>60</v>
      </c>
      <c r="G157" s="18">
        <f t="shared" si="18"/>
        <v>80</v>
      </c>
      <c r="H157" s="5">
        <f t="shared" si="19"/>
        <v>49.693737316389253</v>
      </c>
      <c r="I157" s="11">
        <f t="shared" si="20"/>
        <v>1.9726302556049673E-2</v>
      </c>
      <c r="J157" s="11">
        <f t="shared" si="21"/>
        <v>5.6926468172131218E-3</v>
      </c>
    </row>
    <row r="158" spans="1:10" x14ac:dyDescent="0.25">
      <c r="A158">
        <v>56</v>
      </c>
      <c r="B158">
        <v>11</v>
      </c>
      <c r="C158">
        <v>2</v>
      </c>
      <c r="D158">
        <v>0</v>
      </c>
      <c r="E158" s="8">
        <f t="shared" si="16"/>
        <v>66.666666666666657</v>
      </c>
      <c r="F158" s="8">
        <f t="shared" si="17"/>
        <v>0.52631578947368418</v>
      </c>
      <c r="G158" s="18">
        <f t="shared" si="18"/>
        <v>20</v>
      </c>
      <c r="H158" s="5">
        <f t="shared" si="19"/>
        <v>96.414642653198584</v>
      </c>
      <c r="I158" s="11">
        <f t="shared" si="20"/>
        <v>1.026539720070682E-2</v>
      </c>
      <c r="J158" s="11">
        <f t="shared" si="21"/>
        <v>2.9624041573929217E-3</v>
      </c>
    </row>
    <row r="159" spans="1:10" x14ac:dyDescent="0.25">
      <c r="A159">
        <v>33</v>
      </c>
      <c r="B159">
        <v>187</v>
      </c>
      <c r="C159">
        <v>7</v>
      </c>
      <c r="D159">
        <v>0</v>
      </c>
      <c r="E159" s="8">
        <f t="shared" si="16"/>
        <v>26.315789473684209</v>
      </c>
      <c r="F159" s="8">
        <f t="shared" si="17"/>
        <v>93.157894736842096</v>
      </c>
      <c r="G159" s="18">
        <f t="shared" si="18"/>
        <v>70</v>
      </c>
      <c r="H159" s="5">
        <f t="shared" si="19"/>
        <v>37.854510813371597</v>
      </c>
      <c r="I159" s="11">
        <f t="shared" si="20"/>
        <v>2.573703745244052E-2</v>
      </c>
      <c r="J159" s="11">
        <f t="shared" si="21"/>
        <v>7.4272339644916429E-3</v>
      </c>
    </row>
    <row r="160" spans="1:10" x14ac:dyDescent="0.25">
      <c r="A160">
        <v>45</v>
      </c>
      <c r="B160">
        <v>140</v>
      </c>
      <c r="C160">
        <v>8</v>
      </c>
      <c r="D160">
        <v>1</v>
      </c>
      <c r="E160" s="8">
        <f t="shared" si="16"/>
        <v>47.368421052631575</v>
      </c>
      <c r="F160" s="8">
        <f t="shared" si="17"/>
        <v>68.421052631578945</v>
      </c>
      <c r="G160" s="18">
        <f t="shared" si="18"/>
        <v>80</v>
      </c>
      <c r="H160" s="5">
        <f t="shared" si="19"/>
        <v>54.951502163523251</v>
      </c>
      <c r="I160" s="11">
        <f t="shared" si="20"/>
        <v>1.7872621133162982E-2</v>
      </c>
      <c r="J160" s="11">
        <f t="shared" si="21"/>
        <v>5.1577085731027575E-3</v>
      </c>
    </row>
    <row r="161" spans="1:10" x14ac:dyDescent="0.25">
      <c r="A161">
        <v>69</v>
      </c>
      <c r="B161">
        <v>149</v>
      </c>
      <c r="C161">
        <v>2</v>
      </c>
      <c r="D161">
        <v>1</v>
      </c>
      <c r="E161" s="8">
        <f t="shared" si="16"/>
        <v>89.473684210526315</v>
      </c>
      <c r="F161" s="8">
        <f t="shared" si="17"/>
        <v>73.157894736842096</v>
      </c>
      <c r="G161" s="18">
        <f t="shared" si="18"/>
        <v>20</v>
      </c>
      <c r="H161" s="5">
        <f t="shared" si="19"/>
        <v>81.502510880207822</v>
      </c>
      <c r="I161" s="11">
        <f t="shared" si="20"/>
        <v>1.2120843224419947E-2</v>
      </c>
      <c r="J161" s="11">
        <f t="shared" si="21"/>
        <v>3.4978516327314763E-3</v>
      </c>
    </row>
    <row r="162" spans="1:10" x14ac:dyDescent="0.25">
      <c r="A162">
        <v>41</v>
      </c>
      <c r="B162">
        <v>63</v>
      </c>
      <c r="C162">
        <v>10</v>
      </c>
      <c r="D162">
        <v>0</v>
      </c>
      <c r="E162" s="8">
        <f t="shared" si="16"/>
        <v>40.350877192982452</v>
      </c>
      <c r="F162" s="8">
        <f t="shared" si="17"/>
        <v>27.89473684210526</v>
      </c>
      <c r="G162" s="18">
        <f t="shared" si="18"/>
        <v>100</v>
      </c>
      <c r="H162" s="5">
        <f t="shared" si="19"/>
        <v>82.668632508720037</v>
      </c>
      <c r="I162" s="11">
        <f t="shared" si="20"/>
        <v>1.1951910411536593E-2</v>
      </c>
      <c r="J162" s="11">
        <f t="shared" si="21"/>
        <v>3.4491007410298604E-3</v>
      </c>
    </row>
    <row r="163" spans="1:10" x14ac:dyDescent="0.25">
      <c r="A163">
        <v>22</v>
      </c>
      <c r="B163">
        <v>60</v>
      </c>
      <c r="C163">
        <v>10</v>
      </c>
      <c r="D163">
        <v>0</v>
      </c>
      <c r="E163" s="8">
        <f t="shared" si="16"/>
        <v>7.0175438596491224</v>
      </c>
      <c r="F163" s="8">
        <f t="shared" si="17"/>
        <v>26.315789473684209</v>
      </c>
      <c r="G163" s="18">
        <f t="shared" si="18"/>
        <v>100</v>
      </c>
      <c r="H163" s="5">
        <f t="shared" si="19"/>
        <v>78.181273208202001</v>
      </c>
      <c r="I163" s="11">
        <f t="shared" si="20"/>
        <v>1.2629248804456138E-2</v>
      </c>
      <c r="J163" s="11">
        <f t="shared" si="21"/>
        <v>3.6445680991763667E-3</v>
      </c>
    </row>
    <row r="164" spans="1:10" x14ac:dyDescent="0.25">
      <c r="A164">
        <v>35</v>
      </c>
      <c r="B164">
        <v>24</v>
      </c>
      <c r="C164">
        <v>7</v>
      </c>
      <c r="D164">
        <v>0</v>
      </c>
      <c r="E164" s="8">
        <f t="shared" si="16"/>
        <v>29.82456140350877</v>
      </c>
      <c r="F164" s="8">
        <f t="shared" si="17"/>
        <v>7.3684210526315788</v>
      </c>
      <c r="G164" s="18">
        <f t="shared" si="18"/>
        <v>70</v>
      </c>
      <c r="H164" s="5">
        <f t="shared" si="19"/>
        <v>77.628357550369373</v>
      </c>
      <c r="I164" s="11">
        <f t="shared" si="20"/>
        <v>1.2718057850304191E-2</v>
      </c>
      <c r="J164" s="11">
        <f t="shared" si="21"/>
        <v>3.6701967506050964E-3</v>
      </c>
    </row>
    <row r="165" spans="1:10" x14ac:dyDescent="0.25">
      <c r="A165">
        <v>52</v>
      </c>
      <c r="B165">
        <v>183</v>
      </c>
      <c r="C165">
        <v>5</v>
      </c>
      <c r="D165">
        <v>0</v>
      </c>
      <c r="E165" s="8">
        <f t="shared" si="16"/>
        <v>59.649122807017541</v>
      </c>
      <c r="F165" s="8">
        <f t="shared" si="17"/>
        <v>91.05263157894737</v>
      </c>
      <c r="G165" s="18">
        <f t="shared" si="18"/>
        <v>50</v>
      </c>
      <c r="H165" s="5">
        <f t="shared" si="19"/>
        <v>52.25155198191068</v>
      </c>
      <c r="I165" s="11">
        <f t="shared" si="20"/>
        <v>1.8778795411252908E-2</v>
      </c>
      <c r="J165" s="11">
        <f t="shared" si="21"/>
        <v>5.4192137439451763E-3</v>
      </c>
    </row>
    <row r="166" spans="1:10" x14ac:dyDescent="0.25">
      <c r="A166">
        <v>74</v>
      </c>
      <c r="B166">
        <v>97</v>
      </c>
      <c r="C166">
        <v>6</v>
      </c>
      <c r="D166">
        <v>1</v>
      </c>
      <c r="E166" s="8">
        <f t="shared" si="16"/>
        <v>98.245614035087712</v>
      </c>
      <c r="F166" s="8">
        <f t="shared" si="17"/>
        <v>45.78947368421052</v>
      </c>
      <c r="G166" s="18">
        <f t="shared" si="18"/>
        <v>60</v>
      </c>
      <c r="H166" s="5">
        <f t="shared" si="19"/>
        <v>95.008058818090021</v>
      </c>
      <c r="I166" s="11">
        <f t="shared" si="20"/>
        <v>1.0415792302339293E-2</v>
      </c>
      <c r="J166" s="11">
        <f t="shared" si="21"/>
        <v>3.0058054077894375E-3</v>
      </c>
    </row>
    <row r="167" spans="1:10" x14ac:dyDescent="0.25">
      <c r="A167">
        <v>47</v>
      </c>
      <c r="B167">
        <v>113</v>
      </c>
      <c r="C167">
        <v>4</v>
      </c>
      <c r="D167">
        <v>1</v>
      </c>
      <c r="E167" s="8">
        <f t="shared" si="16"/>
        <v>50.877192982456137</v>
      </c>
      <c r="F167" s="8">
        <f t="shared" si="17"/>
        <v>54.210526315789473</v>
      </c>
      <c r="G167" s="18">
        <f t="shared" si="18"/>
        <v>40</v>
      </c>
      <c r="H167" s="5">
        <f t="shared" si="19"/>
        <v>46.009085510613332</v>
      </c>
      <c r="I167" s="11">
        <f t="shared" si="20"/>
        <v>2.1272483587757265E-2</v>
      </c>
      <c r="J167" s="11">
        <f t="shared" si="21"/>
        <v>6.1388461241524833E-3</v>
      </c>
    </row>
    <row r="168" spans="1:10" x14ac:dyDescent="0.25">
      <c r="A168">
        <v>68</v>
      </c>
      <c r="B168">
        <v>17</v>
      </c>
      <c r="C168">
        <v>8</v>
      </c>
      <c r="D168">
        <v>0</v>
      </c>
      <c r="E168" s="8">
        <f t="shared" si="16"/>
        <v>87.719298245614027</v>
      </c>
      <c r="F168" s="8">
        <f t="shared" si="17"/>
        <v>3.6842105263157894</v>
      </c>
      <c r="G168" s="18">
        <f t="shared" si="18"/>
        <v>80</v>
      </c>
      <c r="H168" s="5">
        <f t="shared" si="19"/>
        <v>113.28769924780802</v>
      </c>
      <c r="I168" s="11">
        <f t="shared" si="20"/>
        <v>8.7498480289791951E-3</v>
      </c>
      <c r="J168" s="11">
        <f t="shared" si="21"/>
        <v>2.5250446398527547E-3</v>
      </c>
    </row>
    <row r="169" spans="1:10" x14ac:dyDescent="0.25">
      <c r="A169">
        <v>60</v>
      </c>
      <c r="B169">
        <v>170</v>
      </c>
      <c r="C169">
        <v>8</v>
      </c>
      <c r="D169">
        <v>0</v>
      </c>
      <c r="E169" s="8">
        <f t="shared" si="16"/>
        <v>73.68421052631578</v>
      </c>
      <c r="F169" s="8">
        <f t="shared" si="17"/>
        <v>84.210526315789465</v>
      </c>
      <c r="G169" s="18">
        <f t="shared" si="18"/>
        <v>80</v>
      </c>
      <c r="H169" s="5">
        <f t="shared" si="19"/>
        <v>75.174773277982823</v>
      </c>
      <c r="I169" s="11">
        <f t="shared" si="20"/>
        <v>1.312770562966723E-2</v>
      </c>
      <c r="J169" s="11">
        <f t="shared" si="21"/>
        <v>3.7884135386090016E-3</v>
      </c>
    </row>
    <row r="170" spans="1:10" x14ac:dyDescent="0.25">
      <c r="A170">
        <v>47</v>
      </c>
      <c r="B170">
        <v>187</v>
      </c>
      <c r="C170">
        <v>4</v>
      </c>
      <c r="D170">
        <v>0</v>
      </c>
      <c r="E170" s="8">
        <f t="shared" si="16"/>
        <v>50.877192982456137</v>
      </c>
      <c r="F170" s="8">
        <f t="shared" si="17"/>
        <v>93.157894736842096</v>
      </c>
      <c r="G170" s="18">
        <f t="shared" si="18"/>
        <v>40</v>
      </c>
      <c r="H170" s="5">
        <f t="shared" si="19"/>
        <v>43.724704686692192</v>
      </c>
      <c r="I170" s="11">
        <f t="shared" si="20"/>
        <v>2.2359007331747668E-2</v>
      </c>
      <c r="J170" s="11">
        <f t="shared" si="21"/>
        <v>6.4523968220330944E-3</v>
      </c>
    </row>
    <row r="171" spans="1:10" x14ac:dyDescent="0.25">
      <c r="A171">
        <v>22</v>
      </c>
      <c r="B171">
        <v>22</v>
      </c>
      <c r="C171">
        <v>2</v>
      </c>
      <c r="D171">
        <v>0</v>
      </c>
      <c r="E171" s="8">
        <f t="shared" si="16"/>
        <v>7.0175438596491224</v>
      </c>
      <c r="F171" s="8">
        <f t="shared" si="17"/>
        <v>6.3157894736842106</v>
      </c>
      <c r="G171" s="18">
        <f t="shared" si="18"/>
        <v>20</v>
      </c>
      <c r="H171" s="5">
        <f t="shared" si="19"/>
        <v>72.885605440687144</v>
      </c>
      <c r="I171" s="11">
        <f t="shared" si="20"/>
        <v>1.3534436024927292E-2</v>
      </c>
      <c r="J171" s="11">
        <f t="shared" si="21"/>
        <v>3.9057884234087355E-3</v>
      </c>
    </row>
    <row r="172" spans="1:10" x14ac:dyDescent="0.25">
      <c r="A172">
        <v>31</v>
      </c>
      <c r="B172">
        <v>121</v>
      </c>
      <c r="C172">
        <v>8</v>
      </c>
      <c r="D172">
        <v>0</v>
      </c>
      <c r="E172" s="8">
        <f t="shared" si="16"/>
        <v>22.807017543859647</v>
      </c>
      <c r="F172" s="8">
        <f t="shared" si="17"/>
        <v>58.421052631578945</v>
      </c>
      <c r="G172" s="18">
        <f t="shared" si="18"/>
        <v>80</v>
      </c>
      <c r="H172" s="5">
        <f t="shared" si="19"/>
        <v>45.508650191237031</v>
      </c>
      <c r="I172" s="11">
        <f t="shared" si="20"/>
        <v>2.150137653722782E-2</v>
      </c>
      <c r="J172" s="11">
        <f t="shared" si="21"/>
        <v>6.2049004045521558E-3</v>
      </c>
    </row>
    <row r="173" spans="1:10" x14ac:dyDescent="0.25">
      <c r="A173">
        <v>28</v>
      </c>
      <c r="B173">
        <v>77</v>
      </c>
      <c r="C173">
        <v>1</v>
      </c>
      <c r="D173">
        <v>0</v>
      </c>
      <c r="E173" s="8">
        <f t="shared" si="16"/>
        <v>17.543859649122805</v>
      </c>
      <c r="F173" s="8">
        <f t="shared" si="17"/>
        <v>35.263157894736842</v>
      </c>
      <c r="G173" s="18">
        <f t="shared" si="18"/>
        <v>10</v>
      </c>
      <c r="H173" s="5">
        <f t="shared" si="19"/>
        <v>51.328008741610901</v>
      </c>
      <c r="I173" s="11">
        <f t="shared" si="20"/>
        <v>1.9110224601472488E-2</v>
      </c>
      <c r="J173" s="11">
        <f t="shared" si="21"/>
        <v>5.5148580908507445E-3</v>
      </c>
    </row>
    <row r="174" spans="1:10" x14ac:dyDescent="0.25">
      <c r="A174">
        <v>41</v>
      </c>
      <c r="B174">
        <v>129</v>
      </c>
      <c r="C174">
        <v>3</v>
      </c>
      <c r="D174">
        <v>1</v>
      </c>
      <c r="E174" s="8">
        <f t="shared" si="16"/>
        <v>40.350877192982452</v>
      </c>
      <c r="F174" s="8">
        <f t="shared" si="17"/>
        <v>62.631578947368418</v>
      </c>
      <c r="G174" s="18">
        <f t="shared" si="18"/>
        <v>30</v>
      </c>
      <c r="H174" s="5">
        <f t="shared" si="19"/>
        <v>34.303965960806877</v>
      </c>
      <c r="I174" s="11">
        <f t="shared" si="20"/>
        <v>2.8325429531349595E-2</v>
      </c>
      <c r="J174" s="11">
        <f t="shared" si="21"/>
        <v>8.1741961429249513E-3</v>
      </c>
    </row>
    <row r="175" spans="1:10" x14ac:dyDescent="0.25">
      <c r="A175">
        <v>73</v>
      </c>
      <c r="B175">
        <v>45</v>
      </c>
      <c r="C175">
        <v>5</v>
      </c>
      <c r="D175">
        <v>1</v>
      </c>
      <c r="E175" s="8">
        <f t="shared" si="16"/>
        <v>96.491228070175438</v>
      </c>
      <c r="F175" s="8">
        <f t="shared" si="17"/>
        <v>18.421052631578945</v>
      </c>
      <c r="G175" s="18">
        <f t="shared" si="18"/>
        <v>50</v>
      </c>
      <c r="H175" s="5">
        <f t="shared" si="19"/>
        <v>104.12380466274448</v>
      </c>
      <c r="I175" s="11">
        <f t="shared" si="20"/>
        <v>9.5125933009005403E-3</v>
      </c>
      <c r="J175" s="11">
        <f t="shared" si="21"/>
        <v>2.7451588468720414E-3</v>
      </c>
    </row>
    <row r="176" spans="1:10" x14ac:dyDescent="0.25">
      <c r="A176">
        <v>74</v>
      </c>
      <c r="B176">
        <v>172</v>
      </c>
      <c r="C176">
        <v>6</v>
      </c>
      <c r="D176">
        <v>0</v>
      </c>
      <c r="E176" s="8">
        <f t="shared" si="16"/>
        <v>98.245614035087712</v>
      </c>
      <c r="F176" s="8">
        <f t="shared" si="17"/>
        <v>85.263157894736835</v>
      </c>
      <c r="G176" s="18">
        <f t="shared" si="18"/>
        <v>60</v>
      </c>
      <c r="H176" s="5">
        <f t="shared" si="19"/>
        <v>90.414217280055212</v>
      </c>
      <c r="I176" s="11">
        <f t="shared" si="20"/>
        <v>1.0939217440722761E-2</v>
      </c>
      <c r="J176" s="11">
        <f t="shared" si="21"/>
        <v>3.1568562415481534E-3</v>
      </c>
    </row>
    <row r="177" spans="1:10" x14ac:dyDescent="0.25">
      <c r="A177">
        <v>75</v>
      </c>
      <c r="B177">
        <v>115</v>
      </c>
      <c r="C177">
        <v>10</v>
      </c>
      <c r="D177">
        <v>0</v>
      </c>
      <c r="E177" s="8">
        <f t="shared" si="16"/>
        <v>100</v>
      </c>
      <c r="F177" s="8">
        <f t="shared" si="17"/>
        <v>55.263157894736842</v>
      </c>
      <c r="G177" s="18">
        <f t="shared" si="18"/>
        <v>100</v>
      </c>
      <c r="H177" s="5">
        <f t="shared" si="19"/>
        <v>109.76681403139966</v>
      </c>
      <c r="I177" s="11">
        <f t="shared" si="20"/>
        <v>9.0279747480732329E-3</v>
      </c>
      <c r="J177" s="11">
        <f t="shared" si="21"/>
        <v>2.6053068774278872E-3</v>
      </c>
    </row>
    <row r="178" spans="1:10" x14ac:dyDescent="0.25">
      <c r="A178">
        <v>47</v>
      </c>
      <c r="B178">
        <v>188</v>
      </c>
      <c r="C178">
        <v>1</v>
      </c>
      <c r="D178">
        <v>0</v>
      </c>
      <c r="E178" s="8">
        <f t="shared" si="16"/>
        <v>50.877192982456137</v>
      </c>
      <c r="F178" s="8">
        <f t="shared" si="17"/>
        <v>93.68421052631578</v>
      </c>
      <c r="G178" s="18">
        <f t="shared" si="18"/>
        <v>10</v>
      </c>
      <c r="H178" s="5">
        <f t="shared" si="19"/>
        <v>53.196384652574345</v>
      </c>
      <c r="I178" s="11">
        <f t="shared" si="20"/>
        <v>1.8451415281858653E-2</v>
      </c>
      <c r="J178" s="11">
        <f t="shared" si="21"/>
        <v>5.324737881257798E-3</v>
      </c>
    </row>
    <row r="179" spans="1:10" x14ac:dyDescent="0.25">
      <c r="A179">
        <v>26</v>
      </c>
      <c r="B179">
        <v>114</v>
      </c>
      <c r="C179">
        <v>3</v>
      </c>
      <c r="D179">
        <v>1</v>
      </c>
      <c r="E179" s="8">
        <f t="shared" si="16"/>
        <v>14.035087719298245</v>
      </c>
      <c r="F179" s="8">
        <f t="shared" si="17"/>
        <v>54.736842105263158</v>
      </c>
      <c r="G179" s="18">
        <f t="shared" si="18"/>
        <v>30</v>
      </c>
      <c r="H179" s="5">
        <f t="shared" si="19"/>
        <v>24.040849610290614</v>
      </c>
      <c r="I179" s="11">
        <f t="shared" si="20"/>
        <v>3.9934747245518654E-2</v>
      </c>
      <c r="J179" s="11">
        <f t="shared" si="21"/>
        <v>1.1524430954938041E-2</v>
      </c>
    </row>
    <row r="180" spans="1:10" x14ac:dyDescent="0.25">
      <c r="A180">
        <v>53</v>
      </c>
      <c r="B180">
        <v>104</v>
      </c>
      <c r="C180">
        <v>1</v>
      </c>
      <c r="D180">
        <v>1</v>
      </c>
      <c r="E180" s="8">
        <f t="shared" si="16"/>
        <v>61.403508771929822</v>
      </c>
      <c r="F180" s="8">
        <f t="shared" si="17"/>
        <v>49.473684210526315</v>
      </c>
      <c r="G180" s="18">
        <f t="shared" si="18"/>
        <v>10</v>
      </c>
      <c r="H180" s="5">
        <f t="shared" si="19"/>
        <v>64.876709077545954</v>
      </c>
      <c r="I180" s="11">
        <f t="shared" si="20"/>
        <v>1.5179871824241589E-2</v>
      </c>
      <c r="J180" s="11">
        <f t="shared" si="21"/>
        <v>4.3806308242732824E-3</v>
      </c>
    </row>
    <row r="181" spans="1:10" x14ac:dyDescent="0.25">
      <c r="A181">
        <v>40</v>
      </c>
      <c r="B181">
        <v>24</v>
      </c>
      <c r="C181">
        <v>4</v>
      </c>
      <c r="D181">
        <v>1</v>
      </c>
      <c r="E181" s="8">
        <f t="shared" si="16"/>
        <v>38.596491228070171</v>
      </c>
      <c r="F181" s="8">
        <f t="shared" si="17"/>
        <v>7.3684210526315788</v>
      </c>
      <c r="G181" s="18">
        <f t="shared" si="18"/>
        <v>40</v>
      </c>
      <c r="H181" s="5">
        <f t="shared" si="19"/>
        <v>74.442423129167096</v>
      </c>
      <c r="I181" s="11">
        <f t="shared" si="20"/>
        <v>1.3255141583772724E-2</v>
      </c>
      <c r="J181" s="11">
        <f t="shared" si="21"/>
        <v>3.8251892028002966E-3</v>
      </c>
    </row>
    <row r="182" spans="1:10" x14ac:dyDescent="0.25">
      <c r="A182">
        <v>47</v>
      </c>
      <c r="B182">
        <v>151</v>
      </c>
      <c r="C182">
        <v>10</v>
      </c>
      <c r="D182">
        <v>0</v>
      </c>
      <c r="E182" s="8">
        <f t="shared" si="16"/>
        <v>50.877192982456137</v>
      </c>
      <c r="F182" s="8">
        <f t="shared" si="17"/>
        <v>74.210526315789465</v>
      </c>
      <c r="G182" s="18">
        <f t="shared" si="18"/>
        <v>100</v>
      </c>
      <c r="H182" s="5">
        <f t="shared" si="19"/>
        <v>72.336888398708027</v>
      </c>
      <c r="I182" s="11">
        <f t="shared" si="20"/>
        <v>1.3635702602533883E-2</v>
      </c>
      <c r="J182" s="11">
        <f t="shared" si="21"/>
        <v>3.9350120885666764E-3</v>
      </c>
    </row>
    <row r="183" spans="1:10" x14ac:dyDescent="0.25">
      <c r="A183">
        <v>20</v>
      </c>
      <c r="B183">
        <v>192</v>
      </c>
      <c r="C183">
        <v>6</v>
      </c>
      <c r="D183">
        <v>1</v>
      </c>
      <c r="E183" s="8">
        <f t="shared" si="16"/>
        <v>3.5087719298245612</v>
      </c>
      <c r="F183" s="8">
        <f t="shared" si="17"/>
        <v>95.78947368421052</v>
      </c>
      <c r="G183" s="18">
        <f t="shared" si="18"/>
        <v>60</v>
      </c>
      <c r="H183" s="5">
        <f t="shared" si="19"/>
        <v>28.783159982069392</v>
      </c>
      <c r="I183" s="11">
        <f t="shared" si="20"/>
        <v>3.3576020831974793E-2</v>
      </c>
      <c r="J183" s="11">
        <f t="shared" si="21"/>
        <v>9.6894198789019871E-3</v>
      </c>
    </row>
    <row r="184" spans="1:10" x14ac:dyDescent="0.25">
      <c r="A184">
        <v>42</v>
      </c>
      <c r="B184">
        <v>140</v>
      </c>
      <c r="C184">
        <v>6</v>
      </c>
      <c r="D184">
        <v>0</v>
      </c>
      <c r="E184" s="8">
        <f t="shared" si="16"/>
        <v>42.105263157894733</v>
      </c>
      <c r="F184" s="8">
        <f t="shared" si="17"/>
        <v>68.421052631578945</v>
      </c>
      <c r="G184" s="18">
        <f t="shared" si="18"/>
        <v>60</v>
      </c>
      <c r="H184" s="5">
        <f t="shared" si="19"/>
        <v>38.204146197809486</v>
      </c>
      <c r="I184" s="11">
        <f t="shared" si="20"/>
        <v>2.5507506143721975E-2</v>
      </c>
      <c r="J184" s="11">
        <f t="shared" si="21"/>
        <v>7.3609954653955888E-3</v>
      </c>
    </row>
    <row r="185" spans="1:10" x14ac:dyDescent="0.25">
      <c r="A185">
        <v>26</v>
      </c>
      <c r="B185">
        <v>116</v>
      </c>
      <c r="C185">
        <v>4</v>
      </c>
      <c r="D185">
        <v>1</v>
      </c>
      <c r="E185" s="8">
        <f t="shared" si="16"/>
        <v>14.035087719298245</v>
      </c>
      <c r="F185" s="8">
        <f t="shared" si="17"/>
        <v>55.78947368421052</v>
      </c>
      <c r="G185" s="18">
        <f t="shared" si="18"/>
        <v>40</v>
      </c>
      <c r="H185" s="5">
        <f t="shared" si="19"/>
        <v>20.824051487275991</v>
      </c>
      <c r="I185" s="11">
        <f t="shared" si="20"/>
        <v>4.5821006268383618E-2</v>
      </c>
      <c r="J185" s="11">
        <f t="shared" si="21"/>
        <v>1.3223096662644521E-2</v>
      </c>
    </row>
    <row r="186" spans="1:10" x14ac:dyDescent="0.25">
      <c r="A186">
        <v>60</v>
      </c>
      <c r="B186">
        <v>138</v>
      </c>
      <c r="C186">
        <v>9</v>
      </c>
      <c r="D186">
        <v>0</v>
      </c>
      <c r="E186" s="8">
        <f t="shared" si="16"/>
        <v>73.68421052631578</v>
      </c>
      <c r="F186" s="8">
        <f t="shared" si="17"/>
        <v>67.368421052631575</v>
      </c>
      <c r="G186" s="18">
        <f t="shared" si="18"/>
        <v>90</v>
      </c>
      <c r="H186" s="5">
        <f t="shared" si="19"/>
        <v>81.049213871894381</v>
      </c>
      <c r="I186" s="11">
        <f t="shared" si="20"/>
        <v>1.2187807205091893E-2</v>
      </c>
      <c r="J186" s="11">
        <f t="shared" si="21"/>
        <v>3.5171762015581455E-3</v>
      </c>
    </row>
    <row r="187" spans="1:10" x14ac:dyDescent="0.25">
      <c r="A187">
        <v>74</v>
      </c>
      <c r="B187">
        <v>175</v>
      </c>
      <c r="C187">
        <v>8</v>
      </c>
      <c r="D187">
        <v>1</v>
      </c>
      <c r="E187" s="8">
        <f t="shared" si="16"/>
        <v>98.245614035087712</v>
      </c>
      <c r="F187" s="8">
        <f t="shared" si="17"/>
        <v>86.84210526315789</v>
      </c>
      <c r="G187" s="18">
        <f t="shared" si="18"/>
        <v>80</v>
      </c>
      <c r="H187" s="5">
        <f t="shared" si="19"/>
        <v>96.981846800330146</v>
      </c>
      <c r="I187" s="11">
        <f t="shared" si="20"/>
        <v>1.0205972153574784E-2</v>
      </c>
      <c r="J187" s="11">
        <f t="shared" si="21"/>
        <v>2.9452551856351517E-3</v>
      </c>
    </row>
    <row r="188" spans="1:10" x14ac:dyDescent="0.25">
      <c r="A188">
        <v>33</v>
      </c>
      <c r="B188">
        <v>163</v>
      </c>
      <c r="C188">
        <v>5</v>
      </c>
      <c r="D188">
        <v>1</v>
      </c>
      <c r="E188" s="8">
        <f t="shared" si="16"/>
        <v>26.315789473684209</v>
      </c>
      <c r="F188" s="8">
        <f t="shared" si="17"/>
        <v>80.526315789473685</v>
      </c>
      <c r="G188" s="18">
        <f t="shared" si="18"/>
        <v>50</v>
      </c>
      <c r="H188" s="5">
        <f t="shared" si="19"/>
        <v>19.15818391915926</v>
      </c>
      <c r="I188" s="11">
        <f t="shared" si="20"/>
        <v>4.9607643427122136E-2</v>
      </c>
      <c r="J188" s="11">
        <f t="shared" si="21"/>
        <v>1.4315850254372382E-2</v>
      </c>
    </row>
    <row r="189" spans="1:10" x14ac:dyDescent="0.25">
      <c r="A189">
        <v>45</v>
      </c>
      <c r="B189">
        <v>60</v>
      </c>
      <c r="C189">
        <v>7</v>
      </c>
      <c r="D189">
        <v>0</v>
      </c>
      <c r="E189" s="8">
        <f t="shared" si="16"/>
        <v>47.368421052631575</v>
      </c>
      <c r="F189" s="8">
        <f t="shared" si="17"/>
        <v>26.315789473684209</v>
      </c>
      <c r="G189" s="18">
        <f t="shared" si="18"/>
        <v>70</v>
      </c>
      <c r="H189" s="5">
        <f t="shared" si="19"/>
        <v>68.973478382792948</v>
      </c>
      <c r="I189" s="11">
        <f t="shared" si="20"/>
        <v>1.4291128912149495E-2</v>
      </c>
      <c r="J189" s="11">
        <f t="shared" si="21"/>
        <v>4.1241560239164256E-3</v>
      </c>
    </row>
    <row r="190" spans="1:10" x14ac:dyDescent="0.25">
      <c r="A190">
        <v>40</v>
      </c>
      <c r="B190">
        <v>122</v>
      </c>
      <c r="C190">
        <v>6</v>
      </c>
      <c r="D190">
        <v>1</v>
      </c>
      <c r="E190" s="8">
        <f t="shared" si="16"/>
        <v>38.596491228070171</v>
      </c>
      <c r="F190" s="8">
        <f t="shared" si="17"/>
        <v>58.94736842105263</v>
      </c>
      <c r="G190" s="18">
        <f t="shared" si="18"/>
        <v>60</v>
      </c>
      <c r="H190" s="5">
        <f t="shared" si="19"/>
        <v>38.595295037285062</v>
      </c>
      <c r="I190" s="11">
        <f t="shared" si="20"/>
        <v>2.5255525916863256E-2</v>
      </c>
      <c r="J190" s="11">
        <f t="shared" si="21"/>
        <v>7.288278622877729E-3</v>
      </c>
    </row>
    <row r="191" spans="1:10" x14ac:dyDescent="0.25">
      <c r="A191">
        <v>69</v>
      </c>
      <c r="B191">
        <v>162</v>
      </c>
      <c r="C191">
        <v>8</v>
      </c>
      <c r="D191">
        <v>1</v>
      </c>
      <c r="E191" s="8">
        <f t="shared" si="16"/>
        <v>89.473684210526315</v>
      </c>
      <c r="F191" s="8">
        <f t="shared" si="17"/>
        <v>80</v>
      </c>
      <c r="G191" s="18">
        <f t="shared" si="18"/>
        <v>80</v>
      </c>
      <c r="H191" s="5">
        <f t="shared" si="19"/>
        <v>88.579119366878075</v>
      </c>
      <c r="I191" s="11">
        <f t="shared" si="20"/>
        <v>1.116331581587026E-2</v>
      </c>
      <c r="J191" s="11">
        <f t="shared" si="21"/>
        <v>3.2215268962945904E-3</v>
      </c>
    </row>
    <row r="192" spans="1:10" x14ac:dyDescent="0.25">
      <c r="A192">
        <v>44</v>
      </c>
      <c r="B192">
        <v>43</v>
      </c>
      <c r="C192">
        <v>4</v>
      </c>
      <c r="D192">
        <v>1</v>
      </c>
      <c r="E192" s="8">
        <f t="shared" si="16"/>
        <v>45.614035087719294</v>
      </c>
      <c r="F192" s="8">
        <f t="shared" si="17"/>
        <v>17.368421052631579</v>
      </c>
      <c r="G192" s="18">
        <f t="shared" si="18"/>
        <v>40</v>
      </c>
      <c r="H192" s="5">
        <f t="shared" si="19"/>
        <v>68.599856335999647</v>
      </c>
      <c r="I192" s="11">
        <f t="shared" si="20"/>
        <v>1.4367845749169494E-2</v>
      </c>
      <c r="J192" s="11">
        <f t="shared" si="21"/>
        <v>4.146295087070693E-3</v>
      </c>
    </row>
    <row r="193" spans="1:10" x14ac:dyDescent="0.25">
      <c r="A193">
        <v>68</v>
      </c>
      <c r="B193">
        <v>86</v>
      </c>
      <c r="C193">
        <v>6</v>
      </c>
      <c r="D193">
        <v>1</v>
      </c>
      <c r="E193" s="8">
        <f t="shared" si="16"/>
        <v>87.719298245614027</v>
      </c>
      <c r="F193" s="8">
        <f t="shared" si="17"/>
        <v>40</v>
      </c>
      <c r="G193" s="18">
        <f t="shared" si="18"/>
        <v>60</v>
      </c>
      <c r="H193" s="5">
        <f t="shared" si="19"/>
        <v>87.621875725020544</v>
      </c>
      <c r="I193" s="11">
        <f t="shared" si="20"/>
        <v>1.1283895672698685E-2</v>
      </c>
      <c r="J193" s="11">
        <f t="shared" si="21"/>
        <v>3.2563240173589143E-3</v>
      </c>
    </row>
    <row r="194" spans="1:10" x14ac:dyDescent="0.25">
      <c r="A194">
        <v>42</v>
      </c>
      <c r="B194">
        <v>18</v>
      </c>
      <c r="C194">
        <v>6</v>
      </c>
      <c r="D194">
        <v>1</v>
      </c>
      <c r="E194" s="8">
        <f t="shared" si="16"/>
        <v>42.105263157894733</v>
      </c>
      <c r="F194" s="8">
        <f t="shared" si="17"/>
        <v>4.2105263157894735</v>
      </c>
      <c r="G194" s="18">
        <f t="shared" si="18"/>
        <v>60</v>
      </c>
      <c r="H194" s="5">
        <f t="shared" si="19"/>
        <v>81.218217734488348</v>
      </c>
      <c r="I194" s="11">
        <f t="shared" si="20"/>
        <v>1.216275452758357E-2</v>
      </c>
      <c r="J194" s="11">
        <f t="shared" si="21"/>
        <v>3.5099464612418749E-3</v>
      </c>
    </row>
    <row r="195" spans="1:10" x14ac:dyDescent="0.25">
      <c r="A195">
        <v>30</v>
      </c>
      <c r="B195">
        <v>48</v>
      </c>
      <c r="C195">
        <v>7</v>
      </c>
      <c r="D195">
        <v>1</v>
      </c>
      <c r="E195" s="8">
        <f t="shared" si="16"/>
        <v>21.052631578947366</v>
      </c>
      <c r="F195" s="8">
        <f t="shared" si="17"/>
        <v>20</v>
      </c>
      <c r="G195" s="18">
        <f t="shared" si="18"/>
        <v>70</v>
      </c>
      <c r="H195" s="5">
        <f t="shared" si="19"/>
        <v>64.670483747564802</v>
      </c>
      <c r="I195" s="11">
        <f t="shared" si="20"/>
        <v>1.5227541247358058E-2</v>
      </c>
      <c r="J195" s="11">
        <f t="shared" si="21"/>
        <v>4.3943873399209209E-3</v>
      </c>
    </row>
    <row r="196" spans="1:10" x14ac:dyDescent="0.25">
      <c r="A196">
        <v>46</v>
      </c>
      <c r="B196">
        <v>102</v>
      </c>
      <c r="C196">
        <v>6</v>
      </c>
      <c r="D196">
        <v>0</v>
      </c>
      <c r="E196" s="8">
        <f t="shared" si="16"/>
        <v>49.122807017543856</v>
      </c>
      <c r="F196" s="8">
        <f t="shared" si="17"/>
        <v>48.421052631578945</v>
      </c>
      <c r="G196" s="18">
        <f t="shared" si="18"/>
        <v>60</v>
      </c>
      <c r="H196" s="5">
        <f t="shared" si="19"/>
        <v>51.650803271670448</v>
      </c>
      <c r="I196" s="11">
        <f t="shared" si="20"/>
        <v>1.8993062552913886E-2</v>
      </c>
      <c r="J196" s="11">
        <f t="shared" si="21"/>
        <v>5.4810472861685083E-3</v>
      </c>
    </row>
    <row r="197" spans="1:10" x14ac:dyDescent="0.25">
      <c r="A197">
        <v>51</v>
      </c>
      <c r="B197">
        <v>83</v>
      </c>
      <c r="C197">
        <v>9</v>
      </c>
      <c r="D197">
        <v>0</v>
      </c>
      <c r="E197" s="8">
        <f t="shared" si="16"/>
        <v>57.89473684210526</v>
      </c>
      <c r="F197" s="8">
        <f t="shared" si="17"/>
        <v>38.421052631578945</v>
      </c>
      <c r="G197" s="18">
        <f t="shared" si="18"/>
        <v>90</v>
      </c>
      <c r="H197" s="5">
        <f t="shared" si="19"/>
        <v>78.611566536685942</v>
      </c>
      <c r="I197" s="11">
        <f t="shared" si="20"/>
        <v>1.2560988855045181E-2</v>
      </c>
      <c r="J197" s="11">
        <f t="shared" si="21"/>
        <v>3.6248695376921089E-3</v>
      </c>
    </row>
    <row r="198" spans="1:10" x14ac:dyDescent="0.25">
      <c r="A198">
        <v>32</v>
      </c>
      <c r="B198">
        <v>95</v>
      </c>
      <c r="C198">
        <v>6</v>
      </c>
      <c r="D198">
        <v>0</v>
      </c>
      <c r="E198" s="8">
        <f t="shared" si="16"/>
        <v>24.561403508771928</v>
      </c>
      <c r="F198" s="8">
        <f t="shared" si="17"/>
        <v>44.736842105263158</v>
      </c>
      <c r="G198" s="18">
        <f t="shared" si="18"/>
        <v>60</v>
      </c>
      <c r="H198" s="5">
        <f t="shared" si="19"/>
        <v>39.927604538538283</v>
      </c>
      <c r="I198" s="11">
        <f t="shared" si="20"/>
        <v>2.4433386983554808E-2</v>
      </c>
      <c r="J198" s="11">
        <f t="shared" si="21"/>
        <v>7.0510245014473536E-3</v>
      </c>
    </row>
    <row r="199" spans="1:10" x14ac:dyDescent="0.25">
      <c r="A199">
        <v>44</v>
      </c>
      <c r="B199">
        <v>16</v>
      </c>
      <c r="C199">
        <v>5</v>
      </c>
      <c r="D199">
        <v>0</v>
      </c>
      <c r="E199" s="8">
        <f t="shared" si="16"/>
        <v>45.614035087719294</v>
      </c>
      <c r="F199" s="8">
        <f t="shared" si="17"/>
        <v>3.1578947368421053</v>
      </c>
      <c r="G199" s="18">
        <f t="shared" si="18"/>
        <v>50</v>
      </c>
      <c r="H199" s="5">
        <f t="shared" si="19"/>
        <v>81.750997595621698</v>
      </c>
      <c r="I199" s="11">
        <f t="shared" si="20"/>
        <v>1.2084446460533176E-2</v>
      </c>
      <c r="J199" s="11">
        <f t="shared" si="21"/>
        <v>3.4873481984711448E-3</v>
      </c>
    </row>
    <row r="200" spans="1:10" x14ac:dyDescent="0.25">
      <c r="A200">
        <v>29</v>
      </c>
      <c r="B200">
        <v>115</v>
      </c>
      <c r="C200">
        <v>5</v>
      </c>
      <c r="D200">
        <v>1</v>
      </c>
      <c r="E200" s="8">
        <f t="shared" si="16"/>
        <v>19.298245614035086</v>
      </c>
      <c r="F200" s="8">
        <f t="shared" si="17"/>
        <v>55.263157894736842</v>
      </c>
      <c r="G200" s="18">
        <f t="shared" si="18"/>
        <v>50</v>
      </c>
      <c r="H200" s="5">
        <f t="shared" si="19"/>
        <v>24.903012854791719</v>
      </c>
      <c r="I200" s="11">
        <f t="shared" si="20"/>
        <v>3.8605547764109342E-2</v>
      </c>
      <c r="J200" s="11">
        <f t="shared" si="21"/>
        <v>1.1140848518453232E-2</v>
      </c>
    </row>
    <row r="201" spans="1:10" x14ac:dyDescent="0.25">
      <c r="A201">
        <v>67</v>
      </c>
      <c r="B201">
        <v>45</v>
      </c>
      <c r="C201">
        <v>9</v>
      </c>
      <c r="D201">
        <v>0</v>
      </c>
      <c r="E201" s="8">
        <f t="shared" si="16"/>
        <v>85.964912280701753</v>
      </c>
      <c r="F201" s="8">
        <f t="shared" si="17"/>
        <v>18.421052631578945</v>
      </c>
      <c r="G201" s="18">
        <f t="shared" si="18"/>
        <v>90</v>
      </c>
      <c r="H201" s="5">
        <f t="shared" si="19"/>
        <v>107.43734171405652</v>
      </c>
      <c r="I201" s="11">
        <f t="shared" si="20"/>
        <v>9.2219154784976814E-3</v>
      </c>
      <c r="J201" s="11">
        <f t="shared" si="21"/>
        <v>2.6612745925453938E-3</v>
      </c>
    </row>
    <row r="202" spans="1:10" x14ac:dyDescent="0.25">
      <c r="A202">
        <v>19</v>
      </c>
      <c r="B202">
        <v>183</v>
      </c>
      <c r="C202">
        <v>6</v>
      </c>
      <c r="D202">
        <v>1</v>
      </c>
      <c r="E202" s="8">
        <f t="shared" si="16"/>
        <v>1.7543859649122806</v>
      </c>
      <c r="F202" s="8">
        <f t="shared" si="17"/>
        <v>91.05263157894737</v>
      </c>
      <c r="G202" s="18">
        <f t="shared" si="18"/>
        <v>60</v>
      </c>
      <c r="H202" s="5">
        <f t="shared" si="19"/>
        <v>26.346181280832468</v>
      </c>
      <c r="I202" s="11">
        <f t="shared" si="20"/>
        <v>3.6568177096848314E-2</v>
      </c>
      <c r="J202" s="11">
        <f t="shared" si="21"/>
        <v>1.0552900948881458E-2</v>
      </c>
    </row>
    <row r="203" spans="1:10" x14ac:dyDescent="0.25">
      <c r="A203">
        <v>67</v>
      </c>
      <c r="B203">
        <v>126</v>
      </c>
      <c r="C203">
        <v>7</v>
      </c>
      <c r="D203">
        <v>0</v>
      </c>
      <c r="E203" s="8">
        <f t="shared" si="16"/>
        <v>85.964912280701753</v>
      </c>
      <c r="F203" s="8">
        <f t="shared" si="17"/>
        <v>61.052631578947363</v>
      </c>
      <c r="G203" s="18">
        <f t="shared" si="18"/>
        <v>70</v>
      </c>
      <c r="H203" s="5">
        <f t="shared" si="19"/>
        <v>82.607177832716189</v>
      </c>
      <c r="I203" s="11">
        <f t="shared" si="20"/>
        <v>1.196069555177225E-2</v>
      </c>
      <c r="J203" s="11">
        <f t="shared" si="21"/>
        <v>3.4516359703491506E-3</v>
      </c>
    </row>
    <row r="204" spans="1:10" x14ac:dyDescent="0.25">
      <c r="A204">
        <v>56</v>
      </c>
      <c r="B204">
        <v>78</v>
      </c>
      <c r="C204">
        <v>7</v>
      </c>
      <c r="D204">
        <v>0</v>
      </c>
      <c r="E204" s="8">
        <f t="shared" si="16"/>
        <v>66.666666666666657</v>
      </c>
      <c r="F204" s="8">
        <f t="shared" si="17"/>
        <v>35.789473684210527</v>
      </c>
      <c r="G204" s="18">
        <f t="shared" si="18"/>
        <v>70</v>
      </c>
      <c r="H204" s="5">
        <f t="shared" si="19"/>
        <v>75.459401455898686</v>
      </c>
      <c r="I204" s="11">
        <f t="shared" si="20"/>
        <v>1.3078836362285596E-2</v>
      </c>
      <c r="J204" s="11">
        <f t="shared" si="21"/>
        <v>3.7743107700526977E-3</v>
      </c>
    </row>
    <row r="205" spans="1:10" x14ac:dyDescent="0.25">
      <c r="A205">
        <v>18</v>
      </c>
      <c r="B205">
        <v>33</v>
      </c>
      <c r="C205">
        <v>0</v>
      </c>
      <c r="D205">
        <v>0</v>
      </c>
      <c r="E205" s="8">
        <f t="shared" ref="E205:E211" si="22">100 / ($K$1-$K$2) * (A205-$K$2)</f>
        <v>0</v>
      </c>
      <c r="F205" s="8">
        <f t="shared" ref="F205:F211" si="23">100 / ($K$3-$K$4) * (B205-$K$4)</f>
        <v>12.105263157894736</v>
      </c>
      <c r="G205" s="18">
        <f t="shared" ref="G205:G211" si="24">100 / ($K$5-$K$6) * (C205-$K$6)</f>
        <v>0</v>
      </c>
      <c r="H205" s="5">
        <f t="shared" ref="H205:H211" si="25">SQRT(
(E205-$E$2)^2 +(F205-$F$2)^2+(G205-$G$2)^2
)</f>
        <v>76.379283931249418</v>
      </c>
      <c r="I205" s="11">
        <f t="shared" ref="I205:I211" si="26">1/(1+H205)</f>
        <v>1.2923355570057849E-2</v>
      </c>
      <c r="J205" s="11">
        <f t="shared" ref="J205:J211" si="27">I205/SUM($I$12:$I$211)</f>
        <v>3.729441883220096E-3</v>
      </c>
    </row>
    <row r="206" spans="1:10" x14ac:dyDescent="0.25">
      <c r="A206">
        <v>58</v>
      </c>
      <c r="B206">
        <v>117</v>
      </c>
      <c r="C206">
        <v>9</v>
      </c>
      <c r="D206">
        <v>1</v>
      </c>
      <c r="E206" s="8">
        <f t="shared" si="22"/>
        <v>70.175438596491219</v>
      </c>
      <c r="F206" s="8">
        <f t="shared" si="23"/>
        <v>56.315789473684205</v>
      </c>
      <c r="G206" s="18">
        <f t="shared" si="24"/>
        <v>90</v>
      </c>
      <c r="H206" s="5">
        <f t="shared" si="25"/>
        <v>80.361793482018925</v>
      </c>
      <c r="I206" s="11">
        <f t="shared" si="26"/>
        <v>1.2290781178772829E-2</v>
      </c>
      <c r="J206" s="11">
        <f t="shared" si="27"/>
        <v>3.5468925897086854E-3</v>
      </c>
    </row>
    <row r="207" spans="1:10" x14ac:dyDescent="0.25">
      <c r="A207">
        <v>70</v>
      </c>
      <c r="B207">
        <v>54</v>
      </c>
      <c r="C207">
        <v>9</v>
      </c>
      <c r="D207">
        <v>1</v>
      </c>
      <c r="E207" s="8">
        <f t="shared" si="22"/>
        <v>91.228070175438589</v>
      </c>
      <c r="F207" s="8">
        <f t="shared" si="23"/>
        <v>23.157894736842103</v>
      </c>
      <c r="G207" s="18">
        <f t="shared" si="24"/>
        <v>90</v>
      </c>
      <c r="H207" s="5">
        <f t="shared" si="25"/>
        <v>108.80503174865486</v>
      </c>
      <c r="I207" s="11">
        <f t="shared" si="26"/>
        <v>9.1070507796856982E-3</v>
      </c>
      <c r="J207" s="11">
        <f t="shared" si="27"/>
        <v>2.6281267605964384E-3</v>
      </c>
    </row>
    <row r="208" spans="1:10" x14ac:dyDescent="0.25">
      <c r="A208">
        <v>36</v>
      </c>
      <c r="B208">
        <v>161</v>
      </c>
      <c r="C208">
        <v>0</v>
      </c>
      <c r="D208">
        <v>1</v>
      </c>
      <c r="E208" s="8">
        <f t="shared" si="22"/>
        <v>31.578947368421051</v>
      </c>
      <c r="F208" s="8">
        <f t="shared" si="23"/>
        <v>79.473684210526315</v>
      </c>
      <c r="G208" s="18">
        <f t="shared" si="24"/>
        <v>0</v>
      </c>
      <c r="H208" s="5">
        <f t="shared" si="25"/>
        <v>45.312091052696594</v>
      </c>
      <c r="I208" s="11">
        <f t="shared" si="26"/>
        <v>2.1592633311722887E-2</v>
      </c>
      <c r="J208" s="11">
        <f t="shared" si="27"/>
        <v>6.2312354252891857E-3</v>
      </c>
    </row>
    <row r="209" spans="1:10" x14ac:dyDescent="0.25">
      <c r="A209">
        <v>56</v>
      </c>
      <c r="B209">
        <v>82</v>
      </c>
      <c r="C209">
        <v>3</v>
      </c>
      <c r="D209">
        <v>1</v>
      </c>
      <c r="E209" s="8">
        <f t="shared" si="22"/>
        <v>66.666666666666657</v>
      </c>
      <c r="F209" s="8">
        <f t="shared" si="23"/>
        <v>37.89473684210526</v>
      </c>
      <c r="G209" s="18">
        <f t="shared" si="24"/>
        <v>30</v>
      </c>
      <c r="H209" s="5">
        <f t="shared" si="25"/>
        <v>68.759844981885337</v>
      </c>
      <c r="I209" s="11">
        <f t="shared" si="26"/>
        <v>1.4334894239797577E-2</v>
      </c>
      <c r="J209" s="11">
        <f t="shared" si="27"/>
        <v>4.1367858896721723E-3</v>
      </c>
    </row>
    <row r="210" spans="1:10" x14ac:dyDescent="0.25">
      <c r="A210">
        <v>18</v>
      </c>
      <c r="B210">
        <v>191</v>
      </c>
      <c r="C210">
        <v>6</v>
      </c>
      <c r="D210">
        <v>0</v>
      </c>
      <c r="E210" s="8">
        <f t="shared" si="22"/>
        <v>0</v>
      </c>
      <c r="F210" s="8">
        <f t="shared" si="23"/>
        <v>95.263157894736835</v>
      </c>
      <c r="G210" s="18">
        <f t="shared" si="24"/>
        <v>60</v>
      </c>
      <c r="H210" s="5">
        <f t="shared" si="25"/>
        <v>29.492475212888209</v>
      </c>
      <c r="I210" s="11">
        <f t="shared" si="26"/>
        <v>3.2794976236541512E-2</v>
      </c>
      <c r="J210" s="11">
        <f t="shared" si="27"/>
        <v>9.4640248248789912E-3</v>
      </c>
    </row>
    <row r="211" spans="1:10" x14ac:dyDescent="0.25">
      <c r="A211">
        <v>59</v>
      </c>
      <c r="B211">
        <v>173</v>
      </c>
      <c r="C211">
        <v>10</v>
      </c>
      <c r="D211">
        <v>0</v>
      </c>
      <c r="E211" s="8">
        <f t="shared" si="22"/>
        <v>71.929824561403507</v>
      </c>
      <c r="F211" s="8">
        <f t="shared" si="23"/>
        <v>85.78947368421052</v>
      </c>
      <c r="G211" s="18">
        <f t="shared" si="24"/>
        <v>100</v>
      </c>
      <c r="H211" s="5">
        <f t="shared" si="25"/>
        <v>86.37211113562779</v>
      </c>
      <c r="I211" s="11">
        <f t="shared" si="26"/>
        <v>1.1445299730112957E-2</v>
      </c>
      <c r="J211" s="11">
        <f t="shared" si="27"/>
        <v>3.3029022491950096E-3</v>
      </c>
    </row>
  </sheetData>
  <mergeCells count="6">
    <mergeCell ref="B9:D9"/>
    <mergeCell ref="B4:D4"/>
    <mergeCell ref="B5:D5"/>
    <mergeCell ref="B6:D6"/>
    <mergeCell ref="B7:D7"/>
    <mergeCell ref="B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9EE10-B443-4EC2-821D-69A1BBB95381}">
  <dimension ref="A1:Q201"/>
  <sheetViews>
    <sheetView tabSelected="1" topLeftCell="G1" zoomScale="205" zoomScaleNormal="205" workbookViewId="0">
      <selection activeCell="P13" sqref="P13"/>
    </sheetView>
  </sheetViews>
  <sheetFormatPr defaultRowHeight="15" x14ac:dyDescent="0.25"/>
  <cols>
    <col min="1" max="1" width="12.42578125" customWidth="1"/>
    <col min="2" max="2" width="16.5703125" customWidth="1"/>
    <col min="3" max="3" width="16.140625" customWidth="1"/>
    <col min="4" max="4" width="16" customWidth="1"/>
    <col min="5" max="5" width="15.85546875" bestFit="1" customWidth="1"/>
    <col min="6" max="6" width="19.140625" bestFit="1" customWidth="1"/>
    <col min="7" max="7" width="16.7109375" bestFit="1" customWidth="1"/>
    <col min="9" max="9" width="10.140625" bestFit="1" customWidth="1"/>
    <col min="10" max="10" width="12.5703125" bestFit="1" customWidth="1"/>
    <col min="14" max="14" width="14.42578125" bestFit="1" customWidth="1"/>
  </cols>
  <sheetData>
    <row r="1" spans="1:17" x14ac:dyDescent="0.25">
      <c r="A1" s="1" t="s">
        <v>1</v>
      </c>
      <c r="B1" s="1" t="s">
        <v>2</v>
      </c>
      <c r="C1" s="12" t="s">
        <v>3</v>
      </c>
      <c r="D1" s="12" t="s">
        <v>4</v>
      </c>
      <c r="E1" t="s">
        <v>229</v>
      </c>
      <c r="F1" t="s">
        <v>230</v>
      </c>
      <c r="G1" t="s">
        <v>231</v>
      </c>
      <c r="H1" t="s">
        <v>205</v>
      </c>
      <c r="I1" t="s">
        <v>211</v>
      </c>
      <c r="J1" t="s">
        <v>232</v>
      </c>
      <c r="N1" s="21" t="s">
        <v>1</v>
      </c>
      <c r="O1" s="22">
        <f>MIN(Age)</f>
        <v>18</v>
      </c>
    </row>
    <row r="2" spans="1:17" x14ac:dyDescent="0.25">
      <c r="A2" s="4">
        <v>71</v>
      </c>
      <c r="B2" s="4">
        <v>32</v>
      </c>
      <c r="C2" s="13">
        <v>3</v>
      </c>
      <c r="D2" s="13">
        <v>0</v>
      </c>
      <c r="E2">
        <f>100/ ($O$4-$O$1)*(A2-$O$1)</f>
        <v>92.982456140350877</v>
      </c>
      <c r="F2">
        <f>100/($O$5-$O$2)*(B2-$O$2)</f>
        <v>11.578947368421051</v>
      </c>
      <c r="G2" s="13">
        <f>100/($O$6-$O$3)*(C2-$O$3)</f>
        <v>30</v>
      </c>
      <c r="H2">
        <f>SQRT(
(E2-$M$11)^2+
(F2-$N$11)^2 +
(G2-$O$11)^2)</f>
        <v>90.374720069833856</v>
      </c>
      <c r="I2">
        <f>1/(1+H2)</f>
        <v>1.0943945975820686E-2</v>
      </c>
      <c r="J2">
        <f>I2/SUM($I$2:$I$201)</f>
        <v>4.207904383794623E-3</v>
      </c>
      <c r="N2" s="21" t="s">
        <v>2</v>
      </c>
      <c r="O2" s="22">
        <f>MIN(Income__1000s)</f>
        <v>10</v>
      </c>
    </row>
    <row r="3" spans="1:17" x14ac:dyDescent="0.25">
      <c r="A3" s="4">
        <v>33</v>
      </c>
      <c r="B3" s="4">
        <v>144</v>
      </c>
      <c r="C3" s="13">
        <v>8</v>
      </c>
      <c r="D3" s="13">
        <v>1</v>
      </c>
      <c r="E3" s="13">
        <f t="shared" ref="E3:E66" si="0">100/ ($O$4-$O$1)*(A3-$O$1)</f>
        <v>26.315789473684209</v>
      </c>
      <c r="F3" s="13">
        <f t="shared" ref="F3:F66" si="1">100/($O$5-$O$2)*(B3-$O$2)</f>
        <v>70.526315789473685</v>
      </c>
      <c r="G3" s="13">
        <f t="shared" ref="G3:G66" si="2">100/($O$6-$O$3)*(C3-$O$3)</f>
        <v>80</v>
      </c>
      <c r="H3" s="13">
        <f t="shared" ref="H3:H66" si="3">SQRT((E3-$M$11)^2+ (F3-$N$11)^2 + (G3-$O$11)^2)</f>
        <v>96.26896250872025</v>
      </c>
      <c r="I3" s="13">
        <f t="shared" ref="I3:I66" si="4">1/(1+H3)</f>
        <v>1.0280771730348713E-2</v>
      </c>
      <c r="J3" s="13">
        <f t="shared" ref="J3:J66" si="5">I3/SUM($I$2:$I$201)</f>
        <v>3.9529164826384369E-3</v>
      </c>
      <c r="N3" s="12" t="s">
        <v>3</v>
      </c>
      <c r="O3" s="22">
        <f>MIN(Cards_have)</f>
        <v>0</v>
      </c>
    </row>
    <row r="4" spans="1:17" x14ac:dyDescent="0.25">
      <c r="A4" s="4">
        <v>49</v>
      </c>
      <c r="B4" s="4">
        <v>63</v>
      </c>
      <c r="C4" s="13">
        <v>10</v>
      </c>
      <c r="D4" s="13">
        <v>0</v>
      </c>
      <c r="E4" s="13">
        <f t="shared" si="0"/>
        <v>54.385964912280699</v>
      </c>
      <c r="F4" s="13">
        <f t="shared" si="1"/>
        <v>27.89473684210526</v>
      </c>
      <c r="G4" s="13">
        <f t="shared" si="2"/>
        <v>100</v>
      </c>
      <c r="H4" s="13">
        <f t="shared" si="3"/>
        <v>108.42971066321758</v>
      </c>
      <c r="I4" s="13">
        <f t="shared" si="4"/>
        <v>9.1382860645370257E-3</v>
      </c>
      <c r="J4" s="13">
        <f t="shared" si="5"/>
        <v>3.5136352167940109E-3</v>
      </c>
      <c r="L4" t="str">
        <f ca="1">_xlfn.FORMULATEXT(I2)</f>
        <v>=1/(1+H2)</v>
      </c>
      <c r="N4" s="21" t="s">
        <v>1</v>
      </c>
      <c r="O4" s="22">
        <f>MAX(Age)</f>
        <v>75</v>
      </c>
    </row>
    <row r="5" spans="1:17" x14ac:dyDescent="0.25">
      <c r="A5" s="4">
        <v>38</v>
      </c>
      <c r="B5" s="4">
        <v>57</v>
      </c>
      <c r="C5" s="13">
        <v>10</v>
      </c>
      <c r="D5" s="13">
        <v>0</v>
      </c>
      <c r="E5" s="13">
        <f t="shared" si="0"/>
        <v>35.087719298245609</v>
      </c>
      <c r="F5" s="13">
        <f t="shared" si="1"/>
        <v>24.736842105263158</v>
      </c>
      <c r="G5" s="13">
        <f t="shared" si="2"/>
        <v>100</v>
      </c>
      <c r="H5" s="13">
        <f t="shared" si="3"/>
        <v>121.21842193814649</v>
      </c>
      <c r="I5" s="13">
        <f t="shared" si="4"/>
        <v>8.1820725889104502E-3</v>
      </c>
      <c r="J5" s="13">
        <f t="shared" si="5"/>
        <v>3.1459748788480514E-3</v>
      </c>
      <c r="L5" t="str">
        <f ca="1">_xlfn.FORMULATEXT(J2)</f>
        <v>=I2/SUM($I$2:$I$201)</v>
      </c>
      <c r="N5" s="21" t="s">
        <v>2</v>
      </c>
      <c r="O5" s="22">
        <f>MAX(Income__1000s)</f>
        <v>200</v>
      </c>
    </row>
    <row r="6" spans="1:17" x14ac:dyDescent="0.25">
      <c r="A6" s="13">
        <v>26</v>
      </c>
      <c r="B6" s="13">
        <v>159</v>
      </c>
      <c r="C6" s="13">
        <v>5</v>
      </c>
      <c r="D6" s="13">
        <v>0</v>
      </c>
      <c r="E6" s="13">
        <f t="shared" si="0"/>
        <v>14.035087719298245</v>
      </c>
      <c r="F6" s="13">
        <f t="shared" si="1"/>
        <v>78.421052631578945</v>
      </c>
      <c r="G6" s="13">
        <f t="shared" si="2"/>
        <v>50</v>
      </c>
      <c r="H6" s="13">
        <f t="shared" si="3"/>
        <v>97.676610412148548</v>
      </c>
      <c r="I6" s="13">
        <f t="shared" si="4"/>
        <v>1.0134113806942088E-2</v>
      </c>
      <c r="J6" s="13">
        <f t="shared" si="5"/>
        <v>3.8965270852323809E-3</v>
      </c>
      <c r="N6" s="12" t="s">
        <v>3</v>
      </c>
      <c r="O6" s="22">
        <f>MAX(Cards_have)</f>
        <v>10</v>
      </c>
    </row>
    <row r="7" spans="1:17" x14ac:dyDescent="0.25">
      <c r="A7" s="13">
        <v>30</v>
      </c>
      <c r="B7" s="13">
        <v>163</v>
      </c>
      <c r="C7" s="13">
        <v>8</v>
      </c>
      <c r="D7" s="13">
        <v>1</v>
      </c>
      <c r="E7" s="13">
        <f t="shared" si="0"/>
        <v>21.052631578947366</v>
      </c>
      <c r="F7" s="13">
        <f t="shared" si="1"/>
        <v>80.526315789473685</v>
      </c>
      <c r="G7" s="13">
        <f t="shared" si="2"/>
        <v>80</v>
      </c>
      <c r="H7" s="13">
        <f t="shared" si="3"/>
        <v>98.355984370216575</v>
      </c>
      <c r="I7" s="13">
        <f t="shared" si="4"/>
        <v>1.0064819007517828E-2</v>
      </c>
      <c r="J7" s="13">
        <f t="shared" si="5"/>
        <v>3.869883506132508E-3</v>
      </c>
      <c r="L7" t="str">
        <f ca="1">_xlfn.FORMULATEXT(M13)</f>
        <v>=SMALL($H$2:$H$201,L13)</v>
      </c>
    </row>
    <row r="8" spans="1:17" x14ac:dyDescent="0.25">
      <c r="A8" s="13">
        <v>35</v>
      </c>
      <c r="B8" s="13">
        <v>41</v>
      </c>
      <c r="C8" s="13">
        <v>0</v>
      </c>
      <c r="D8" s="13">
        <v>0</v>
      </c>
      <c r="E8" s="13">
        <f t="shared" si="0"/>
        <v>29.82456140350877</v>
      </c>
      <c r="F8" s="13">
        <f t="shared" si="1"/>
        <v>16.315789473684209</v>
      </c>
      <c r="G8" s="13">
        <f t="shared" si="2"/>
        <v>0</v>
      </c>
      <c r="H8" s="13">
        <f t="shared" si="3"/>
        <v>121.80202819338503</v>
      </c>
      <c r="I8" s="13">
        <f t="shared" si="4"/>
        <v>8.143187980781794E-3</v>
      </c>
      <c r="J8" s="13">
        <f t="shared" si="5"/>
        <v>3.1310238992499967E-3</v>
      </c>
    </row>
    <row r="9" spans="1:17" x14ac:dyDescent="0.25">
      <c r="A9" s="13">
        <v>55</v>
      </c>
      <c r="B9" s="13">
        <v>44</v>
      </c>
      <c r="C9" s="13">
        <v>9</v>
      </c>
      <c r="D9" s="13">
        <v>1</v>
      </c>
      <c r="E9" s="13">
        <f t="shared" si="0"/>
        <v>64.912280701754383</v>
      </c>
      <c r="F9" s="13">
        <f t="shared" si="1"/>
        <v>17.894736842105264</v>
      </c>
      <c r="G9" s="13">
        <f t="shared" si="2"/>
        <v>90</v>
      </c>
      <c r="H9" s="13">
        <f t="shared" si="3"/>
        <v>105.66429415560818</v>
      </c>
      <c r="I9" s="13">
        <f t="shared" si="4"/>
        <v>9.3752085261178484E-3</v>
      </c>
      <c r="J9" s="13">
        <f t="shared" si="5"/>
        <v>3.6047309757559058E-3</v>
      </c>
      <c r="M9" s="13" t="s">
        <v>1</v>
      </c>
      <c r="N9" s="13" t="s">
        <v>206</v>
      </c>
      <c r="O9" s="13" t="s">
        <v>207</v>
      </c>
    </row>
    <row r="10" spans="1:17" x14ac:dyDescent="0.25">
      <c r="A10" s="13">
        <v>60</v>
      </c>
      <c r="B10" s="13">
        <v>10</v>
      </c>
      <c r="C10" s="13">
        <v>3</v>
      </c>
      <c r="D10" s="13">
        <v>0</v>
      </c>
      <c r="E10" s="13">
        <f t="shared" si="0"/>
        <v>73.68421052631578</v>
      </c>
      <c r="F10" s="13">
        <f t="shared" si="1"/>
        <v>0</v>
      </c>
      <c r="G10" s="13">
        <f t="shared" si="2"/>
        <v>30</v>
      </c>
      <c r="H10" s="13">
        <f t="shared" si="3"/>
        <v>106.44786538748664</v>
      </c>
      <c r="I10" s="13">
        <f t="shared" si="4"/>
        <v>9.3068391483974496E-3</v>
      </c>
      <c r="J10" s="13">
        <f t="shared" si="5"/>
        <v>3.5784432176782801E-3</v>
      </c>
      <c r="M10" s="6">
        <v>80</v>
      </c>
      <c r="N10" s="6">
        <v>200</v>
      </c>
      <c r="O10" s="6">
        <v>8</v>
      </c>
    </row>
    <row r="11" spans="1:17" x14ac:dyDescent="0.25">
      <c r="A11" s="13">
        <v>51</v>
      </c>
      <c r="B11" s="13">
        <v>186</v>
      </c>
      <c r="C11" s="13">
        <v>1</v>
      </c>
      <c r="D11" s="13">
        <v>1</v>
      </c>
      <c r="E11" s="13">
        <f t="shared" si="0"/>
        <v>57.89473684210526</v>
      </c>
      <c r="F11" s="13">
        <f t="shared" si="1"/>
        <v>92.631578947368411</v>
      </c>
      <c r="G11" s="13">
        <f t="shared" si="2"/>
        <v>10</v>
      </c>
      <c r="H11" s="13">
        <f t="shared" si="3"/>
        <v>59.521276822519091</v>
      </c>
      <c r="I11" s="13">
        <f t="shared" si="4"/>
        <v>1.6523114721001961E-2</v>
      </c>
      <c r="J11" s="13">
        <f t="shared" si="5"/>
        <v>6.3530729247072825E-3</v>
      </c>
      <c r="M11">
        <f>100/(O4-O1)*(M10-O1)</f>
        <v>108.7719298245614</v>
      </c>
      <c r="N11">
        <f>100/(O5-O2)*(N10-O2)</f>
        <v>100</v>
      </c>
      <c r="O11">
        <v>40</v>
      </c>
    </row>
    <row r="12" spans="1:17" x14ac:dyDescent="0.25">
      <c r="A12" s="13">
        <v>49</v>
      </c>
      <c r="B12" s="13">
        <v>109</v>
      </c>
      <c r="C12" s="13">
        <v>10</v>
      </c>
      <c r="D12" s="13">
        <v>1</v>
      </c>
      <c r="E12" s="13">
        <f t="shared" si="0"/>
        <v>54.385964912280699</v>
      </c>
      <c r="F12" s="13">
        <f t="shared" si="1"/>
        <v>52.105263157894733</v>
      </c>
      <c r="G12" s="13">
        <f t="shared" si="2"/>
        <v>100</v>
      </c>
      <c r="H12" s="13">
        <f t="shared" si="3"/>
        <v>94.083680819865577</v>
      </c>
      <c r="I12" s="13">
        <f t="shared" si="4"/>
        <v>1.0517051836628865E-2</v>
      </c>
      <c r="J12" s="13">
        <f t="shared" si="5"/>
        <v>4.0437652585019477E-3</v>
      </c>
      <c r="L12" t="s">
        <v>208</v>
      </c>
      <c r="M12" s="13" t="s">
        <v>227</v>
      </c>
      <c r="N12" s="13">
        <v>1</v>
      </c>
      <c r="O12" s="13">
        <v>0</v>
      </c>
      <c r="P12" s="13" t="s">
        <v>228</v>
      </c>
    </row>
    <row r="13" spans="1:17" x14ac:dyDescent="0.25">
      <c r="A13" s="13">
        <v>50</v>
      </c>
      <c r="B13" s="13">
        <v>23</v>
      </c>
      <c r="C13" s="13">
        <v>5</v>
      </c>
      <c r="D13" s="13">
        <v>1</v>
      </c>
      <c r="E13" s="13">
        <f t="shared" si="0"/>
        <v>56.140350877192979</v>
      </c>
      <c r="F13" s="13">
        <f t="shared" si="1"/>
        <v>6.8421052631578947</v>
      </c>
      <c r="G13" s="13">
        <f t="shared" si="2"/>
        <v>50</v>
      </c>
      <c r="H13" s="13">
        <f t="shared" si="3"/>
        <v>107.46383789114191</v>
      </c>
      <c r="I13" s="13">
        <f t="shared" si="4"/>
        <v>9.2196626953550635E-3</v>
      </c>
      <c r="J13" s="13">
        <f t="shared" si="5"/>
        <v>3.5449242127662322E-3</v>
      </c>
      <c r="L13">
        <v>1</v>
      </c>
      <c r="M13">
        <f>SMALL($H$2:$H$201,L13)</f>
        <v>26.344428860369518</v>
      </c>
      <c r="N13">
        <f>SUMIFS($J$2:$J$201,$D$2:$D$201,N$12,$H$2:$H$201,"&lt;="&amp;$M13)</f>
        <v>1.4061222017590332E-2</v>
      </c>
      <c r="O13" s="13">
        <f>SUMIFS($J$2:$J$201,$D$2:$D$201,O$12,$H$2:$H$201,"&lt;="&amp;$M13)</f>
        <v>0</v>
      </c>
      <c r="P13">
        <f>N13/SUM(N13:O13)</f>
        <v>1</v>
      </c>
      <c r="Q13">
        <f>IF(P13&gt;=0.5,1,0)</f>
        <v>1</v>
      </c>
    </row>
    <row r="14" spans="1:17" x14ac:dyDescent="0.25">
      <c r="A14" s="13">
        <v>61</v>
      </c>
      <c r="B14" s="13">
        <v>159</v>
      </c>
      <c r="C14" s="13">
        <v>6</v>
      </c>
      <c r="D14" s="13">
        <v>0</v>
      </c>
      <c r="E14" s="13">
        <f t="shared" si="0"/>
        <v>75.438596491228068</v>
      </c>
      <c r="F14" s="13">
        <f t="shared" si="1"/>
        <v>78.421052631578945</v>
      </c>
      <c r="G14" s="13">
        <f t="shared" si="2"/>
        <v>60</v>
      </c>
      <c r="H14" s="13">
        <f t="shared" si="3"/>
        <v>44.460792622716447</v>
      </c>
      <c r="I14" s="13">
        <f t="shared" si="4"/>
        <v>2.1996976786108804E-2</v>
      </c>
      <c r="J14" s="13">
        <f t="shared" si="5"/>
        <v>8.457751459391193E-3</v>
      </c>
      <c r="L14">
        <v>3</v>
      </c>
      <c r="M14" s="13">
        <f t="shared" ref="M14:M17" si="6">SMALL($H$2:$H$201,L14)</f>
        <v>26.981064458897471</v>
      </c>
      <c r="N14" s="13">
        <f t="shared" ref="N14:O17" si="7">SUMIFS($J$2:$J$201,$D$2:$D$201,N$12,$H$2:$H$201,"&lt;="&amp;$M14)</f>
        <v>1.4061222017590332E-2</v>
      </c>
      <c r="O14" s="13">
        <f t="shared" si="7"/>
        <v>2.7632661123753472E-2</v>
      </c>
      <c r="P14" s="13">
        <f t="shared" ref="P14:P17" si="8">N14/SUM(N14:O14)</f>
        <v>0.33724903890391472</v>
      </c>
      <c r="Q14" s="13">
        <f t="shared" ref="Q14:Q17" si="9">IF(P14&gt;=0.5,1,0)</f>
        <v>0</v>
      </c>
    </row>
    <row r="15" spans="1:17" x14ac:dyDescent="0.25">
      <c r="A15" s="13">
        <v>37</v>
      </c>
      <c r="B15" s="13">
        <v>55</v>
      </c>
      <c r="C15" s="13">
        <v>6</v>
      </c>
      <c r="D15" s="13">
        <v>1</v>
      </c>
      <c r="E15" s="13">
        <f t="shared" si="0"/>
        <v>33.333333333333329</v>
      </c>
      <c r="F15" s="13">
        <f t="shared" si="1"/>
        <v>23.684210526315788</v>
      </c>
      <c r="G15" s="13">
        <f t="shared" si="2"/>
        <v>60</v>
      </c>
      <c r="H15" s="13">
        <f t="shared" si="3"/>
        <v>109.15622549153126</v>
      </c>
      <c r="I15" s="13">
        <f t="shared" si="4"/>
        <v>9.0780162041488918E-3</v>
      </c>
      <c r="J15" s="13">
        <f t="shared" si="5"/>
        <v>3.4904616914222448E-3</v>
      </c>
      <c r="L15">
        <v>5</v>
      </c>
      <c r="M15" s="13">
        <f t="shared" si="6"/>
        <v>27.523738320394973</v>
      </c>
      <c r="N15" s="13">
        <f t="shared" si="7"/>
        <v>1.4061222017590332E-2</v>
      </c>
      <c r="O15" s="13">
        <f t="shared" si="7"/>
        <v>5.4743965401457602E-2</v>
      </c>
      <c r="P15" s="13">
        <f t="shared" si="8"/>
        <v>0.20436281834322337</v>
      </c>
      <c r="Q15" s="13">
        <f t="shared" si="9"/>
        <v>0</v>
      </c>
    </row>
    <row r="16" spans="1:17" x14ac:dyDescent="0.25">
      <c r="A16" s="13">
        <v>65</v>
      </c>
      <c r="B16" s="13">
        <v>82</v>
      </c>
      <c r="C16" s="13">
        <v>7</v>
      </c>
      <c r="D16" s="13">
        <v>1</v>
      </c>
      <c r="E16" s="13">
        <f t="shared" si="0"/>
        <v>82.456140350877192</v>
      </c>
      <c r="F16" s="13">
        <f t="shared" si="1"/>
        <v>37.89473684210526</v>
      </c>
      <c r="G16" s="13">
        <f t="shared" si="2"/>
        <v>70</v>
      </c>
      <c r="H16" s="13">
        <f t="shared" si="3"/>
        <v>73.821301042007008</v>
      </c>
      <c r="I16" s="13">
        <f t="shared" si="4"/>
        <v>1.336517791154913E-2</v>
      </c>
      <c r="J16" s="13">
        <f t="shared" si="5"/>
        <v>5.1388585843220279E-3</v>
      </c>
      <c r="L16">
        <v>7</v>
      </c>
      <c r="M16" s="13">
        <f t="shared" si="6"/>
        <v>33.07843444730667</v>
      </c>
      <c r="N16" s="13">
        <f t="shared" si="7"/>
        <v>3.8502074960140513E-2</v>
      </c>
      <c r="O16" s="13">
        <f t="shared" si="7"/>
        <v>5.4743965401457602E-2</v>
      </c>
      <c r="P16" s="13">
        <f t="shared" si="8"/>
        <v>0.41290841746023327</v>
      </c>
      <c r="Q16" s="13">
        <f t="shared" si="9"/>
        <v>0</v>
      </c>
    </row>
    <row r="17" spans="1:17" x14ac:dyDescent="0.25">
      <c r="A17" s="13">
        <v>38</v>
      </c>
      <c r="B17" s="13">
        <v>26</v>
      </c>
      <c r="C17" s="13">
        <v>8</v>
      </c>
      <c r="D17" s="13">
        <v>1</v>
      </c>
      <c r="E17" s="13">
        <f t="shared" si="0"/>
        <v>35.087719298245609</v>
      </c>
      <c r="F17" s="13">
        <f t="shared" si="1"/>
        <v>8.4210526315789469</v>
      </c>
      <c r="G17" s="13">
        <f t="shared" si="2"/>
        <v>80</v>
      </c>
      <c r="H17" s="13">
        <f t="shared" si="3"/>
        <v>124.16145328560897</v>
      </c>
      <c r="I17" s="13">
        <f t="shared" si="4"/>
        <v>7.9896803188923959E-3</v>
      </c>
      <c r="J17" s="13">
        <f t="shared" si="5"/>
        <v>3.0720008042130144E-3</v>
      </c>
      <c r="L17">
        <v>9</v>
      </c>
      <c r="M17" s="13">
        <f t="shared" si="6"/>
        <v>36.178229170704</v>
      </c>
      <c r="N17" s="13">
        <f t="shared" si="7"/>
        <v>4.9720164854493591E-2</v>
      </c>
      <c r="O17" s="13">
        <f t="shared" si="7"/>
        <v>6.5085934175291474E-2</v>
      </c>
      <c r="P17" s="13">
        <f t="shared" si="8"/>
        <v>0.43307947290844101</v>
      </c>
      <c r="Q17" s="13">
        <f t="shared" si="9"/>
        <v>0</v>
      </c>
    </row>
    <row r="18" spans="1:17" x14ac:dyDescent="0.25">
      <c r="A18" s="13">
        <v>37</v>
      </c>
      <c r="B18" s="13">
        <v>180</v>
      </c>
      <c r="C18" s="13">
        <v>3</v>
      </c>
      <c r="D18" s="13">
        <v>0</v>
      </c>
      <c r="E18" s="13">
        <f t="shared" si="0"/>
        <v>33.333333333333329</v>
      </c>
      <c r="F18" s="13">
        <f t="shared" si="1"/>
        <v>89.473684210526315</v>
      </c>
      <c r="G18" s="13">
        <f t="shared" si="2"/>
        <v>30</v>
      </c>
      <c r="H18" s="13">
        <f t="shared" si="3"/>
        <v>76.823077032009408</v>
      </c>
      <c r="I18" s="13">
        <f t="shared" si="4"/>
        <v>1.2849658971832868E-2</v>
      </c>
      <c r="J18" s="13">
        <f t="shared" si="5"/>
        <v>4.940643570180518E-3</v>
      </c>
    </row>
    <row r="19" spans="1:17" x14ac:dyDescent="0.25">
      <c r="A19" s="13">
        <v>25</v>
      </c>
      <c r="B19" s="13">
        <v>31</v>
      </c>
      <c r="C19" s="13">
        <v>9</v>
      </c>
      <c r="D19" s="13">
        <v>0</v>
      </c>
      <c r="E19" s="13">
        <f t="shared" si="0"/>
        <v>12.280701754385964</v>
      </c>
      <c r="F19" s="13">
        <f t="shared" si="1"/>
        <v>11.052631578947368</v>
      </c>
      <c r="G19" s="13">
        <f t="shared" si="2"/>
        <v>90</v>
      </c>
      <c r="H19" s="13">
        <f t="shared" si="3"/>
        <v>140.43571997010264</v>
      </c>
      <c r="I19" s="13">
        <f t="shared" si="4"/>
        <v>7.0703496981624221E-3</v>
      </c>
      <c r="J19" s="13">
        <f t="shared" si="5"/>
        <v>2.7185217795839484E-3</v>
      </c>
    </row>
    <row r="20" spans="1:17" x14ac:dyDescent="0.25">
      <c r="A20" s="13">
        <v>27</v>
      </c>
      <c r="B20" s="13">
        <v>27</v>
      </c>
      <c r="C20" s="13">
        <v>7</v>
      </c>
      <c r="D20" s="13">
        <v>1</v>
      </c>
      <c r="E20" s="13">
        <f t="shared" si="0"/>
        <v>15.789473684210526</v>
      </c>
      <c r="F20" s="13">
        <f t="shared" si="1"/>
        <v>8.9473684210526319</v>
      </c>
      <c r="G20" s="13">
        <f t="shared" si="2"/>
        <v>70</v>
      </c>
      <c r="H20" s="13">
        <f t="shared" si="3"/>
        <v>133.55268199232765</v>
      </c>
      <c r="I20" s="13">
        <f t="shared" si="4"/>
        <v>7.4320332021105395E-3</v>
      </c>
      <c r="J20" s="13">
        <f t="shared" si="5"/>
        <v>2.8575876709152838E-3</v>
      </c>
    </row>
    <row r="21" spans="1:17" x14ac:dyDescent="0.25">
      <c r="A21" s="13">
        <v>68</v>
      </c>
      <c r="B21" s="13">
        <v>159</v>
      </c>
      <c r="C21" s="13">
        <v>6</v>
      </c>
      <c r="D21" s="13">
        <v>0</v>
      </c>
      <c r="E21" s="13">
        <f t="shared" si="0"/>
        <v>87.719298245614027</v>
      </c>
      <c r="F21" s="13">
        <f t="shared" si="1"/>
        <v>78.421052631578945</v>
      </c>
      <c r="G21" s="13">
        <f t="shared" si="2"/>
        <v>60</v>
      </c>
      <c r="H21" s="13">
        <f t="shared" si="3"/>
        <v>36.178229170704</v>
      </c>
      <c r="I21" s="13">
        <f t="shared" si="4"/>
        <v>2.6897461829300574E-2</v>
      </c>
      <c r="J21" s="13">
        <f t="shared" si="5"/>
        <v>1.0341968773833874E-2</v>
      </c>
    </row>
    <row r="22" spans="1:17" x14ac:dyDescent="0.25">
      <c r="A22" s="13">
        <v>56</v>
      </c>
      <c r="B22" s="13">
        <v>168</v>
      </c>
      <c r="C22" s="13">
        <v>10</v>
      </c>
      <c r="D22" s="13">
        <v>1</v>
      </c>
      <c r="E22" s="13">
        <f t="shared" si="0"/>
        <v>66.666666666666657</v>
      </c>
      <c r="F22" s="13">
        <f t="shared" si="1"/>
        <v>83.157894736842096</v>
      </c>
      <c r="G22" s="13">
        <f t="shared" si="2"/>
        <v>100</v>
      </c>
      <c r="H22" s="13">
        <f t="shared" si="3"/>
        <v>75.209771275352637</v>
      </c>
      <c r="I22" s="13">
        <f t="shared" si="4"/>
        <v>1.3121676961697099E-2</v>
      </c>
      <c r="J22" s="13">
        <f t="shared" si="5"/>
        <v>5.0452334223736496E-3</v>
      </c>
    </row>
    <row r="23" spans="1:17" x14ac:dyDescent="0.25">
      <c r="A23" s="13">
        <v>23</v>
      </c>
      <c r="B23" s="13">
        <v>87</v>
      </c>
      <c r="C23" s="13">
        <v>7</v>
      </c>
      <c r="D23" s="13">
        <v>0</v>
      </c>
      <c r="E23" s="13">
        <f t="shared" si="0"/>
        <v>8.7719298245614024</v>
      </c>
      <c r="F23" s="13">
        <f t="shared" si="1"/>
        <v>40.526315789473685</v>
      </c>
      <c r="G23" s="13">
        <f t="shared" si="2"/>
        <v>70</v>
      </c>
      <c r="H23" s="13">
        <f t="shared" si="3"/>
        <v>120.15456343216186</v>
      </c>
      <c r="I23" s="13">
        <f t="shared" si="4"/>
        <v>8.2539193875262526E-3</v>
      </c>
      <c r="J23" s="13">
        <f t="shared" si="5"/>
        <v>3.1735996916463778E-3</v>
      </c>
    </row>
    <row r="24" spans="1:17" x14ac:dyDescent="0.25">
      <c r="A24" s="13">
        <v>38</v>
      </c>
      <c r="B24" s="13">
        <v>111</v>
      </c>
      <c r="C24" s="13">
        <v>8</v>
      </c>
      <c r="D24" s="13">
        <v>0</v>
      </c>
      <c r="E24" s="13">
        <f t="shared" si="0"/>
        <v>35.087719298245609</v>
      </c>
      <c r="F24" s="13">
        <f t="shared" si="1"/>
        <v>53.157894736842103</v>
      </c>
      <c r="G24" s="13">
        <f t="shared" si="2"/>
        <v>80</v>
      </c>
      <c r="H24" s="13">
        <f t="shared" si="3"/>
        <v>96.039292512862616</v>
      </c>
      <c r="I24" s="13">
        <f t="shared" si="4"/>
        <v>1.0305103985248547E-2</v>
      </c>
      <c r="J24" s="13">
        <f t="shared" si="5"/>
        <v>3.9622721393902912E-3</v>
      </c>
    </row>
    <row r="25" spans="1:17" x14ac:dyDescent="0.25">
      <c r="A25" s="13">
        <v>25</v>
      </c>
      <c r="B25" s="13">
        <v>104</v>
      </c>
      <c r="C25" s="13">
        <v>6</v>
      </c>
      <c r="D25" s="13">
        <v>0</v>
      </c>
      <c r="E25" s="13">
        <f t="shared" si="0"/>
        <v>12.280701754385964</v>
      </c>
      <c r="F25" s="13">
        <f t="shared" si="1"/>
        <v>49.473684210526315</v>
      </c>
      <c r="G25" s="13">
        <f t="shared" si="2"/>
        <v>60</v>
      </c>
      <c r="H25" s="13">
        <f t="shared" si="3"/>
        <v>110.74053314729991</v>
      </c>
      <c r="I25" s="13">
        <f t="shared" si="4"/>
        <v>8.9493039976976697E-3</v>
      </c>
      <c r="J25" s="13">
        <f t="shared" si="5"/>
        <v>3.4409723519307493E-3</v>
      </c>
    </row>
    <row r="26" spans="1:17" x14ac:dyDescent="0.25">
      <c r="A26" s="13">
        <v>28</v>
      </c>
      <c r="B26" s="13">
        <v>41</v>
      </c>
      <c r="C26" s="13">
        <v>1</v>
      </c>
      <c r="D26" s="13">
        <v>0</v>
      </c>
      <c r="E26" s="13">
        <f t="shared" si="0"/>
        <v>17.543859649122805</v>
      </c>
      <c r="F26" s="13">
        <f t="shared" si="1"/>
        <v>16.315789473684209</v>
      </c>
      <c r="G26" s="13">
        <f t="shared" si="2"/>
        <v>10</v>
      </c>
      <c r="H26" s="13">
        <f t="shared" si="3"/>
        <v>127.37977814138118</v>
      </c>
      <c r="I26" s="13">
        <f t="shared" si="4"/>
        <v>7.7893887532561957E-3</v>
      </c>
      <c r="J26" s="13">
        <f t="shared" si="5"/>
        <v>2.9949894813373593E-3</v>
      </c>
    </row>
    <row r="27" spans="1:17" x14ac:dyDescent="0.25">
      <c r="A27" s="13">
        <v>49</v>
      </c>
      <c r="B27" s="13">
        <v>140</v>
      </c>
      <c r="C27" s="13">
        <v>10</v>
      </c>
      <c r="D27" s="13">
        <v>1</v>
      </c>
      <c r="E27" s="13">
        <f t="shared" si="0"/>
        <v>54.385964912280699</v>
      </c>
      <c r="F27" s="13">
        <f t="shared" si="1"/>
        <v>68.421052631578945</v>
      </c>
      <c r="G27" s="13">
        <f t="shared" si="2"/>
        <v>100</v>
      </c>
      <c r="H27" s="13">
        <f t="shared" si="3"/>
        <v>86.919865947534305</v>
      </c>
      <c r="I27" s="13">
        <f t="shared" si="4"/>
        <v>1.1373993684166266E-2</v>
      </c>
      <c r="J27" s="13">
        <f t="shared" si="5"/>
        <v>4.3732560440811674E-3</v>
      </c>
    </row>
    <row r="28" spans="1:17" x14ac:dyDescent="0.25">
      <c r="A28" s="13">
        <v>57</v>
      </c>
      <c r="B28" s="13">
        <v>200</v>
      </c>
      <c r="C28" s="13">
        <v>2</v>
      </c>
      <c r="D28" s="13">
        <v>0</v>
      </c>
      <c r="E28" s="13">
        <f t="shared" si="0"/>
        <v>68.421052631578945</v>
      </c>
      <c r="F28" s="13">
        <f t="shared" si="1"/>
        <v>100</v>
      </c>
      <c r="G28" s="13">
        <f t="shared" si="2"/>
        <v>20</v>
      </c>
      <c r="H28" s="13">
        <f t="shared" si="3"/>
        <v>45.035467025924703</v>
      </c>
      <c r="I28" s="13">
        <f t="shared" si="4"/>
        <v>2.1722381993797384E-2</v>
      </c>
      <c r="J28" s="13">
        <f t="shared" si="5"/>
        <v>8.3521708367449137E-3</v>
      </c>
    </row>
    <row r="29" spans="1:17" x14ac:dyDescent="0.25">
      <c r="A29" s="13">
        <v>70</v>
      </c>
      <c r="B29" s="13">
        <v>158</v>
      </c>
      <c r="C29" s="13">
        <v>4</v>
      </c>
      <c r="D29" s="13">
        <v>1</v>
      </c>
      <c r="E29" s="13">
        <f t="shared" si="0"/>
        <v>91.228070175438589</v>
      </c>
      <c r="F29" s="13">
        <f t="shared" si="1"/>
        <v>77.89473684210526</v>
      </c>
      <c r="G29" s="13">
        <f t="shared" si="2"/>
        <v>40</v>
      </c>
      <c r="H29" s="13">
        <f t="shared" si="3"/>
        <v>28.221085568558451</v>
      </c>
      <c r="I29" s="13">
        <f t="shared" si="4"/>
        <v>3.4221863443567216E-2</v>
      </c>
      <c r="J29" s="13">
        <f t="shared" si="5"/>
        <v>1.3158172520584715E-2</v>
      </c>
    </row>
    <row r="30" spans="1:17" x14ac:dyDescent="0.25">
      <c r="A30" s="13">
        <v>41</v>
      </c>
      <c r="B30" s="13">
        <v>153</v>
      </c>
      <c r="C30" s="13">
        <v>9</v>
      </c>
      <c r="D30" s="13">
        <v>1</v>
      </c>
      <c r="E30" s="13">
        <f t="shared" si="0"/>
        <v>40.350877192982452</v>
      </c>
      <c r="F30" s="13">
        <f t="shared" si="1"/>
        <v>75.263157894736835</v>
      </c>
      <c r="G30" s="13">
        <f t="shared" si="2"/>
        <v>90</v>
      </c>
      <c r="H30" s="13">
        <f t="shared" si="3"/>
        <v>88.279962622069661</v>
      </c>
      <c r="I30" s="13">
        <f t="shared" si="4"/>
        <v>1.1200721535167891E-2</v>
      </c>
      <c r="J30" s="13">
        <f t="shared" si="5"/>
        <v>4.3066335811257888E-3</v>
      </c>
    </row>
    <row r="31" spans="1:17" x14ac:dyDescent="0.25">
      <c r="A31" s="13">
        <v>49</v>
      </c>
      <c r="B31" s="13">
        <v>186</v>
      </c>
      <c r="C31" s="13">
        <v>7</v>
      </c>
      <c r="D31" s="13">
        <v>1</v>
      </c>
      <c r="E31" s="13">
        <f t="shared" si="0"/>
        <v>54.385964912280699</v>
      </c>
      <c r="F31" s="13">
        <f t="shared" si="1"/>
        <v>92.631578947368411</v>
      </c>
      <c r="G31" s="13">
        <f t="shared" si="2"/>
        <v>70</v>
      </c>
      <c r="H31" s="13">
        <f t="shared" si="3"/>
        <v>62.54699679639856</v>
      </c>
      <c r="I31" s="13">
        <f t="shared" si="4"/>
        <v>1.5736384886982948E-2</v>
      </c>
      <c r="J31" s="13">
        <f t="shared" si="5"/>
        <v>6.0505783834563717E-3</v>
      </c>
    </row>
    <row r="32" spans="1:17" x14ac:dyDescent="0.25">
      <c r="A32" s="13">
        <v>27</v>
      </c>
      <c r="B32" s="13">
        <v>162</v>
      </c>
      <c r="C32" s="13">
        <v>10</v>
      </c>
      <c r="D32" s="13">
        <v>1</v>
      </c>
      <c r="E32" s="13">
        <f t="shared" si="0"/>
        <v>15.789473684210526</v>
      </c>
      <c r="F32" s="13">
        <f t="shared" si="1"/>
        <v>80</v>
      </c>
      <c r="G32" s="13">
        <f t="shared" si="2"/>
        <v>100</v>
      </c>
      <c r="H32" s="13">
        <f t="shared" si="3"/>
        <v>112.45326651499401</v>
      </c>
      <c r="I32" s="13">
        <f t="shared" si="4"/>
        <v>8.814201923995197E-3</v>
      </c>
      <c r="J32" s="13">
        <f t="shared" si="5"/>
        <v>3.389026133496521E-3</v>
      </c>
    </row>
    <row r="33" spans="1:10" x14ac:dyDescent="0.25">
      <c r="A33" s="13">
        <v>34</v>
      </c>
      <c r="B33" s="13">
        <v>123</v>
      </c>
      <c r="C33" s="13">
        <v>0</v>
      </c>
      <c r="D33" s="13">
        <v>0</v>
      </c>
      <c r="E33" s="13">
        <f t="shared" si="0"/>
        <v>28.07017543859649</v>
      </c>
      <c r="F33" s="13">
        <f t="shared" si="1"/>
        <v>59.473684210526315</v>
      </c>
      <c r="G33" s="13">
        <f t="shared" si="2"/>
        <v>0</v>
      </c>
      <c r="H33" s="13">
        <f t="shared" si="3"/>
        <v>98.768190387597713</v>
      </c>
      <c r="I33" s="13">
        <f t="shared" si="4"/>
        <v>1.0023234821790563E-2</v>
      </c>
      <c r="J33" s="13">
        <f t="shared" si="5"/>
        <v>3.8538945495162303E-3</v>
      </c>
    </row>
    <row r="34" spans="1:10" x14ac:dyDescent="0.25">
      <c r="A34" s="13">
        <v>34</v>
      </c>
      <c r="B34" s="13">
        <v>156</v>
      </c>
      <c r="C34" s="13">
        <v>9</v>
      </c>
      <c r="D34" s="13">
        <v>1</v>
      </c>
      <c r="E34" s="13">
        <f t="shared" si="0"/>
        <v>28.07017543859649</v>
      </c>
      <c r="F34" s="13">
        <f t="shared" si="1"/>
        <v>76.84210526315789</v>
      </c>
      <c r="G34" s="13">
        <f t="shared" si="2"/>
        <v>90</v>
      </c>
      <c r="H34" s="13">
        <f t="shared" si="3"/>
        <v>97.719298245614027</v>
      </c>
      <c r="I34" s="13">
        <f t="shared" si="4"/>
        <v>1.0129731650968546E-2</v>
      </c>
      <c r="J34" s="13">
        <f t="shared" si="5"/>
        <v>3.894842163416038E-3</v>
      </c>
    </row>
    <row r="35" spans="1:10" x14ac:dyDescent="0.25">
      <c r="A35" s="13">
        <v>30</v>
      </c>
      <c r="B35" s="13">
        <v>54</v>
      </c>
      <c r="C35" s="13">
        <v>6</v>
      </c>
      <c r="D35" s="13">
        <v>1</v>
      </c>
      <c r="E35" s="13">
        <f t="shared" si="0"/>
        <v>21.052631578947366</v>
      </c>
      <c r="F35" s="13">
        <f t="shared" si="1"/>
        <v>23.157894736842103</v>
      </c>
      <c r="G35" s="13">
        <f t="shared" si="2"/>
        <v>60</v>
      </c>
      <c r="H35" s="13">
        <f t="shared" si="3"/>
        <v>118.31899435837519</v>
      </c>
      <c r="I35" s="13">
        <f t="shared" si="4"/>
        <v>8.3808953082230558E-3</v>
      </c>
      <c r="J35" s="13">
        <f t="shared" si="5"/>
        <v>3.2224214360625975E-3</v>
      </c>
    </row>
    <row r="36" spans="1:10" x14ac:dyDescent="0.25">
      <c r="A36" s="13">
        <v>29</v>
      </c>
      <c r="B36" s="13">
        <v>13</v>
      </c>
      <c r="C36" s="13">
        <v>3</v>
      </c>
      <c r="D36" s="13">
        <v>0</v>
      </c>
      <c r="E36" s="13">
        <f t="shared" si="0"/>
        <v>19.298245614035086</v>
      </c>
      <c r="F36" s="13">
        <f t="shared" si="1"/>
        <v>1.5789473684210527</v>
      </c>
      <c r="G36" s="13">
        <f t="shared" si="2"/>
        <v>30</v>
      </c>
      <c r="H36" s="13">
        <f t="shared" si="3"/>
        <v>133.38756976312681</v>
      </c>
      <c r="I36" s="13">
        <f t="shared" si="4"/>
        <v>7.4411644005663051E-3</v>
      </c>
      <c r="J36" s="13">
        <f t="shared" si="5"/>
        <v>2.8610985809742521E-3</v>
      </c>
    </row>
    <row r="37" spans="1:10" x14ac:dyDescent="0.25">
      <c r="A37" s="13">
        <v>57</v>
      </c>
      <c r="B37" s="13">
        <v>198</v>
      </c>
      <c r="C37" s="13">
        <v>9</v>
      </c>
      <c r="D37" s="13">
        <v>1</v>
      </c>
      <c r="E37" s="13">
        <f t="shared" si="0"/>
        <v>68.421052631578945</v>
      </c>
      <c r="F37" s="13">
        <f t="shared" si="1"/>
        <v>98.94736842105263</v>
      </c>
      <c r="G37" s="13">
        <f t="shared" si="2"/>
        <v>90</v>
      </c>
      <c r="H37" s="13">
        <f t="shared" si="3"/>
        <v>64.259639926505571</v>
      </c>
      <c r="I37" s="13">
        <f t="shared" si="4"/>
        <v>1.5323406643465778E-2</v>
      </c>
      <c r="J37" s="13">
        <f t="shared" si="5"/>
        <v>5.891789865571955E-3</v>
      </c>
    </row>
    <row r="38" spans="1:10" x14ac:dyDescent="0.25">
      <c r="A38" s="13">
        <v>34</v>
      </c>
      <c r="B38" s="13">
        <v>177</v>
      </c>
      <c r="C38" s="13">
        <v>4</v>
      </c>
      <c r="D38" s="13">
        <v>0</v>
      </c>
      <c r="E38" s="13">
        <f t="shared" si="0"/>
        <v>28.07017543859649</v>
      </c>
      <c r="F38" s="13">
        <f t="shared" si="1"/>
        <v>87.89473684210526</v>
      </c>
      <c r="G38" s="13">
        <f t="shared" si="2"/>
        <v>40</v>
      </c>
      <c r="H38" s="13">
        <f t="shared" si="3"/>
        <v>81.60459887221117</v>
      </c>
      <c r="I38" s="13">
        <f t="shared" si="4"/>
        <v>1.2105863519136437E-2</v>
      </c>
      <c r="J38" s="13">
        <f t="shared" si="5"/>
        <v>4.6546571304664722E-3</v>
      </c>
    </row>
    <row r="39" spans="1:10" x14ac:dyDescent="0.25">
      <c r="A39" s="13">
        <v>65</v>
      </c>
      <c r="B39" s="13">
        <v>137</v>
      </c>
      <c r="C39" s="13">
        <v>7</v>
      </c>
      <c r="D39" s="13">
        <v>0</v>
      </c>
      <c r="E39" s="13">
        <f t="shared" si="0"/>
        <v>82.456140350877192</v>
      </c>
      <c r="F39" s="13">
        <f t="shared" si="1"/>
        <v>66.84210526315789</v>
      </c>
      <c r="G39" s="13">
        <f t="shared" si="2"/>
        <v>70</v>
      </c>
      <c r="H39" s="13">
        <f t="shared" si="3"/>
        <v>51.884166746732767</v>
      </c>
      <c r="I39" s="13">
        <f t="shared" si="4"/>
        <v>1.8909251322595168E-2</v>
      </c>
      <c r="J39" s="13">
        <f t="shared" si="5"/>
        <v>7.2705331066526624E-3</v>
      </c>
    </row>
    <row r="40" spans="1:10" x14ac:dyDescent="0.25">
      <c r="A40" s="13">
        <v>43</v>
      </c>
      <c r="B40" s="13">
        <v>50</v>
      </c>
      <c r="C40" s="13">
        <v>10</v>
      </c>
      <c r="D40" s="13">
        <v>1</v>
      </c>
      <c r="E40" s="13">
        <f t="shared" si="0"/>
        <v>43.859649122807014</v>
      </c>
      <c r="F40" s="13">
        <f t="shared" si="1"/>
        <v>21.052631578947366</v>
      </c>
      <c r="G40" s="13">
        <f t="shared" si="2"/>
        <v>100</v>
      </c>
      <c r="H40" s="13">
        <f t="shared" si="3"/>
        <v>118.51705010888844</v>
      </c>
      <c r="I40" s="13">
        <f t="shared" si="4"/>
        <v>8.367007042835559E-3</v>
      </c>
      <c r="J40" s="13">
        <f t="shared" si="5"/>
        <v>3.2170814523915831E-3</v>
      </c>
    </row>
    <row r="41" spans="1:10" x14ac:dyDescent="0.25">
      <c r="A41" s="13">
        <v>43</v>
      </c>
      <c r="B41" s="13">
        <v>120</v>
      </c>
      <c r="C41" s="13">
        <v>5</v>
      </c>
      <c r="D41" s="13">
        <v>0</v>
      </c>
      <c r="E41" s="13">
        <f t="shared" si="0"/>
        <v>43.859649122807014</v>
      </c>
      <c r="F41" s="13">
        <f t="shared" si="1"/>
        <v>57.89473684210526</v>
      </c>
      <c r="G41" s="13">
        <f t="shared" si="2"/>
        <v>50</v>
      </c>
      <c r="H41" s="13">
        <f t="shared" si="3"/>
        <v>78.015750791099379</v>
      </c>
      <c r="I41" s="13">
        <f t="shared" si="4"/>
        <v>1.2655704590389637E-2</v>
      </c>
      <c r="J41" s="13">
        <f t="shared" si="5"/>
        <v>4.8660688698179333E-3</v>
      </c>
    </row>
    <row r="42" spans="1:10" x14ac:dyDescent="0.25">
      <c r="A42" s="13">
        <v>60</v>
      </c>
      <c r="B42" s="13">
        <v>186</v>
      </c>
      <c r="C42" s="13">
        <v>6</v>
      </c>
      <c r="D42" s="13">
        <v>0</v>
      </c>
      <c r="E42" s="13">
        <f t="shared" si="0"/>
        <v>73.68421052631578</v>
      </c>
      <c r="F42" s="13">
        <f t="shared" si="1"/>
        <v>92.631578947368411</v>
      </c>
      <c r="G42" s="13">
        <f t="shared" si="2"/>
        <v>60</v>
      </c>
      <c r="H42" s="13">
        <f t="shared" si="3"/>
        <v>41.054131026747385</v>
      </c>
      <c r="I42" s="13">
        <f t="shared" si="4"/>
        <v>2.3778876785350223E-2</v>
      </c>
      <c r="J42" s="13">
        <f t="shared" si="5"/>
        <v>9.1428850332280591E-3</v>
      </c>
    </row>
    <row r="43" spans="1:10" x14ac:dyDescent="0.25">
      <c r="A43" s="13">
        <v>54</v>
      </c>
      <c r="B43" s="13">
        <v>181</v>
      </c>
      <c r="C43" s="13">
        <v>1</v>
      </c>
      <c r="D43" s="13">
        <v>1</v>
      </c>
      <c r="E43" s="13">
        <f t="shared" si="0"/>
        <v>63.157894736842103</v>
      </c>
      <c r="F43" s="13">
        <f t="shared" si="1"/>
        <v>90</v>
      </c>
      <c r="G43" s="13">
        <f t="shared" si="2"/>
        <v>10</v>
      </c>
      <c r="H43" s="13">
        <f t="shared" si="3"/>
        <v>55.503515176821793</v>
      </c>
      <c r="I43" s="13">
        <f t="shared" si="4"/>
        <v>1.7698013953124959E-2</v>
      </c>
      <c r="J43" s="13">
        <f t="shared" si="5"/>
        <v>6.8048170799041522E-3</v>
      </c>
    </row>
    <row r="44" spans="1:10" x14ac:dyDescent="0.25">
      <c r="A44" s="13">
        <v>50</v>
      </c>
      <c r="B44" s="13">
        <v>143</v>
      </c>
      <c r="C44" s="13">
        <v>7</v>
      </c>
      <c r="D44" s="13">
        <v>1</v>
      </c>
      <c r="E44" s="13">
        <f t="shared" si="0"/>
        <v>56.140350877192979</v>
      </c>
      <c r="F44" s="13">
        <f t="shared" si="1"/>
        <v>70</v>
      </c>
      <c r="G44" s="13">
        <f t="shared" si="2"/>
        <v>70</v>
      </c>
      <c r="H44" s="13">
        <f t="shared" si="3"/>
        <v>67.60238976909821</v>
      </c>
      <c r="I44" s="13">
        <f t="shared" si="4"/>
        <v>1.457675167535414E-2</v>
      </c>
      <c r="J44" s="13">
        <f t="shared" si="5"/>
        <v>5.6047039533753361E-3</v>
      </c>
    </row>
    <row r="45" spans="1:10" x14ac:dyDescent="0.25">
      <c r="A45" s="13">
        <v>38</v>
      </c>
      <c r="B45" s="13">
        <v>161</v>
      </c>
      <c r="C45" s="13">
        <v>9</v>
      </c>
      <c r="D45" s="13">
        <v>1</v>
      </c>
      <c r="E45" s="13">
        <f t="shared" si="0"/>
        <v>35.087719298245609</v>
      </c>
      <c r="F45" s="13">
        <f t="shared" si="1"/>
        <v>79.473684210526315</v>
      </c>
      <c r="G45" s="13">
        <f t="shared" si="2"/>
        <v>90</v>
      </c>
      <c r="H45" s="13">
        <f t="shared" si="3"/>
        <v>91.382123639011695</v>
      </c>
      <c r="I45" s="13">
        <f t="shared" si="4"/>
        <v>1.0824605027565245E-2</v>
      </c>
      <c r="J45" s="13">
        <f t="shared" si="5"/>
        <v>4.1620182563923335E-3</v>
      </c>
    </row>
    <row r="46" spans="1:10" x14ac:dyDescent="0.25">
      <c r="A46" s="13">
        <v>70</v>
      </c>
      <c r="B46" s="13">
        <v>57</v>
      </c>
      <c r="C46" s="13">
        <v>0</v>
      </c>
      <c r="D46" s="13">
        <v>1</v>
      </c>
      <c r="E46" s="13">
        <f t="shared" si="0"/>
        <v>91.228070175438589</v>
      </c>
      <c r="F46" s="13">
        <f t="shared" si="1"/>
        <v>24.736842105263158</v>
      </c>
      <c r="G46" s="13">
        <f t="shared" si="2"/>
        <v>0</v>
      </c>
      <c r="H46" s="13">
        <f t="shared" si="3"/>
        <v>87.019135525907231</v>
      </c>
      <c r="I46" s="13">
        <f t="shared" si="4"/>
        <v>1.1361165887679773E-2</v>
      </c>
      <c r="J46" s="13">
        <f t="shared" si="5"/>
        <v>4.3683238065510112E-3</v>
      </c>
    </row>
    <row r="47" spans="1:10" x14ac:dyDescent="0.25">
      <c r="A47" s="13">
        <v>50</v>
      </c>
      <c r="B47" s="13">
        <v>165</v>
      </c>
      <c r="C47" s="13">
        <v>1</v>
      </c>
      <c r="D47" s="13">
        <v>1</v>
      </c>
      <c r="E47" s="13">
        <f t="shared" si="0"/>
        <v>56.140350877192979</v>
      </c>
      <c r="F47" s="13">
        <f t="shared" si="1"/>
        <v>81.578947368421055</v>
      </c>
      <c r="G47" s="13">
        <f t="shared" si="2"/>
        <v>10</v>
      </c>
      <c r="H47" s="13">
        <f t="shared" si="3"/>
        <v>63.31996748695056</v>
      </c>
      <c r="I47" s="13">
        <f t="shared" si="4"/>
        <v>1.5547271540566048E-2</v>
      </c>
      <c r="J47" s="13">
        <f t="shared" si="5"/>
        <v>5.9778650421094849E-3</v>
      </c>
    </row>
    <row r="48" spans="1:10" x14ac:dyDescent="0.25">
      <c r="A48" s="13">
        <v>57</v>
      </c>
      <c r="B48" s="13">
        <v>186</v>
      </c>
      <c r="C48" s="13">
        <v>10</v>
      </c>
      <c r="D48" s="13">
        <v>0</v>
      </c>
      <c r="E48" s="13">
        <f t="shared" si="0"/>
        <v>68.421052631578945</v>
      </c>
      <c r="F48" s="13">
        <f t="shared" si="1"/>
        <v>92.631578947368411</v>
      </c>
      <c r="G48" s="13">
        <f t="shared" si="2"/>
        <v>100</v>
      </c>
      <c r="H48" s="13">
        <f t="shared" si="3"/>
        <v>72.68071903229918</v>
      </c>
      <c r="I48" s="13">
        <f t="shared" si="4"/>
        <v>1.3572071678095774E-2</v>
      </c>
      <c r="J48" s="13">
        <f t="shared" si="5"/>
        <v>5.2184084276011219E-3</v>
      </c>
    </row>
    <row r="49" spans="1:10" x14ac:dyDescent="0.25">
      <c r="A49" s="13">
        <v>56</v>
      </c>
      <c r="B49" s="13">
        <v>191</v>
      </c>
      <c r="C49" s="13">
        <v>7</v>
      </c>
      <c r="D49" s="13">
        <v>1</v>
      </c>
      <c r="E49" s="13">
        <f t="shared" si="0"/>
        <v>66.666666666666657</v>
      </c>
      <c r="F49" s="13">
        <f t="shared" si="1"/>
        <v>95.263157894736835</v>
      </c>
      <c r="G49" s="13">
        <f t="shared" si="2"/>
        <v>70</v>
      </c>
      <c r="H49" s="13">
        <f t="shared" si="3"/>
        <v>51.916190718558717</v>
      </c>
      <c r="I49" s="13">
        <f t="shared" si="4"/>
        <v>1.8897807767732627E-2</v>
      </c>
      <c r="J49" s="13">
        <f t="shared" si="5"/>
        <v>7.2661331046078173E-3</v>
      </c>
    </row>
    <row r="50" spans="1:10" x14ac:dyDescent="0.25">
      <c r="A50" s="13">
        <v>35</v>
      </c>
      <c r="B50" s="13">
        <v>185</v>
      </c>
      <c r="C50" s="13">
        <v>6</v>
      </c>
      <c r="D50" s="13">
        <v>0</v>
      </c>
      <c r="E50" s="13">
        <f t="shared" si="0"/>
        <v>29.82456140350877</v>
      </c>
      <c r="F50" s="13">
        <f t="shared" si="1"/>
        <v>92.105263157894726</v>
      </c>
      <c r="G50" s="13">
        <f t="shared" si="2"/>
        <v>60</v>
      </c>
      <c r="H50" s="13">
        <f t="shared" si="3"/>
        <v>81.823064293727796</v>
      </c>
      <c r="I50" s="13">
        <f t="shared" si="4"/>
        <v>1.2073931440806762E-2</v>
      </c>
      <c r="J50" s="13">
        <f t="shared" si="5"/>
        <v>4.6423793713580141E-3</v>
      </c>
    </row>
    <row r="51" spans="1:10" x14ac:dyDescent="0.25">
      <c r="A51" s="13">
        <v>49</v>
      </c>
      <c r="B51" s="13">
        <v>145</v>
      </c>
      <c r="C51" s="13">
        <v>10</v>
      </c>
      <c r="D51" s="13">
        <v>0</v>
      </c>
      <c r="E51" s="13">
        <f t="shared" si="0"/>
        <v>54.385964912280699</v>
      </c>
      <c r="F51" s="13">
        <f t="shared" si="1"/>
        <v>71.05263157894737</v>
      </c>
      <c r="G51" s="13">
        <f t="shared" si="2"/>
        <v>100</v>
      </c>
      <c r="H51" s="13">
        <f t="shared" si="3"/>
        <v>85.99874021137741</v>
      </c>
      <c r="I51" s="13">
        <f t="shared" si="4"/>
        <v>1.1494419316536532E-2</v>
      </c>
      <c r="J51" s="13">
        <f t="shared" si="5"/>
        <v>4.4195592282792306E-3</v>
      </c>
    </row>
    <row r="52" spans="1:10" x14ac:dyDescent="0.25">
      <c r="A52" s="13">
        <v>19</v>
      </c>
      <c r="B52" s="13">
        <v>90</v>
      </c>
      <c r="C52" s="13">
        <v>1</v>
      </c>
      <c r="D52" s="13">
        <v>0</v>
      </c>
      <c r="E52" s="13">
        <f t="shared" si="0"/>
        <v>1.7543859649122806</v>
      </c>
      <c r="F52" s="13">
        <f t="shared" si="1"/>
        <v>42.105263157894733</v>
      </c>
      <c r="G52" s="13">
        <f t="shared" si="2"/>
        <v>10</v>
      </c>
      <c r="H52" s="13">
        <f t="shared" si="3"/>
        <v>125.31781696059242</v>
      </c>
      <c r="I52" s="13">
        <f t="shared" si="4"/>
        <v>7.9165395987802079E-3</v>
      </c>
      <c r="J52" s="13">
        <f t="shared" si="5"/>
        <v>3.0438784836648368E-3</v>
      </c>
    </row>
    <row r="53" spans="1:10" x14ac:dyDescent="0.25">
      <c r="A53" s="13">
        <v>41</v>
      </c>
      <c r="B53" s="13">
        <v>150</v>
      </c>
      <c r="C53" s="13">
        <v>8</v>
      </c>
      <c r="D53" s="13">
        <v>1</v>
      </c>
      <c r="E53" s="13">
        <f t="shared" si="0"/>
        <v>40.350877192982452</v>
      </c>
      <c r="F53" s="13">
        <f t="shared" si="1"/>
        <v>73.68421052631578</v>
      </c>
      <c r="G53" s="13">
        <f t="shared" si="2"/>
        <v>80</v>
      </c>
      <c r="H53" s="13">
        <f t="shared" si="3"/>
        <v>83.51024619073138</v>
      </c>
      <c r="I53" s="13">
        <f t="shared" si="4"/>
        <v>1.1832884710134408E-2</v>
      </c>
      <c r="J53" s="13">
        <f t="shared" si="5"/>
        <v>4.5496978470763207E-3</v>
      </c>
    </row>
    <row r="54" spans="1:10" x14ac:dyDescent="0.25">
      <c r="A54" s="13">
        <v>66</v>
      </c>
      <c r="B54" s="13">
        <v>83</v>
      </c>
      <c r="C54" s="13">
        <v>9</v>
      </c>
      <c r="D54" s="13">
        <v>1</v>
      </c>
      <c r="E54" s="13">
        <f t="shared" si="0"/>
        <v>84.210526315789465</v>
      </c>
      <c r="F54" s="13">
        <f t="shared" si="1"/>
        <v>38.421052631578945</v>
      </c>
      <c r="G54" s="13">
        <f t="shared" si="2"/>
        <v>90</v>
      </c>
      <c r="H54" s="13">
        <f t="shared" si="3"/>
        <v>83.037517432323838</v>
      </c>
      <c r="I54" s="13">
        <f t="shared" si="4"/>
        <v>1.1899447182091129E-2</v>
      </c>
      <c r="J54" s="13">
        <f t="shared" si="5"/>
        <v>4.5752908569615773E-3</v>
      </c>
    </row>
    <row r="55" spans="1:10" x14ac:dyDescent="0.25">
      <c r="A55" s="13">
        <v>64</v>
      </c>
      <c r="B55" s="13">
        <v>36</v>
      </c>
      <c r="C55" s="13">
        <v>1</v>
      </c>
      <c r="D55" s="13">
        <v>1</v>
      </c>
      <c r="E55" s="13">
        <f t="shared" si="0"/>
        <v>80.701754385964904</v>
      </c>
      <c r="F55" s="13">
        <f t="shared" si="1"/>
        <v>13.684210526315789</v>
      </c>
      <c r="G55" s="13">
        <f t="shared" si="2"/>
        <v>10</v>
      </c>
      <c r="H55" s="13">
        <f t="shared" si="3"/>
        <v>95.594718795647708</v>
      </c>
      <c r="I55" s="13">
        <f t="shared" si="4"/>
        <v>1.0352532855502833E-2</v>
      </c>
      <c r="J55" s="13">
        <f t="shared" si="5"/>
        <v>3.9805083543261446E-3</v>
      </c>
    </row>
    <row r="56" spans="1:10" x14ac:dyDescent="0.25">
      <c r="A56" s="13">
        <v>75</v>
      </c>
      <c r="B56" s="13">
        <v>58</v>
      </c>
      <c r="C56" s="13">
        <v>4</v>
      </c>
      <c r="D56" s="13">
        <v>0</v>
      </c>
      <c r="E56" s="13">
        <f t="shared" si="0"/>
        <v>100</v>
      </c>
      <c r="F56" s="13">
        <f t="shared" si="1"/>
        <v>25.263157894736842</v>
      </c>
      <c r="G56" s="13">
        <f t="shared" si="2"/>
        <v>40</v>
      </c>
      <c r="H56" s="13">
        <f t="shared" si="3"/>
        <v>75.249865918246428</v>
      </c>
      <c r="I56" s="13">
        <f t="shared" si="4"/>
        <v>1.3114777160030417E-2</v>
      </c>
      <c r="J56" s="13">
        <f t="shared" si="5"/>
        <v>5.0425804756445E-3</v>
      </c>
    </row>
    <row r="57" spans="1:10" x14ac:dyDescent="0.25">
      <c r="A57" s="13">
        <v>60</v>
      </c>
      <c r="B57" s="13">
        <v>91</v>
      </c>
      <c r="C57" s="13">
        <v>6</v>
      </c>
      <c r="D57" s="13">
        <v>1</v>
      </c>
      <c r="E57" s="13">
        <f t="shared" si="0"/>
        <v>73.68421052631578</v>
      </c>
      <c r="F57" s="13">
        <f t="shared" si="1"/>
        <v>42.631578947368418</v>
      </c>
      <c r="G57" s="13">
        <f t="shared" si="2"/>
        <v>60</v>
      </c>
      <c r="H57" s="13">
        <f t="shared" si="3"/>
        <v>70.158989300192317</v>
      </c>
      <c r="I57" s="13">
        <f t="shared" si="4"/>
        <v>1.4053038271544104E-2</v>
      </c>
      <c r="J57" s="13">
        <f t="shared" si="5"/>
        <v>5.4033381998698686E-3</v>
      </c>
    </row>
    <row r="58" spans="1:10" x14ac:dyDescent="0.25">
      <c r="A58" s="13">
        <v>32</v>
      </c>
      <c r="B58" s="13">
        <v>47</v>
      </c>
      <c r="C58" s="13">
        <v>1</v>
      </c>
      <c r="D58" s="13">
        <v>1</v>
      </c>
      <c r="E58" s="13">
        <f t="shared" si="0"/>
        <v>24.561403508771928</v>
      </c>
      <c r="F58" s="13">
        <f t="shared" si="1"/>
        <v>19.473684210526315</v>
      </c>
      <c r="G58" s="13">
        <f t="shared" si="2"/>
        <v>10</v>
      </c>
      <c r="H58" s="13">
        <f t="shared" si="3"/>
        <v>120.31583552055112</v>
      </c>
      <c r="I58" s="13">
        <f t="shared" si="4"/>
        <v>8.242946979750209E-3</v>
      </c>
      <c r="J58" s="13">
        <f t="shared" si="5"/>
        <v>3.1693808438118211E-3</v>
      </c>
    </row>
    <row r="59" spans="1:10" x14ac:dyDescent="0.25">
      <c r="A59" s="13">
        <v>23</v>
      </c>
      <c r="B59" s="13">
        <v>82</v>
      </c>
      <c r="C59" s="13">
        <v>7</v>
      </c>
      <c r="D59" s="13">
        <v>1</v>
      </c>
      <c r="E59" s="13">
        <f t="shared" si="0"/>
        <v>8.7719298245614024</v>
      </c>
      <c r="F59" s="13">
        <f t="shared" si="1"/>
        <v>37.89473684210526</v>
      </c>
      <c r="G59" s="13">
        <f t="shared" si="2"/>
        <v>70</v>
      </c>
      <c r="H59" s="13">
        <f t="shared" si="3"/>
        <v>121.47865537579578</v>
      </c>
      <c r="I59" s="13">
        <f t="shared" si="4"/>
        <v>8.1646879362917944E-3</v>
      </c>
      <c r="J59" s="13">
        <f t="shared" si="5"/>
        <v>3.1392905479744877E-3</v>
      </c>
    </row>
    <row r="60" spans="1:10" x14ac:dyDescent="0.25">
      <c r="A60" s="13">
        <v>60</v>
      </c>
      <c r="B60" s="13">
        <v>57</v>
      </c>
      <c r="C60" s="13">
        <v>1</v>
      </c>
      <c r="D60" s="13">
        <v>0</v>
      </c>
      <c r="E60" s="13">
        <f t="shared" si="0"/>
        <v>73.68421052631578</v>
      </c>
      <c r="F60" s="13">
        <f t="shared" si="1"/>
        <v>24.736842105263158</v>
      </c>
      <c r="G60" s="13">
        <f t="shared" si="2"/>
        <v>10</v>
      </c>
      <c r="H60" s="13">
        <f t="shared" si="3"/>
        <v>88.293210281655107</v>
      </c>
      <c r="I60" s="13">
        <f t="shared" si="4"/>
        <v>1.1199059781205398E-2</v>
      </c>
      <c r="J60" s="13">
        <f t="shared" si="5"/>
        <v>4.305994643232728E-3</v>
      </c>
    </row>
    <row r="61" spans="1:10" x14ac:dyDescent="0.25">
      <c r="A61" s="13">
        <v>59</v>
      </c>
      <c r="B61" s="13">
        <v>189</v>
      </c>
      <c r="C61" s="13">
        <v>3</v>
      </c>
      <c r="D61" s="13">
        <v>0</v>
      </c>
      <c r="E61" s="13">
        <f t="shared" si="0"/>
        <v>71.929824561403507</v>
      </c>
      <c r="F61" s="13">
        <f t="shared" si="1"/>
        <v>94.210526315789465</v>
      </c>
      <c r="G61" s="13">
        <f t="shared" si="2"/>
        <v>30</v>
      </c>
      <c r="H61" s="13">
        <f t="shared" si="3"/>
        <v>38.611639770434152</v>
      </c>
      <c r="I61" s="13">
        <f t="shared" si="4"/>
        <v>2.5245104868049238E-2</v>
      </c>
      <c r="J61" s="13">
        <f t="shared" si="5"/>
        <v>9.706643990962615E-3</v>
      </c>
    </row>
    <row r="62" spans="1:10" x14ac:dyDescent="0.25">
      <c r="A62" s="13">
        <v>66</v>
      </c>
      <c r="B62" s="13">
        <v>186</v>
      </c>
      <c r="C62" s="13">
        <v>3</v>
      </c>
      <c r="D62" s="13">
        <v>0</v>
      </c>
      <c r="E62" s="13">
        <f t="shared" si="0"/>
        <v>84.210526315789465</v>
      </c>
      <c r="F62" s="13">
        <f t="shared" si="1"/>
        <v>92.631578947368411</v>
      </c>
      <c r="G62" s="13">
        <f t="shared" si="2"/>
        <v>30</v>
      </c>
      <c r="H62" s="13">
        <f t="shared" si="3"/>
        <v>27.523738320394973</v>
      </c>
      <c r="I62" s="13">
        <f t="shared" si="4"/>
        <v>3.5058518233740156E-2</v>
      </c>
      <c r="J62" s="13">
        <f t="shared" si="5"/>
        <v>1.3479863012028089E-2</v>
      </c>
    </row>
    <row r="63" spans="1:10" x14ac:dyDescent="0.25">
      <c r="A63" s="13">
        <v>40</v>
      </c>
      <c r="B63" s="13">
        <v>59</v>
      </c>
      <c r="C63" s="13">
        <v>8</v>
      </c>
      <c r="D63" s="13">
        <v>1</v>
      </c>
      <c r="E63" s="13">
        <f t="shared" si="0"/>
        <v>38.596491228070171</v>
      </c>
      <c r="F63" s="13">
        <f t="shared" si="1"/>
        <v>25.789473684210524</v>
      </c>
      <c r="G63" s="13">
        <f t="shared" si="2"/>
        <v>80</v>
      </c>
      <c r="H63" s="13">
        <f t="shared" si="3"/>
        <v>109.68953641198596</v>
      </c>
      <c r="I63" s="13">
        <f t="shared" si="4"/>
        <v>9.0342776057711956E-3</v>
      </c>
      <c r="J63" s="13">
        <f t="shared" si="5"/>
        <v>3.4736443715760786E-3</v>
      </c>
    </row>
    <row r="64" spans="1:10" x14ac:dyDescent="0.25">
      <c r="A64" s="13">
        <v>70</v>
      </c>
      <c r="B64" s="13">
        <v>71</v>
      </c>
      <c r="C64" s="13">
        <v>2</v>
      </c>
      <c r="D64" s="13">
        <v>1</v>
      </c>
      <c r="E64" s="13">
        <f t="shared" si="0"/>
        <v>91.228070175438589</v>
      </c>
      <c r="F64" s="13">
        <f t="shared" si="1"/>
        <v>32.105263157894733</v>
      </c>
      <c r="G64" s="13">
        <f t="shared" si="2"/>
        <v>20</v>
      </c>
      <c r="H64" s="13">
        <f t="shared" si="3"/>
        <v>72.921068987274481</v>
      </c>
      <c r="I64" s="13">
        <f t="shared" si="4"/>
        <v>1.3527942895037816E-2</v>
      </c>
      <c r="J64" s="13">
        <f t="shared" si="5"/>
        <v>5.2014410832729096E-3</v>
      </c>
    </row>
    <row r="65" spans="1:10" x14ac:dyDescent="0.25">
      <c r="A65" s="13">
        <v>23</v>
      </c>
      <c r="B65" s="13">
        <v>61</v>
      </c>
      <c r="C65" s="13">
        <v>3</v>
      </c>
      <c r="D65" s="13">
        <v>1</v>
      </c>
      <c r="E65" s="13">
        <f t="shared" si="0"/>
        <v>8.7719298245614024</v>
      </c>
      <c r="F65" s="13">
        <f t="shared" si="1"/>
        <v>26.842105263157894</v>
      </c>
      <c r="G65" s="13">
        <f t="shared" si="2"/>
        <v>30</v>
      </c>
      <c r="H65" s="13">
        <f t="shared" si="3"/>
        <v>124.30638584693415</v>
      </c>
      <c r="I65" s="13">
        <f t="shared" si="4"/>
        <v>7.9804392508896777E-3</v>
      </c>
      <c r="J65" s="13">
        <f t="shared" si="5"/>
        <v>3.0684476497433656E-3</v>
      </c>
    </row>
    <row r="66" spans="1:10" x14ac:dyDescent="0.25">
      <c r="A66" s="13">
        <v>47</v>
      </c>
      <c r="B66" s="13">
        <v>134</v>
      </c>
      <c r="C66" s="13">
        <v>5</v>
      </c>
      <c r="D66" s="13">
        <v>0</v>
      </c>
      <c r="E66" s="13">
        <f t="shared" si="0"/>
        <v>50.877192982456137</v>
      </c>
      <c r="F66" s="13">
        <f t="shared" si="1"/>
        <v>65.263157894736835</v>
      </c>
      <c r="G66" s="13">
        <f t="shared" si="2"/>
        <v>50</v>
      </c>
      <c r="H66" s="13">
        <f t="shared" si="3"/>
        <v>68.252829637038516</v>
      </c>
      <c r="I66" s="13">
        <f t="shared" si="4"/>
        <v>1.4439843183897422E-2</v>
      </c>
      <c r="J66" s="13">
        <f t="shared" si="5"/>
        <v>5.5520631743864552E-3</v>
      </c>
    </row>
    <row r="67" spans="1:10" x14ac:dyDescent="0.25">
      <c r="A67" s="13">
        <v>51</v>
      </c>
      <c r="B67" s="13">
        <v>123</v>
      </c>
      <c r="C67" s="13">
        <v>10</v>
      </c>
      <c r="D67" s="13">
        <v>0</v>
      </c>
      <c r="E67" s="13">
        <f t="shared" ref="E67:E130" si="10">100/ ($O$4-$O$1)*(A67-$O$1)</f>
        <v>57.89473684210526</v>
      </c>
      <c r="F67" s="13">
        <f t="shared" ref="F67:F130" si="11">100/($O$5-$O$2)*(B67-$O$2)</f>
        <v>59.473684210526315</v>
      </c>
      <c r="G67" s="13">
        <f t="shared" ref="G67:G130" si="12">100/($O$6-$O$3)*(C67-$O$3)</f>
        <v>100</v>
      </c>
      <c r="H67" s="13">
        <f t="shared" ref="H67:H130" si="13">SQRT((E67-$M$11)^2+ (F67-$N$11)^2 + (G67-$O$11)^2)</f>
        <v>88.492208907011857</v>
      </c>
      <c r="I67" s="13">
        <f t="shared" ref="I67:I130" si="14">1/(1+H67)</f>
        <v>1.1174157082646873E-2</v>
      </c>
      <c r="J67" s="13">
        <f t="shared" ref="J67:J130" si="15">I67/SUM($I$2:$I$201)</f>
        <v>4.2964196531273076E-3</v>
      </c>
    </row>
    <row r="68" spans="1:10" x14ac:dyDescent="0.25">
      <c r="A68" s="13">
        <v>50</v>
      </c>
      <c r="B68" s="13">
        <v>49</v>
      </c>
      <c r="C68" s="13">
        <v>6</v>
      </c>
      <c r="D68" s="13">
        <v>0</v>
      </c>
      <c r="E68" s="13">
        <f t="shared" si="10"/>
        <v>56.140350877192979</v>
      </c>
      <c r="F68" s="13">
        <f t="shared" si="11"/>
        <v>20.526315789473681</v>
      </c>
      <c r="G68" s="13">
        <f t="shared" si="12"/>
        <v>60</v>
      </c>
      <c r="H68" s="13">
        <f t="shared" si="13"/>
        <v>97.396866399733483</v>
      </c>
      <c r="I68" s="13">
        <f t="shared" si="14"/>
        <v>1.0162925269769654E-2</v>
      </c>
      <c r="J68" s="13">
        <f t="shared" si="15"/>
        <v>3.9076049798970214E-3</v>
      </c>
    </row>
    <row r="69" spans="1:10" x14ac:dyDescent="0.25">
      <c r="A69" s="13">
        <v>22</v>
      </c>
      <c r="B69" s="13">
        <v>169</v>
      </c>
      <c r="C69" s="13">
        <v>3</v>
      </c>
      <c r="D69" s="13">
        <v>0</v>
      </c>
      <c r="E69" s="13">
        <f t="shared" si="10"/>
        <v>7.0175438596491224</v>
      </c>
      <c r="F69" s="13">
        <f t="shared" si="11"/>
        <v>83.68421052631578</v>
      </c>
      <c r="G69" s="13">
        <f t="shared" si="12"/>
        <v>30</v>
      </c>
      <c r="H69" s="13">
        <f t="shared" si="13"/>
        <v>103.53820574669972</v>
      </c>
      <c r="I69" s="13">
        <f t="shared" si="14"/>
        <v>9.5658806544187333E-3</v>
      </c>
      <c r="J69" s="13">
        <f t="shared" si="15"/>
        <v>3.6780436626347879E-3</v>
      </c>
    </row>
    <row r="70" spans="1:10" x14ac:dyDescent="0.25">
      <c r="A70" s="13">
        <v>38</v>
      </c>
      <c r="B70" s="13">
        <v>85</v>
      </c>
      <c r="C70" s="13">
        <v>1</v>
      </c>
      <c r="D70" s="13">
        <v>0</v>
      </c>
      <c r="E70" s="13">
        <f t="shared" si="10"/>
        <v>35.087719298245609</v>
      </c>
      <c r="F70" s="13">
        <f t="shared" si="11"/>
        <v>39.473684210526315</v>
      </c>
      <c r="G70" s="13">
        <f t="shared" si="12"/>
        <v>10</v>
      </c>
      <c r="H70" s="13">
        <f t="shared" si="13"/>
        <v>99.963982433342039</v>
      </c>
      <c r="I70" s="13">
        <f t="shared" si="14"/>
        <v>9.9045221464022105E-3</v>
      </c>
      <c r="J70" s="13">
        <f t="shared" si="15"/>
        <v>3.8082499905717423E-3</v>
      </c>
    </row>
    <row r="71" spans="1:10" x14ac:dyDescent="0.25">
      <c r="A71" s="13">
        <v>28</v>
      </c>
      <c r="B71" s="13">
        <v>53</v>
      </c>
      <c r="C71" s="13">
        <v>1</v>
      </c>
      <c r="D71" s="13">
        <v>0</v>
      </c>
      <c r="E71" s="13">
        <f t="shared" si="10"/>
        <v>17.543859649122805</v>
      </c>
      <c r="F71" s="13">
        <f t="shared" si="11"/>
        <v>22.631578947368421</v>
      </c>
      <c r="G71" s="13">
        <f t="shared" si="12"/>
        <v>10</v>
      </c>
      <c r="H71" s="13">
        <f t="shared" si="13"/>
        <v>123.32247712445624</v>
      </c>
      <c r="I71" s="13">
        <f t="shared" si="14"/>
        <v>8.0435977719372827E-3</v>
      </c>
      <c r="J71" s="13">
        <f t="shared" si="15"/>
        <v>3.092731853830025E-3</v>
      </c>
    </row>
    <row r="72" spans="1:10" x14ac:dyDescent="0.25">
      <c r="A72" s="13">
        <v>70</v>
      </c>
      <c r="B72" s="13">
        <v>166</v>
      </c>
      <c r="C72" s="13">
        <v>1</v>
      </c>
      <c r="D72" s="13">
        <v>1</v>
      </c>
      <c r="E72" s="13">
        <f t="shared" si="10"/>
        <v>91.228070175438589</v>
      </c>
      <c r="F72" s="13">
        <f t="shared" si="11"/>
        <v>82.105263157894726</v>
      </c>
      <c r="G72" s="13">
        <f t="shared" si="12"/>
        <v>10</v>
      </c>
      <c r="H72" s="13">
        <f t="shared" si="13"/>
        <v>39.089750805502959</v>
      </c>
      <c r="I72" s="13">
        <f t="shared" si="14"/>
        <v>2.4944031327396879E-2</v>
      </c>
      <c r="J72" s="13">
        <f t="shared" si="15"/>
        <v>9.5908823932395765E-3</v>
      </c>
    </row>
    <row r="73" spans="1:10" x14ac:dyDescent="0.25">
      <c r="A73" s="13">
        <v>19</v>
      </c>
      <c r="B73" s="13">
        <v>28</v>
      </c>
      <c r="C73" s="13">
        <v>4</v>
      </c>
      <c r="D73" s="13">
        <v>0</v>
      </c>
      <c r="E73" s="13">
        <f t="shared" si="10"/>
        <v>1.7543859649122806</v>
      </c>
      <c r="F73" s="13">
        <f t="shared" si="11"/>
        <v>9.473684210526315</v>
      </c>
      <c r="G73" s="13">
        <f t="shared" si="12"/>
        <v>40</v>
      </c>
      <c r="H73" s="13">
        <f t="shared" si="13"/>
        <v>140.17049812341909</v>
      </c>
      <c r="I73" s="13">
        <f t="shared" si="14"/>
        <v>7.0836330061380421E-3</v>
      </c>
      <c r="J73" s="13">
        <f t="shared" si="15"/>
        <v>2.7236291594984145E-3</v>
      </c>
    </row>
    <row r="74" spans="1:10" x14ac:dyDescent="0.25">
      <c r="A74" s="13">
        <v>19</v>
      </c>
      <c r="B74" s="13">
        <v>74</v>
      </c>
      <c r="C74" s="13">
        <v>9</v>
      </c>
      <c r="D74" s="13">
        <v>1</v>
      </c>
      <c r="E74" s="13">
        <f t="shared" si="10"/>
        <v>1.7543859649122806</v>
      </c>
      <c r="F74" s="13">
        <f t="shared" si="11"/>
        <v>33.684210526315788</v>
      </c>
      <c r="G74" s="13">
        <f t="shared" si="12"/>
        <v>90</v>
      </c>
      <c r="H74" s="13">
        <f t="shared" si="13"/>
        <v>135.46415993638291</v>
      </c>
      <c r="I74" s="13">
        <f t="shared" si="14"/>
        <v>7.3279313811493189E-3</v>
      </c>
      <c r="J74" s="13">
        <f t="shared" si="15"/>
        <v>2.8175609282987228E-3</v>
      </c>
    </row>
    <row r="75" spans="1:10" x14ac:dyDescent="0.25">
      <c r="A75" s="13">
        <v>32</v>
      </c>
      <c r="B75" s="13">
        <v>168</v>
      </c>
      <c r="C75" s="13">
        <v>0</v>
      </c>
      <c r="D75" s="13">
        <v>0</v>
      </c>
      <c r="E75" s="13">
        <f t="shared" si="10"/>
        <v>24.561403508771928</v>
      </c>
      <c r="F75" s="13">
        <f t="shared" si="11"/>
        <v>83.157894736842096</v>
      </c>
      <c r="G75" s="13">
        <f t="shared" si="12"/>
        <v>0</v>
      </c>
      <c r="H75" s="13">
        <f t="shared" si="13"/>
        <v>94.73684210526315</v>
      </c>
      <c r="I75" s="13">
        <f t="shared" si="14"/>
        <v>1.0445299615173173E-2</v>
      </c>
      <c r="J75" s="13">
        <f t="shared" si="15"/>
        <v>4.0161768102514282E-3</v>
      </c>
    </row>
    <row r="76" spans="1:10" x14ac:dyDescent="0.25">
      <c r="A76" s="13">
        <v>31</v>
      </c>
      <c r="B76" s="13">
        <v>78</v>
      </c>
      <c r="C76" s="13">
        <v>8</v>
      </c>
      <c r="D76" s="13">
        <v>0</v>
      </c>
      <c r="E76" s="13">
        <f t="shared" si="10"/>
        <v>22.807017543859647</v>
      </c>
      <c r="F76" s="13">
        <f t="shared" si="11"/>
        <v>35.789473684210527</v>
      </c>
      <c r="G76" s="13">
        <f t="shared" si="12"/>
        <v>80</v>
      </c>
      <c r="H76" s="13">
        <f t="shared" si="13"/>
        <v>114.51182398852723</v>
      </c>
      <c r="I76" s="13">
        <f t="shared" si="14"/>
        <v>8.6571224093848712E-3</v>
      </c>
      <c r="J76" s="13">
        <f t="shared" si="15"/>
        <v>3.3286296750716102E-3</v>
      </c>
    </row>
    <row r="77" spans="1:10" x14ac:dyDescent="0.25">
      <c r="A77" s="13">
        <v>52</v>
      </c>
      <c r="B77" s="13">
        <v>169</v>
      </c>
      <c r="C77" s="13">
        <v>3</v>
      </c>
      <c r="D77" s="13">
        <v>1</v>
      </c>
      <c r="E77" s="13">
        <f t="shared" si="10"/>
        <v>59.649122807017541</v>
      </c>
      <c r="F77" s="13">
        <f t="shared" si="11"/>
        <v>83.68421052631578</v>
      </c>
      <c r="G77" s="13">
        <f t="shared" si="12"/>
        <v>30</v>
      </c>
      <c r="H77" s="13">
        <f t="shared" si="13"/>
        <v>52.718641441452576</v>
      </c>
      <c r="I77" s="13">
        <f t="shared" si="14"/>
        <v>1.8615511732363713E-2</v>
      </c>
      <c r="J77" s="13">
        <f t="shared" si="15"/>
        <v>7.1575913841551439E-3</v>
      </c>
    </row>
    <row r="78" spans="1:10" x14ac:dyDescent="0.25">
      <c r="A78" s="13">
        <v>37</v>
      </c>
      <c r="B78" s="13">
        <v>151</v>
      </c>
      <c r="C78" s="13">
        <v>9</v>
      </c>
      <c r="D78" s="13">
        <v>0</v>
      </c>
      <c r="E78" s="13">
        <f t="shared" si="10"/>
        <v>33.333333333333329</v>
      </c>
      <c r="F78" s="13">
        <f t="shared" si="11"/>
        <v>74.210526315789465</v>
      </c>
      <c r="G78" s="13">
        <f t="shared" si="12"/>
        <v>90</v>
      </c>
      <c r="H78" s="13">
        <f t="shared" si="13"/>
        <v>94.106741487923784</v>
      </c>
      <c r="I78" s="13">
        <f t="shared" si="14"/>
        <v>1.0514501751981225E-2</v>
      </c>
      <c r="J78" s="13">
        <f t="shared" si="15"/>
        <v>4.0427847609381291E-3</v>
      </c>
    </row>
    <row r="79" spans="1:10" x14ac:dyDescent="0.25">
      <c r="A79" s="13">
        <v>70</v>
      </c>
      <c r="B79" s="13">
        <v>18</v>
      </c>
      <c r="C79" s="13">
        <v>0</v>
      </c>
      <c r="D79" s="13">
        <v>1</v>
      </c>
      <c r="E79" s="13">
        <f t="shared" si="10"/>
        <v>91.228070175438589</v>
      </c>
      <c r="F79" s="13">
        <f t="shared" si="11"/>
        <v>4.2105263157894735</v>
      </c>
      <c r="G79" s="13">
        <f t="shared" si="12"/>
        <v>0</v>
      </c>
      <c r="H79" s="13">
        <f t="shared" si="13"/>
        <v>105.27777676264911</v>
      </c>
      <c r="I79" s="13">
        <f t="shared" si="14"/>
        <v>9.409304846800727E-3</v>
      </c>
      <c r="J79" s="13">
        <f t="shared" si="15"/>
        <v>3.6178408775764865E-3</v>
      </c>
    </row>
    <row r="80" spans="1:10" x14ac:dyDescent="0.25">
      <c r="A80" s="13">
        <v>53</v>
      </c>
      <c r="B80" s="13">
        <v>24</v>
      </c>
      <c r="C80" s="13">
        <v>7</v>
      </c>
      <c r="D80" s="13">
        <v>0</v>
      </c>
      <c r="E80" s="13">
        <f t="shared" si="10"/>
        <v>61.403508771929822</v>
      </c>
      <c r="F80" s="13">
        <f t="shared" si="11"/>
        <v>7.3684210526315788</v>
      </c>
      <c r="G80" s="13">
        <f t="shared" si="12"/>
        <v>70</v>
      </c>
      <c r="H80" s="13">
        <f t="shared" si="13"/>
        <v>108.27916111284729</v>
      </c>
      <c r="I80" s="13">
        <f t="shared" si="14"/>
        <v>9.1508755174954954E-3</v>
      </c>
      <c r="J80" s="13">
        <f t="shared" si="15"/>
        <v>3.5184758121707209E-3</v>
      </c>
    </row>
    <row r="81" spans="1:10" x14ac:dyDescent="0.25">
      <c r="A81" s="13">
        <v>64</v>
      </c>
      <c r="B81" s="13">
        <v>98</v>
      </c>
      <c r="C81" s="13">
        <v>4</v>
      </c>
      <c r="D81" s="13">
        <v>0</v>
      </c>
      <c r="E81" s="13">
        <f t="shared" si="10"/>
        <v>80.701754385964904</v>
      </c>
      <c r="F81" s="13">
        <f t="shared" si="11"/>
        <v>46.315789473684205</v>
      </c>
      <c r="G81" s="13">
        <f t="shared" si="12"/>
        <v>40</v>
      </c>
      <c r="H81" s="13">
        <f t="shared" si="13"/>
        <v>60.579940648595731</v>
      </c>
      <c r="I81" s="13">
        <f t="shared" si="14"/>
        <v>1.6239054300270814E-2</v>
      </c>
      <c r="J81" s="13">
        <f t="shared" si="15"/>
        <v>6.2438528049901338E-3</v>
      </c>
    </row>
    <row r="82" spans="1:10" x14ac:dyDescent="0.25">
      <c r="A82" s="13">
        <v>72</v>
      </c>
      <c r="B82" s="13">
        <v>160</v>
      </c>
      <c r="C82" s="13">
        <v>3</v>
      </c>
      <c r="D82" s="13">
        <v>0</v>
      </c>
      <c r="E82" s="13">
        <f t="shared" si="10"/>
        <v>94.73684210526315</v>
      </c>
      <c r="F82" s="13">
        <f t="shared" si="11"/>
        <v>78.94736842105263</v>
      </c>
      <c r="G82" s="13">
        <f t="shared" si="12"/>
        <v>30</v>
      </c>
      <c r="H82" s="13">
        <f t="shared" si="13"/>
        <v>27.206561408735364</v>
      </c>
      <c r="I82" s="13">
        <f t="shared" si="14"/>
        <v>3.5452743973616981E-2</v>
      </c>
      <c r="J82" s="13">
        <f t="shared" si="15"/>
        <v>1.3631441265676036E-2</v>
      </c>
    </row>
    <row r="83" spans="1:10" x14ac:dyDescent="0.25">
      <c r="A83" s="13">
        <v>52</v>
      </c>
      <c r="B83" s="13">
        <v>195</v>
      </c>
      <c r="C83" s="13">
        <v>3</v>
      </c>
      <c r="D83" s="13">
        <v>0</v>
      </c>
      <c r="E83" s="13">
        <f t="shared" si="10"/>
        <v>59.649122807017541</v>
      </c>
      <c r="F83" s="13">
        <f t="shared" si="11"/>
        <v>97.368421052631575</v>
      </c>
      <c r="G83" s="13">
        <f t="shared" si="12"/>
        <v>30</v>
      </c>
      <c r="H83" s="13">
        <f t="shared" si="13"/>
        <v>50.199356340884378</v>
      </c>
      <c r="I83" s="13">
        <f t="shared" si="14"/>
        <v>1.9531495539553627E-2</v>
      </c>
      <c r="J83" s="13">
        <f t="shared" si="15"/>
        <v>7.5097835720803301E-3</v>
      </c>
    </row>
    <row r="84" spans="1:10" x14ac:dyDescent="0.25">
      <c r="A84" s="13">
        <v>60</v>
      </c>
      <c r="B84" s="13">
        <v>73</v>
      </c>
      <c r="C84" s="13">
        <v>0</v>
      </c>
      <c r="D84" s="13">
        <v>1</v>
      </c>
      <c r="E84" s="13">
        <f t="shared" si="10"/>
        <v>73.68421052631578</v>
      </c>
      <c r="F84" s="13">
        <f t="shared" si="11"/>
        <v>33.157894736842103</v>
      </c>
      <c r="G84" s="13">
        <f t="shared" si="12"/>
        <v>0</v>
      </c>
      <c r="H84" s="13">
        <f t="shared" si="13"/>
        <v>85.434273459563983</v>
      </c>
      <c r="I84" s="13">
        <f t="shared" si="14"/>
        <v>1.1569484649718539E-2</v>
      </c>
      <c r="J84" s="13">
        <f t="shared" si="15"/>
        <v>4.4484215550181826E-3</v>
      </c>
    </row>
    <row r="85" spans="1:10" x14ac:dyDescent="0.25">
      <c r="A85" s="13">
        <v>59</v>
      </c>
      <c r="B85" s="13">
        <v>122</v>
      </c>
      <c r="C85" s="13">
        <v>5</v>
      </c>
      <c r="D85" s="13">
        <v>1</v>
      </c>
      <c r="E85" s="13">
        <f t="shared" si="10"/>
        <v>71.929824561403507</v>
      </c>
      <c r="F85" s="13">
        <f t="shared" si="11"/>
        <v>58.94736842105263</v>
      </c>
      <c r="G85" s="13">
        <f t="shared" si="12"/>
        <v>50</v>
      </c>
      <c r="H85" s="13">
        <f t="shared" si="13"/>
        <v>56.059426324021487</v>
      </c>
      <c r="I85" s="13">
        <f t="shared" si="14"/>
        <v>1.7525588047824611E-2</v>
      </c>
      <c r="J85" s="13">
        <f t="shared" si="15"/>
        <v>6.7385199943377477E-3</v>
      </c>
    </row>
    <row r="86" spans="1:10" x14ac:dyDescent="0.25">
      <c r="A86" s="13">
        <v>52</v>
      </c>
      <c r="B86" s="13">
        <v>72</v>
      </c>
      <c r="C86" s="13">
        <v>10</v>
      </c>
      <c r="D86" s="13">
        <v>0</v>
      </c>
      <c r="E86" s="13">
        <f t="shared" si="10"/>
        <v>59.649122807017541</v>
      </c>
      <c r="F86" s="13">
        <f t="shared" si="11"/>
        <v>32.631578947368418</v>
      </c>
      <c r="G86" s="13">
        <f t="shared" si="12"/>
        <v>100</v>
      </c>
      <c r="H86" s="13">
        <f t="shared" si="13"/>
        <v>102.72075897503635</v>
      </c>
      <c r="I86" s="13">
        <f t="shared" si="14"/>
        <v>9.6412715244465312E-3</v>
      </c>
      <c r="J86" s="13">
        <f t="shared" si="15"/>
        <v>3.7070311570165178E-3</v>
      </c>
    </row>
    <row r="87" spans="1:10" x14ac:dyDescent="0.25">
      <c r="A87" s="13">
        <v>44</v>
      </c>
      <c r="B87" s="13">
        <v>62</v>
      </c>
      <c r="C87" s="13">
        <v>7</v>
      </c>
      <c r="D87" s="13">
        <v>1</v>
      </c>
      <c r="E87" s="13">
        <f t="shared" si="10"/>
        <v>45.614035087719294</v>
      </c>
      <c r="F87" s="13">
        <f t="shared" si="11"/>
        <v>27.368421052631579</v>
      </c>
      <c r="G87" s="13">
        <f t="shared" si="12"/>
        <v>70</v>
      </c>
      <c r="H87" s="13">
        <f t="shared" si="13"/>
        <v>100.81798414954467</v>
      </c>
      <c r="I87" s="13">
        <f t="shared" si="14"/>
        <v>9.8214476386730941E-3</v>
      </c>
      <c r="J87" s="13">
        <f t="shared" si="15"/>
        <v>3.7763081675741455E-3</v>
      </c>
    </row>
    <row r="88" spans="1:10" x14ac:dyDescent="0.25">
      <c r="A88" s="13">
        <v>18</v>
      </c>
      <c r="B88" s="13">
        <v>193</v>
      </c>
      <c r="C88" s="13">
        <v>4</v>
      </c>
      <c r="D88" s="13">
        <v>1</v>
      </c>
      <c r="E88" s="13">
        <f t="shared" si="10"/>
        <v>0</v>
      </c>
      <c r="F88" s="13">
        <f t="shared" si="11"/>
        <v>96.315789473684205</v>
      </c>
      <c r="G88" s="13">
        <f t="shared" si="12"/>
        <v>40</v>
      </c>
      <c r="H88" s="13">
        <f t="shared" si="13"/>
        <v>108.83430582753549</v>
      </c>
      <c r="I88" s="13">
        <f t="shared" si="14"/>
        <v>9.1046234823045583E-3</v>
      </c>
      <c r="J88" s="13">
        <f t="shared" si="15"/>
        <v>3.5006920857095919E-3</v>
      </c>
    </row>
    <row r="89" spans="1:10" x14ac:dyDescent="0.25">
      <c r="A89" s="13">
        <v>54</v>
      </c>
      <c r="B89" s="13">
        <v>90</v>
      </c>
      <c r="C89" s="13">
        <v>8</v>
      </c>
      <c r="D89" s="13">
        <v>0</v>
      </c>
      <c r="E89" s="13">
        <f t="shared" si="10"/>
        <v>63.157894736842103</v>
      </c>
      <c r="F89" s="13">
        <f t="shared" si="11"/>
        <v>42.105263157894733</v>
      </c>
      <c r="G89" s="13">
        <f t="shared" si="12"/>
        <v>80</v>
      </c>
      <c r="H89" s="13">
        <f t="shared" si="13"/>
        <v>83.859649122807014</v>
      </c>
      <c r="I89" s="13">
        <f t="shared" si="14"/>
        <v>1.1784163737854042E-2</v>
      </c>
      <c r="J89" s="13">
        <f t="shared" si="15"/>
        <v>4.5309648239698248E-3</v>
      </c>
    </row>
    <row r="90" spans="1:10" x14ac:dyDescent="0.25">
      <c r="A90" s="13">
        <v>42</v>
      </c>
      <c r="B90" s="13">
        <v>143</v>
      </c>
      <c r="C90" s="13">
        <v>4</v>
      </c>
      <c r="D90" s="13">
        <v>0</v>
      </c>
      <c r="E90" s="13">
        <f t="shared" si="10"/>
        <v>42.105263157894733</v>
      </c>
      <c r="F90" s="13">
        <f t="shared" si="11"/>
        <v>70</v>
      </c>
      <c r="G90" s="13">
        <f t="shared" si="12"/>
        <v>40</v>
      </c>
      <c r="H90" s="13">
        <f t="shared" si="13"/>
        <v>73.105707331537687</v>
      </c>
      <c r="I90" s="13">
        <f t="shared" si="14"/>
        <v>1.3494237299782483E-2</v>
      </c>
      <c r="J90" s="13">
        <f t="shared" si="15"/>
        <v>5.1884814138495883E-3</v>
      </c>
    </row>
    <row r="91" spans="1:10" x14ac:dyDescent="0.25">
      <c r="A91" s="13">
        <v>23</v>
      </c>
      <c r="B91" s="13">
        <v>53</v>
      </c>
      <c r="C91" s="13">
        <v>0</v>
      </c>
      <c r="D91" s="13">
        <v>1</v>
      </c>
      <c r="E91" s="13">
        <f t="shared" si="10"/>
        <v>8.7719298245614024</v>
      </c>
      <c r="F91" s="13">
        <f t="shared" si="11"/>
        <v>22.631578947368421</v>
      </c>
      <c r="G91" s="13">
        <f t="shared" si="12"/>
        <v>0</v>
      </c>
      <c r="H91" s="13">
        <f t="shared" si="13"/>
        <v>132.61173619320911</v>
      </c>
      <c r="I91" s="13">
        <f t="shared" si="14"/>
        <v>7.4843724697503449E-3</v>
      </c>
      <c r="J91" s="13">
        <f t="shared" si="15"/>
        <v>2.8777119144223996E-3</v>
      </c>
    </row>
    <row r="92" spans="1:10" x14ac:dyDescent="0.25">
      <c r="A92" s="13">
        <v>62</v>
      </c>
      <c r="B92" s="13">
        <v>188</v>
      </c>
      <c r="C92" s="13">
        <v>6</v>
      </c>
      <c r="D92" s="13">
        <v>0</v>
      </c>
      <c r="E92" s="13">
        <f t="shared" si="10"/>
        <v>77.192982456140342</v>
      </c>
      <c r="F92" s="13">
        <f t="shared" si="11"/>
        <v>93.68421052631578</v>
      </c>
      <c r="G92" s="13">
        <f t="shared" si="12"/>
        <v>60</v>
      </c>
      <c r="H92" s="13">
        <f t="shared" si="13"/>
        <v>37.909353906040231</v>
      </c>
      <c r="I92" s="13">
        <f t="shared" si="14"/>
        <v>2.5700760861124487E-2</v>
      </c>
      <c r="J92" s="13">
        <f t="shared" si="15"/>
        <v>9.8818419364751203E-3</v>
      </c>
    </row>
    <row r="93" spans="1:10" x14ac:dyDescent="0.25">
      <c r="A93" s="13">
        <v>62</v>
      </c>
      <c r="B93" s="13">
        <v>194</v>
      </c>
      <c r="C93" s="13">
        <v>5</v>
      </c>
      <c r="D93" s="13">
        <v>1</v>
      </c>
      <c r="E93" s="13">
        <f t="shared" si="10"/>
        <v>77.192982456140342</v>
      </c>
      <c r="F93" s="13">
        <f t="shared" si="11"/>
        <v>96.84210526315789</v>
      </c>
      <c r="G93" s="13">
        <f t="shared" si="12"/>
        <v>50</v>
      </c>
      <c r="H93" s="13">
        <f t="shared" si="13"/>
        <v>33.274648248576305</v>
      </c>
      <c r="I93" s="13">
        <f t="shared" si="14"/>
        <v>2.9176083522360813E-2</v>
      </c>
      <c r="J93" s="13">
        <f t="shared" si="15"/>
        <v>1.1218089894353082E-2</v>
      </c>
    </row>
    <row r="94" spans="1:10" x14ac:dyDescent="0.25">
      <c r="A94" s="13">
        <v>53</v>
      </c>
      <c r="B94" s="13">
        <v>81</v>
      </c>
      <c r="C94" s="13">
        <v>6</v>
      </c>
      <c r="D94" s="13">
        <v>1</v>
      </c>
      <c r="E94" s="13">
        <f t="shared" si="10"/>
        <v>61.403508771929822</v>
      </c>
      <c r="F94" s="13">
        <f t="shared" si="11"/>
        <v>37.368421052631575</v>
      </c>
      <c r="G94" s="13">
        <f t="shared" si="12"/>
        <v>60</v>
      </c>
      <c r="H94" s="13">
        <f t="shared" si="13"/>
        <v>81.033832406346392</v>
      </c>
      <c r="I94" s="13">
        <f t="shared" si="14"/>
        <v>1.2190092437064258E-2</v>
      </c>
      <c r="J94" s="13">
        <f t="shared" si="15"/>
        <v>4.6870428196661281E-3</v>
      </c>
    </row>
    <row r="95" spans="1:10" x14ac:dyDescent="0.25">
      <c r="A95" s="13">
        <v>31</v>
      </c>
      <c r="B95" s="13">
        <v>139</v>
      </c>
      <c r="C95" s="13">
        <v>10</v>
      </c>
      <c r="D95" s="13">
        <v>1</v>
      </c>
      <c r="E95" s="13">
        <f t="shared" si="10"/>
        <v>22.807017543859647</v>
      </c>
      <c r="F95" s="13">
        <f t="shared" si="11"/>
        <v>67.89473684210526</v>
      </c>
      <c r="G95" s="13">
        <f t="shared" si="12"/>
        <v>100</v>
      </c>
      <c r="H95" s="13">
        <f t="shared" si="13"/>
        <v>109.63901707816621</v>
      </c>
      <c r="I95" s="13">
        <f t="shared" si="14"/>
        <v>9.0384027841959435E-3</v>
      </c>
      <c r="J95" s="13">
        <f t="shared" si="15"/>
        <v>3.475230486530939E-3</v>
      </c>
    </row>
    <row r="96" spans="1:10" x14ac:dyDescent="0.25">
      <c r="A96" s="13">
        <v>31</v>
      </c>
      <c r="B96" s="13">
        <v>23</v>
      </c>
      <c r="C96" s="13">
        <v>6</v>
      </c>
      <c r="D96" s="13">
        <v>1</v>
      </c>
      <c r="E96" s="13">
        <f t="shared" si="10"/>
        <v>22.807017543859647</v>
      </c>
      <c r="F96" s="13">
        <f t="shared" si="11"/>
        <v>6.8421052631578947</v>
      </c>
      <c r="G96" s="13">
        <f t="shared" si="12"/>
        <v>60</v>
      </c>
      <c r="H96" s="13">
        <f t="shared" si="13"/>
        <v>128.32910618885063</v>
      </c>
      <c r="I96" s="13">
        <f t="shared" si="14"/>
        <v>7.732211483312712E-3</v>
      </c>
      <c r="J96" s="13">
        <f t="shared" si="15"/>
        <v>2.9730050448845331E-3</v>
      </c>
    </row>
    <row r="97" spans="1:10" x14ac:dyDescent="0.25">
      <c r="A97" s="13">
        <v>26</v>
      </c>
      <c r="B97" s="13">
        <v>138</v>
      </c>
      <c r="C97" s="13">
        <v>6</v>
      </c>
      <c r="D97" s="13">
        <v>1</v>
      </c>
      <c r="E97" s="13">
        <f t="shared" si="10"/>
        <v>14.035087719298245</v>
      </c>
      <c r="F97" s="13">
        <f t="shared" si="11"/>
        <v>67.368421052631575</v>
      </c>
      <c r="G97" s="13">
        <f t="shared" si="12"/>
        <v>60</v>
      </c>
      <c r="H97" s="13">
        <f t="shared" si="13"/>
        <v>102.17577597785055</v>
      </c>
      <c r="I97" s="13">
        <f t="shared" si="14"/>
        <v>9.6921975194514346E-3</v>
      </c>
      <c r="J97" s="13">
        <f t="shared" si="15"/>
        <v>3.7266120027282649E-3</v>
      </c>
    </row>
    <row r="98" spans="1:10" x14ac:dyDescent="0.25">
      <c r="A98" s="13">
        <v>71</v>
      </c>
      <c r="B98" s="13">
        <v>165</v>
      </c>
      <c r="C98" s="13">
        <v>8</v>
      </c>
      <c r="D98" s="13">
        <v>0</v>
      </c>
      <c r="E98" s="13">
        <f t="shared" si="10"/>
        <v>92.982456140350877</v>
      </c>
      <c r="F98" s="13">
        <f t="shared" si="11"/>
        <v>81.578947368421055</v>
      </c>
      <c r="G98" s="13">
        <f t="shared" si="12"/>
        <v>80</v>
      </c>
      <c r="H98" s="13">
        <f t="shared" si="13"/>
        <v>46.782931281395548</v>
      </c>
      <c r="I98" s="13">
        <f t="shared" si="14"/>
        <v>2.0927975182413169E-2</v>
      </c>
      <c r="J98" s="13">
        <f t="shared" si="15"/>
        <v>8.0467245277512991E-3</v>
      </c>
    </row>
    <row r="99" spans="1:10" x14ac:dyDescent="0.25">
      <c r="A99" s="13">
        <v>55</v>
      </c>
      <c r="B99" s="13">
        <v>84</v>
      </c>
      <c r="C99" s="13">
        <v>3</v>
      </c>
      <c r="D99" s="13">
        <v>1</v>
      </c>
      <c r="E99" s="13">
        <f t="shared" si="10"/>
        <v>64.912280701754383</v>
      </c>
      <c r="F99" s="13">
        <f t="shared" si="11"/>
        <v>38.94736842105263</v>
      </c>
      <c r="G99" s="13">
        <f t="shared" si="12"/>
        <v>30</v>
      </c>
      <c r="H99" s="13">
        <f t="shared" si="13"/>
        <v>75.835958778737862</v>
      </c>
      <c r="I99" s="13">
        <f t="shared" si="14"/>
        <v>1.3014739659586589E-2</v>
      </c>
      <c r="J99" s="13">
        <f t="shared" si="15"/>
        <v>5.0041164483556706E-3</v>
      </c>
    </row>
    <row r="100" spans="1:10" x14ac:dyDescent="0.25">
      <c r="A100" s="13">
        <v>68</v>
      </c>
      <c r="B100" s="13">
        <v>51</v>
      </c>
      <c r="C100" s="13">
        <v>0</v>
      </c>
      <c r="D100" s="13">
        <v>1</v>
      </c>
      <c r="E100" s="13">
        <f t="shared" si="10"/>
        <v>87.719298245614027</v>
      </c>
      <c r="F100" s="13">
        <f t="shared" si="11"/>
        <v>21.578947368421051</v>
      </c>
      <c r="G100" s="13">
        <f t="shared" si="12"/>
        <v>0</v>
      </c>
      <c r="H100" s="13">
        <f t="shared" si="13"/>
        <v>90.515605241548087</v>
      </c>
      <c r="I100" s="13">
        <f t="shared" si="14"/>
        <v>1.0927098142011741E-2</v>
      </c>
      <c r="J100" s="13">
        <f t="shared" si="15"/>
        <v>4.2014264576518273E-3</v>
      </c>
    </row>
    <row r="101" spans="1:10" x14ac:dyDescent="0.25">
      <c r="A101" s="13">
        <v>53</v>
      </c>
      <c r="B101" s="13">
        <v>116</v>
      </c>
      <c r="C101" s="13">
        <v>10</v>
      </c>
      <c r="D101" s="13">
        <v>0</v>
      </c>
      <c r="E101" s="13">
        <f t="shared" si="10"/>
        <v>61.403508771929822</v>
      </c>
      <c r="F101" s="13">
        <f t="shared" si="11"/>
        <v>55.78947368421052</v>
      </c>
      <c r="G101" s="13">
        <f t="shared" si="12"/>
        <v>100</v>
      </c>
      <c r="H101" s="13">
        <f t="shared" si="13"/>
        <v>88.308198657534078</v>
      </c>
      <c r="I101" s="13">
        <f t="shared" si="14"/>
        <v>1.1197180270477211E-2</v>
      </c>
      <c r="J101" s="13">
        <f t="shared" si="15"/>
        <v>4.3052719787157424E-3</v>
      </c>
    </row>
    <row r="102" spans="1:10" x14ac:dyDescent="0.25">
      <c r="A102" s="13">
        <v>49</v>
      </c>
      <c r="B102" s="13">
        <v>116</v>
      </c>
      <c r="C102" s="13">
        <v>2</v>
      </c>
      <c r="D102" s="13">
        <v>1</v>
      </c>
      <c r="E102" s="13">
        <f t="shared" si="10"/>
        <v>54.385964912280699</v>
      </c>
      <c r="F102" s="13">
        <f t="shared" si="11"/>
        <v>55.78947368421052</v>
      </c>
      <c r="G102" s="13">
        <f t="shared" si="12"/>
        <v>20</v>
      </c>
      <c r="H102" s="13">
        <f t="shared" si="13"/>
        <v>72.8862388696175</v>
      </c>
      <c r="I102" s="13">
        <f t="shared" si="14"/>
        <v>1.3534319993803426E-2</v>
      </c>
      <c r="J102" s="13">
        <f t="shared" si="15"/>
        <v>5.2038930527829007E-3</v>
      </c>
    </row>
    <row r="103" spans="1:10" x14ac:dyDescent="0.25">
      <c r="A103" s="13">
        <v>75</v>
      </c>
      <c r="B103" s="13">
        <v>102</v>
      </c>
      <c r="C103" s="13">
        <v>10</v>
      </c>
      <c r="D103" s="13">
        <v>0</v>
      </c>
      <c r="E103" s="13">
        <f t="shared" si="10"/>
        <v>100</v>
      </c>
      <c r="F103" s="13">
        <f t="shared" si="11"/>
        <v>48.421052631578945</v>
      </c>
      <c r="G103" s="13">
        <f t="shared" si="12"/>
        <v>100</v>
      </c>
      <c r="H103" s="13">
        <f t="shared" si="13"/>
        <v>79.60737757570827</v>
      </c>
      <c r="I103" s="13">
        <f t="shared" si="14"/>
        <v>1.2405812347148713E-2</v>
      </c>
      <c r="J103" s="13">
        <f t="shared" si="15"/>
        <v>4.7699862805824812E-3</v>
      </c>
    </row>
    <row r="104" spans="1:10" x14ac:dyDescent="0.25">
      <c r="A104" s="13">
        <v>67</v>
      </c>
      <c r="B104" s="13">
        <v>105</v>
      </c>
      <c r="C104" s="13">
        <v>7</v>
      </c>
      <c r="D104" s="13">
        <v>1</v>
      </c>
      <c r="E104" s="13">
        <f t="shared" si="10"/>
        <v>85.964912280701753</v>
      </c>
      <c r="F104" s="13">
        <f t="shared" si="11"/>
        <v>50</v>
      </c>
      <c r="G104" s="13">
        <f t="shared" si="12"/>
        <v>70</v>
      </c>
      <c r="H104" s="13">
        <f t="shared" si="13"/>
        <v>62.611181503353869</v>
      </c>
      <c r="I104" s="13">
        <f t="shared" si="14"/>
        <v>1.5720506621108358E-2</v>
      </c>
      <c r="J104" s="13">
        <f t="shared" si="15"/>
        <v>6.0444732523886237E-3</v>
      </c>
    </row>
    <row r="105" spans="1:10" x14ac:dyDescent="0.25">
      <c r="A105" s="13">
        <v>43</v>
      </c>
      <c r="B105" s="13">
        <v>197</v>
      </c>
      <c r="C105" s="13">
        <v>8</v>
      </c>
      <c r="D105" s="13">
        <v>0</v>
      </c>
      <c r="E105" s="13">
        <f t="shared" si="10"/>
        <v>43.859649122807014</v>
      </c>
      <c r="F105" s="13">
        <f t="shared" si="11"/>
        <v>98.421052631578945</v>
      </c>
      <c r="G105" s="13">
        <f t="shared" si="12"/>
        <v>80</v>
      </c>
      <c r="H105" s="13">
        <f t="shared" si="13"/>
        <v>76.263341525896948</v>
      </c>
      <c r="I105" s="13">
        <f t="shared" si="14"/>
        <v>1.294274853055407E-2</v>
      </c>
      <c r="J105" s="13">
        <f t="shared" si="15"/>
        <v>4.9764361410771481E-3</v>
      </c>
    </row>
    <row r="106" spans="1:10" x14ac:dyDescent="0.25">
      <c r="A106" s="13">
        <v>46</v>
      </c>
      <c r="B106" s="13">
        <v>127</v>
      </c>
      <c r="C106" s="13">
        <v>2</v>
      </c>
      <c r="D106" s="13">
        <v>0</v>
      </c>
      <c r="E106" s="13">
        <f t="shared" si="10"/>
        <v>49.122807017543856</v>
      </c>
      <c r="F106" s="13">
        <f t="shared" si="11"/>
        <v>61.578947368421048</v>
      </c>
      <c r="G106" s="13">
        <f t="shared" si="12"/>
        <v>20</v>
      </c>
      <c r="H106" s="13">
        <f t="shared" si="13"/>
        <v>73.71699354263724</v>
      </c>
      <c r="I106" s="13">
        <f t="shared" si="14"/>
        <v>1.3383836160770443E-2</v>
      </c>
      <c r="J106" s="13">
        <f t="shared" si="15"/>
        <v>5.1460326081033732E-3</v>
      </c>
    </row>
    <row r="107" spans="1:10" x14ac:dyDescent="0.25">
      <c r="A107" s="13">
        <v>48</v>
      </c>
      <c r="B107" s="13">
        <v>46</v>
      </c>
      <c r="C107" s="13">
        <v>2</v>
      </c>
      <c r="D107" s="13">
        <v>0</v>
      </c>
      <c r="E107" s="13">
        <f t="shared" si="10"/>
        <v>52.631578947368418</v>
      </c>
      <c r="F107" s="13">
        <f t="shared" si="11"/>
        <v>18.94736842105263</v>
      </c>
      <c r="G107" s="13">
        <f t="shared" si="12"/>
        <v>20</v>
      </c>
      <c r="H107" s="13">
        <f t="shared" si="13"/>
        <v>100.60451323120111</v>
      </c>
      <c r="I107" s="13">
        <f t="shared" si="14"/>
        <v>9.8420824843134629E-3</v>
      </c>
      <c r="J107" s="13">
        <f t="shared" si="15"/>
        <v>3.7842421849405387E-3</v>
      </c>
    </row>
    <row r="108" spans="1:10" x14ac:dyDescent="0.25">
      <c r="A108" s="13">
        <v>66</v>
      </c>
      <c r="B108" s="13">
        <v>67</v>
      </c>
      <c r="C108" s="13">
        <v>1</v>
      </c>
      <c r="D108" s="13">
        <v>1</v>
      </c>
      <c r="E108" s="13">
        <f t="shared" si="10"/>
        <v>84.210526315789465</v>
      </c>
      <c r="F108" s="13">
        <f t="shared" si="11"/>
        <v>30</v>
      </c>
      <c r="G108" s="13">
        <f t="shared" si="12"/>
        <v>10</v>
      </c>
      <c r="H108" s="13">
        <f t="shared" si="13"/>
        <v>80.020388291489269</v>
      </c>
      <c r="I108" s="13">
        <f t="shared" si="14"/>
        <v>1.2342572296768965E-2</v>
      </c>
      <c r="J108" s="13">
        <f t="shared" si="15"/>
        <v>4.7456707287867883E-3</v>
      </c>
    </row>
    <row r="109" spans="1:10" x14ac:dyDescent="0.25">
      <c r="A109" s="13">
        <v>42</v>
      </c>
      <c r="B109" s="13">
        <v>22</v>
      </c>
      <c r="C109" s="13">
        <v>4</v>
      </c>
      <c r="D109" s="13">
        <v>1</v>
      </c>
      <c r="E109" s="13">
        <f t="shared" si="10"/>
        <v>42.105263157894733</v>
      </c>
      <c r="F109" s="13">
        <f t="shared" si="11"/>
        <v>6.3157894736842106</v>
      </c>
      <c r="G109" s="13">
        <f t="shared" si="12"/>
        <v>40</v>
      </c>
      <c r="H109" s="13">
        <f t="shared" si="13"/>
        <v>114.98337160817429</v>
      </c>
      <c r="I109" s="13">
        <f t="shared" si="14"/>
        <v>8.6219255927331723E-3</v>
      </c>
      <c r="J109" s="13">
        <f t="shared" si="15"/>
        <v>3.3150966368592945E-3</v>
      </c>
    </row>
    <row r="110" spans="1:10" x14ac:dyDescent="0.25">
      <c r="A110" s="13">
        <v>63</v>
      </c>
      <c r="B110" s="13">
        <v>57</v>
      </c>
      <c r="C110" s="13">
        <v>10</v>
      </c>
      <c r="D110" s="13">
        <v>1</v>
      </c>
      <c r="E110" s="13">
        <f t="shared" si="10"/>
        <v>78.94736842105263</v>
      </c>
      <c r="F110" s="13">
        <f t="shared" si="11"/>
        <v>24.736842105263158</v>
      </c>
      <c r="G110" s="13">
        <f t="shared" si="12"/>
        <v>100</v>
      </c>
      <c r="H110" s="13">
        <f t="shared" si="13"/>
        <v>100.76729330095036</v>
      </c>
      <c r="I110" s="13">
        <f t="shared" si="14"/>
        <v>9.8263397557676966E-3</v>
      </c>
      <c r="J110" s="13">
        <f t="shared" si="15"/>
        <v>3.778189167445115E-3</v>
      </c>
    </row>
    <row r="111" spans="1:10" x14ac:dyDescent="0.25">
      <c r="A111" s="13">
        <v>73</v>
      </c>
      <c r="B111" s="13">
        <v>91</v>
      </c>
      <c r="C111" s="13">
        <v>7</v>
      </c>
      <c r="D111" s="13">
        <v>1</v>
      </c>
      <c r="E111" s="13">
        <f t="shared" si="10"/>
        <v>96.491228070175438</v>
      </c>
      <c r="F111" s="13">
        <f t="shared" si="11"/>
        <v>42.631578947368418</v>
      </c>
      <c r="G111" s="13">
        <f t="shared" si="12"/>
        <v>70</v>
      </c>
      <c r="H111" s="13">
        <f t="shared" si="13"/>
        <v>65.893485031922552</v>
      </c>
      <c r="I111" s="13">
        <f t="shared" si="14"/>
        <v>1.4949138911252498E-2</v>
      </c>
      <c r="J111" s="13">
        <f t="shared" si="15"/>
        <v>5.7478853877380321E-3</v>
      </c>
    </row>
    <row r="112" spans="1:10" x14ac:dyDescent="0.25">
      <c r="A112" s="13">
        <v>57</v>
      </c>
      <c r="B112" s="13">
        <v>66</v>
      </c>
      <c r="C112" s="13">
        <v>0</v>
      </c>
      <c r="D112" s="13">
        <v>0</v>
      </c>
      <c r="E112" s="13">
        <f t="shared" si="10"/>
        <v>68.421052631578945</v>
      </c>
      <c r="F112" s="13">
        <f t="shared" si="11"/>
        <v>29.473684210526315</v>
      </c>
      <c r="G112" s="13">
        <f t="shared" si="12"/>
        <v>0</v>
      </c>
      <c r="H112" s="13">
        <f t="shared" si="13"/>
        <v>90.565746886335106</v>
      </c>
      <c r="I112" s="13">
        <f t="shared" si="14"/>
        <v>1.0921114434214656E-2</v>
      </c>
      <c r="J112" s="13">
        <f t="shared" si="15"/>
        <v>4.1991257454291678E-3</v>
      </c>
    </row>
    <row r="113" spans="1:10" x14ac:dyDescent="0.25">
      <c r="A113" s="13">
        <v>69</v>
      </c>
      <c r="B113" s="13">
        <v>107</v>
      </c>
      <c r="C113" s="13">
        <v>6</v>
      </c>
      <c r="D113" s="13">
        <v>0</v>
      </c>
      <c r="E113" s="13">
        <f t="shared" si="10"/>
        <v>89.473684210526315</v>
      </c>
      <c r="F113" s="13">
        <f t="shared" si="11"/>
        <v>51.052631578947363</v>
      </c>
      <c r="G113" s="13">
        <f t="shared" si="12"/>
        <v>60</v>
      </c>
      <c r="H113" s="13">
        <f t="shared" si="13"/>
        <v>56.287362339390938</v>
      </c>
      <c r="I113" s="13">
        <f t="shared" si="14"/>
        <v>1.7455856914403569E-2</v>
      </c>
      <c r="J113" s="13">
        <f t="shared" si="15"/>
        <v>6.7117086465242944E-3</v>
      </c>
    </row>
    <row r="114" spans="1:10" x14ac:dyDescent="0.25">
      <c r="A114" s="13">
        <v>68</v>
      </c>
      <c r="B114" s="13">
        <v>24</v>
      </c>
      <c r="C114" s="13">
        <v>7</v>
      </c>
      <c r="D114" s="13">
        <v>0</v>
      </c>
      <c r="E114" s="13">
        <f t="shared" si="10"/>
        <v>87.719298245614027</v>
      </c>
      <c r="F114" s="13">
        <f t="shared" si="11"/>
        <v>7.3684210526315788</v>
      </c>
      <c r="G114" s="13">
        <f t="shared" si="12"/>
        <v>70</v>
      </c>
      <c r="H114" s="13">
        <f t="shared" si="13"/>
        <v>99.618385424987892</v>
      </c>
      <c r="I114" s="13">
        <f t="shared" si="14"/>
        <v>9.9385415078590278E-3</v>
      </c>
      <c r="J114" s="13">
        <f t="shared" si="15"/>
        <v>3.8213303018711869E-3</v>
      </c>
    </row>
    <row r="115" spans="1:10" x14ac:dyDescent="0.25">
      <c r="A115" s="13">
        <v>25</v>
      </c>
      <c r="B115" s="13">
        <v>83</v>
      </c>
      <c r="C115" s="13">
        <v>0</v>
      </c>
      <c r="D115" s="13">
        <v>1</v>
      </c>
      <c r="E115" s="13">
        <f t="shared" si="10"/>
        <v>12.280701754385964</v>
      </c>
      <c r="F115" s="13">
        <f t="shared" si="11"/>
        <v>38.421052631578945</v>
      </c>
      <c r="G115" s="13">
        <f t="shared" si="12"/>
        <v>0</v>
      </c>
      <c r="H115" s="13">
        <f t="shared" si="13"/>
        <v>121.25396427949637</v>
      </c>
      <c r="I115" s="13">
        <f t="shared" si="14"/>
        <v>8.179693852003074E-3</v>
      </c>
      <c r="J115" s="13">
        <f t="shared" si="15"/>
        <v>3.1450602638195637E-3</v>
      </c>
    </row>
    <row r="116" spans="1:10" x14ac:dyDescent="0.25">
      <c r="A116" s="13">
        <v>19</v>
      </c>
      <c r="B116" s="13">
        <v>22</v>
      </c>
      <c r="C116" s="13">
        <v>7</v>
      </c>
      <c r="D116" s="13">
        <v>1</v>
      </c>
      <c r="E116" s="13">
        <f t="shared" si="10"/>
        <v>1.7543859649122806</v>
      </c>
      <c r="F116" s="13">
        <f t="shared" si="11"/>
        <v>6.3157894736842106</v>
      </c>
      <c r="G116" s="13">
        <f t="shared" si="12"/>
        <v>70</v>
      </c>
      <c r="H116" s="13">
        <f t="shared" si="13"/>
        <v>145.35985001261864</v>
      </c>
      <c r="I116" s="13">
        <f t="shared" si="14"/>
        <v>6.8324748892116486E-3</v>
      </c>
      <c r="J116" s="13">
        <f t="shared" si="15"/>
        <v>2.627059846786605E-3</v>
      </c>
    </row>
    <row r="117" spans="1:10" x14ac:dyDescent="0.25">
      <c r="A117" s="13">
        <v>60</v>
      </c>
      <c r="B117" s="13">
        <v>169</v>
      </c>
      <c r="C117" s="13">
        <v>1</v>
      </c>
      <c r="D117" s="13">
        <v>0</v>
      </c>
      <c r="E117" s="13">
        <f t="shared" si="10"/>
        <v>73.68421052631578</v>
      </c>
      <c r="F117" s="13">
        <f t="shared" si="11"/>
        <v>83.68421052631578</v>
      </c>
      <c r="G117" s="13">
        <f t="shared" si="12"/>
        <v>10</v>
      </c>
      <c r="H117" s="13">
        <f t="shared" si="13"/>
        <v>48.962771895615376</v>
      </c>
      <c r="I117" s="13">
        <f t="shared" si="14"/>
        <v>2.0014902337469349E-2</v>
      </c>
      <c r="J117" s="13">
        <f t="shared" si="15"/>
        <v>7.6956515934137552E-3</v>
      </c>
    </row>
    <row r="118" spans="1:10" x14ac:dyDescent="0.25">
      <c r="A118" s="13">
        <v>55</v>
      </c>
      <c r="B118" s="13">
        <v>48</v>
      </c>
      <c r="C118" s="13">
        <v>3</v>
      </c>
      <c r="D118" s="13">
        <v>1</v>
      </c>
      <c r="E118" s="13">
        <f t="shared" si="10"/>
        <v>64.912280701754383</v>
      </c>
      <c r="F118" s="13">
        <f t="shared" si="11"/>
        <v>20</v>
      </c>
      <c r="G118" s="13">
        <f t="shared" si="12"/>
        <v>30</v>
      </c>
      <c r="H118" s="13">
        <f t="shared" si="13"/>
        <v>91.780547073853</v>
      </c>
      <c r="I118" s="13">
        <f t="shared" si="14"/>
        <v>1.0778121400857913E-2</v>
      </c>
      <c r="J118" s="13">
        <f t="shared" si="15"/>
        <v>4.1441454838997971E-3</v>
      </c>
    </row>
    <row r="119" spans="1:10" x14ac:dyDescent="0.25">
      <c r="A119" s="13">
        <v>60</v>
      </c>
      <c r="B119" s="13">
        <v>187</v>
      </c>
      <c r="C119" s="13">
        <v>5</v>
      </c>
      <c r="D119" s="13">
        <v>0</v>
      </c>
      <c r="E119" s="13">
        <f t="shared" si="10"/>
        <v>73.68421052631578</v>
      </c>
      <c r="F119" s="13">
        <f t="shared" si="11"/>
        <v>93.157894736842096</v>
      </c>
      <c r="G119" s="13">
        <f t="shared" si="12"/>
        <v>50</v>
      </c>
      <c r="H119" s="13">
        <f t="shared" si="13"/>
        <v>37.120916610242951</v>
      </c>
      <c r="I119" s="13">
        <f t="shared" si="14"/>
        <v>2.6232317817124672E-2</v>
      </c>
      <c r="J119" s="13">
        <f t="shared" si="15"/>
        <v>1.0086223505091368E-2</v>
      </c>
    </row>
    <row r="120" spans="1:10" x14ac:dyDescent="0.25">
      <c r="A120" s="13">
        <v>63</v>
      </c>
      <c r="B120" s="13">
        <v>65</v>
      </c>
      <c r="C120" s="13">
        <v>3</v>
      </c>
      <c r="D120" s="13">
        <v>0</v>
      </c>
      <c r="E120" s="13">
        <f t="shared" si="10"/>
        <v>78.94736842105263</v>
      </c>
      <c r="F120" s="13">
        <f t="shared" si="11"/>
        <v>28.94736842105263</v>
      </c>
      <c r="G120" s="13">
        <f t="shared" si="12"/>
        <v>30</v>
      </c>
      <c r="H120" s="13">
        <f t="shared" si="13"/>
        <v>77.704445929465919</v>
      </c>
      <c r="I120" s="13">
        <f t="shared" si="14"/>
        <v>1.2705762529555055E-2</v>
      </c>
      <c r="J120" s="13">
        <f t="shared" si="15"/>
        <v>4.8853159514577063E-3</v>
      </c>
    </row>
    <row r="121" spans="1:10" x14ac:dyDescent="0.25">
      <c r="A121" s="13">
        <v>36</v>
      </c>
      <c r="B121" s="13">
        <v>173</v>
      </c>
      <c r="C121" s="13">
        <v>8</v>
      </c>
      <c r="D121" s="13">
        <v>0</v>
      </c>
      <c r="E121" s="13">
        <f t="shared" si="10"/>
        <v>31.578947368421051</v>
      </c>
      <c r="F121" s="13">
        <f t="shared" si="11"/>
        <v>85.78947368421052</v>
      </c>
      <c r="G121" s="13">
        <f t="shared" si="12"/>
        <v>80</v>
      </c>
      <c r="H121" s="13">
        <f t="shared" si="13"/>
        <v>88.094810282137146</v>
      </c>
      <c r="I121" s="13">
        <f t="shared" si="14"/>
        <v>1.1223998309590571E-2</v>
      </c>
      <c r="J121" s="13">
        <f t="shared" si="15"/>
        <v>4.3155834097662257E-3</v>
      </c>
    </row>
    <row r="122" spans="1:10" x14ac:dyDescent="0.25">
      <c r="A122" s="13">
        <v>20</v>
      </c>
      <c r="B122" s="13">
        <v>21</v>
      </c>
      <c r="C122" s="13">
        <v>3</v>
      </c>
      <c r="D122" s="13">
        <v>1</v>
      </c>
      <c r="E122" s="13">
        <f t="shared" si="10"/>
        <v>3.5087719298245612</v>
      </c>
      <c r="F122" s="13">
        <f t="shared" si="11"/>
        <v>5.7894736842105257</v>
      </c>
      <c r="G122" s="13">
        <f t="shared" si="12"/>
        <v>30</v>
      </c>
      <c r="H122" s="13">
        <f t="shared" si="13"/>
        <v>141.61905125607345</v>
      </c>
      <c r="I122" s="13">
        <f t="shared" si="14"/>
        <v>7.0116859647628236E-3</v>
      </c>
      <c r="J122" s="13">
        <f t="shared" si="15"/>
        <v>2.6959658037515278E-3</v>
      </c>
    </row>
    <row r="123" spans="1:10" x14ac:dyDescent="0.25">
      <c r="A123" s="13">
        <v>65</v>
      </c>
      <c r="B123" s="13">
        <v>167</v>
      </c>
      <c r="C123" s="13">
        <v>5</v>
      </c>
      <c r="D123" s="13">
        <v>1</v>
      </c>
      <c r="E123" s="13">
        <f t="shared" si="10"/>
        <v>82.456140350877192</v>
      </c>
      <c r="F123" s="13">
        <f t="shared" si="11"/>
        <v>82.631578947368411</v>
      </c>
      <c r="G123" s="13">
        <f t="shared" si="12"/>
        <v>50</v>
      </c>
      <c r="H123" s="13">
        <f t="shared" si="13"/>
        <v>33.07843444730667</v>
      </c>
      <c r="I123" s="13">
        <f t="shared" si="14"/>
        <v>2.9344071000275463E-2</v>
      </c>
      <c r="J123" s="13">
        <f t="shared" si="15"/>
        <v>1.1282680421965464E-2</v>
      </c>
    </row>
    <row r="124" spans="1:10" x14ac:dyDescent="0.25">
      <c r="A124" s="13">
        <v>56</v>
      </c>
      <c r="B124" s="13">
        <v>101</v>
      </c>
      <c r="C124" s="13">
        <v>4</v>
      </c>
      <c r="D124" s="13">
        <v>0</v>
      </c>
      <c r="E124" s="13">
        <f t="shared" si="10"/>
        <v>66.666666666666657</v>
      </c>
      <c r="F124" s="13">
        <f t="shared" si="11"/>
        <v>47.89473684210526</v>
      </c>
      <c r="G124" s="13">
        <f t="shared" si="12"/>
        <v>40</v>
      </c>
      <c r="H124" s="13">
        <f t="shared" si="13"/>
        <v>66.991131012612641</v>
      </c>
      <c r="I124" s="13">
        <f t="shared" si="14"/>
        <v>1.4707800636740339E-2</v>
      </c>
      <c r="J124" s="13">
        <f t="shared" si="15"/>
        <v>5.6550917659912844E-3</v>
      </c>
    </row>
    <row r="125" spans="1:10" x14ac:dyDescent="0.25">
      <c r="A125" s="13">
        <v>73</v>
      </c>
      <c r="B125" s="13">
        <v>160</v>
      </c>
      <c r="C125" s="13">
        <v>5</v>
      </c>
      <c r="D125" s="13">
        <v>1</v>
      </c>
      <c r="E125" s="13">
        <f t="shared" si="10"/>
        <v>96.491228070175438</v>
      </c>
      <c r="F125" s="13">
        <f t="shared" si="11"/>
        <v>78.94736842105263</v>
      </c>
      <c r="G125" s="13">
        <f t="shared" si="12"/>
        <v>50</v>
      </c>
      <c r="H125" s="13">
        <f t="shared" si="13"/>
        <v>26.344428860369518</v>
      </c>
      <c r="I125" s="13">
        <f t="shared" si="14"/>
        <v>3.6570520639006919E-2</v>
      </c>
      <c r="J125" s="13">
        <f t="shared" si="15"/>
        <v>1.4061222017590332E-2</v>
      </c>
    </row>
    <row r="126" spans="1:10" x14ac:dyDescent="0.25">
      <c r="A126" s="13">
        <v>66</v>
      </c>
      <c r="B126" s="13">
        <v>134</v>
      </c>
      <c r="C126" s="13">
        <v>6</v>
      </c>
      <c r="D126" s="13">
        <v>0</v>
      </c>
      <c r="E126" s="13">
        <f t="shared" si="10"/>
        <v>84.210526315789465</v>
      </c>
      <c r="F126" s="13">
        <f t="shared" si="11"/>
        <v>65.263157894736835</v>
      </c>
      <c r="G126" s="13">
        <f t="shared" si="12"/>
        <v>60</v>
      </c>
      <c r="H126" s="13">
        <f t="shared" si="13"/>
        <v>47.009687743769348</v>
      </c>
      <c r="I126" s="13">
        <f t="shared" si="14"/>
        <v>2.0829129431898442E-2</v>
      </c>
      <c r="J126" s="13">
        <f t="shared" si="15"/>
        <v>8.0087187236446873E-3</v>
      </c>
    </row>
    <row r="127" spans="1:10" x14ac:dyDescent="0.25">
      <c r="A127" s="13">
        <v>23</v>
      </c>
      <c r="B127" s="13">
        <v>135</v>
      </c>
      <c r="C127" s="13">
        <v>3</v>
      </c>
      <c r="D127" s="13">
        <v>1</v>
      </c>
      <c r="E127" s="13">
        <f t="shared" si="10"/>
        <v>8.7719298245614024</v>
      </c>
      <c r="F127" s="13">
        <f t="shared" si="11"/>
        <v>65.78947368421052</v>
      </c>
      <c r="G127" s="13">
        <f t="shared" si="12"/>
        <v>30</v>
      </c>
      <c r="H127" s="13">
        <f t="shared" si="13"/>
        <v>106.1619522748302</v>
      </c>
      <c r="I127" s="13">
        <f t="shared" si="14"/>
        <v>9.3316702315703916E-3</v>
      </c>
      <c r="J127" s="13">
        <f t="shared" si="15"/>
        <v>3.587990671948307E-3</v>
      </c>
    </row>
    <row r="128" spans="1:10" x14ac:dyDescent="0.25">
      <c r="A128" s="13">
        <v>69</v>
      </c>
      <c r="B128" s="13">
        <v>165</v>
      </c>
      <c r="C128" s="13">
        <v>4</v>
      </c>
      <c r="D128" s="13">
        <v>0</v>
      </c>
      <c r="E128" s="13">
        <f t="shared" si="10"/>
        <v>89.473684210526315</v>
      </c>
      <c r="F128" s="13">
        <f t="shared" si="11"/>
        <v>81.578947368421055</v>
      </c>
      <c r="G128" s="13">
        <f t="shared" si="12"/>
        <v>40</v>
      </c>
      <c r="H128" s="13">
        <f t="shared" si="13"/>
        <v>26.678783027623766</v>
      </c>
      <c r="I128" s="13">
        <f t="shared" si="14"/>
        <v>3.6128756058457764E-2</v>
      </c>
      <c r="J128" s="13">
        <f t="shared" si="15"/>
        <v>1.3891365265811311E-2</v>
      </c>
    </row>
    <row r="129" spans="1:10" x14ac:dyDescent="0.25">
      <c r="A129" s="13">
        <v>30</v>
      </c>
      <c r="B129" s="13">
        <v>154</v>
      </c>
      <c r="C129" s="13">
        <v>2</v>
      </c>
      <c r="D129" s="13">
        <v>0</v>
      </c>
      <c r="E129" s="13">
        <f t="shared" si="10"/>
        <v>21.052631578947366</v>
      </c>
      <c r="F129" s="13">
        <f t="shared" si="11"/>
        <v>75.78947368421052</v>
      </c>
      <c r="G129" s="13">
        <f t="shared" si="12"/>
        <v>20</v>
      </c>
      <c r="H129" s="13">
        <f t="shared" si="13"/>
        <v>93.170944339909525</v>
      </c>
      <c r="I129" s="13">
        <f t="shared" si="14"/>
        <v>1.0618986641893547E-2</v>
      </c>
      <c r="J129" s="13">
        <f t="shared" si="15"/>
        <v>4.0829587920667319E-3</v>
      </c>
    </row>
    <row r="130" spans="1:10" x14ac:dyDescent="0.25">
      <c r="A130" s="13">
        <v>52</v>
      </c>
      <c r="B130" s="13">
        <v>197</v>
      </c>
      <c r="C130" s="13">
        <v>4</v>
      </c>
      <c r="D130" s="13">
        <v>1</v>
      </c>
      <c r="E130" s="13">
        <f t="shared" si="10"/>
        <v>59.649122807017541</v>
      </c>
      <c r="F130" s="13">
        <f t="shared" si="11"/>
        <v>98.421052631578945</v>
      </c>
      <c r="G130" s="13">
        <f t="shared" si="12"/>
        <v>40</v>
      </c>
      <c r="H130" s="13">
        <f t="shared" si="13"/>
        <v>49.14817640640495</v>
      </c>
      <c r="I130" s="13">
        <f t="shared" si="14"/>
        <v>1.9940904568411775E-2</v>
      </c>
      <c r="J130" s="13">
        <f t="shared" si="15"/>
        <v>7.6671997409012947E-3</v>
      </c>
    </row>
    <row r="131" spans="1:10" x14ac:dyDescent="0.25">
      <c r="A131" s="13">
        <v>55</v>
      </c>
      <c r="B131" s="13">
        <v>14</v>
      </c>
      <c r="C131" s="13">
        <v>0</v>
      </c>
      <c r="D131" s="13">
        <v>0</v>
      </c>
      <c r="E131" s="13">
        <f t="shared" ref="E131:E194" si="16">100/ ($O$4-$O$1)*(A131-$O$1)</f>
        <v>64.912280701754383</v>
      </c>
      <c r="F131" s="13">
        <f t="shared" ref="F131:F194" si="17">100/($O$5-$O$2)*(B131-$O$2)</f>
        <v>2.1052631578947367</v>
      </c>
      <c r="G131" s="13">
        <f t="shared" ref="G131:G194" si="18">100/($O$6-$O$3)*(C131-$O$3)</f>
        <v>0</v>
      </c>
      <c r="H131" s="13">
        <f t="shared" ref="H131:H194" si="19">SQRT((E131-$M$11)^2+ (F131-$N$11)^2 + (G131-$O$11)^2)</f>
        <v>114.48601802211826</v>
      </c>
      <c r="I131" s="13">
        <f t="shared" ref="I131:I194" si="20">1/(1+H131)</f>
        <v>8.6590568895403147E-3</v>
      </c>
      <c r="J131" s="13">
        <f t="shared" ref="J131:J194" si="21">I131/SUM($I$2:$I$201)</f>
        <v>3.3293734751181784E-3</v>
      </c>
    </row>
    <row r="132" spans="1:10" x14ac:dyDescent="0.25">
      <c r="A132" s="13">
        <v>52</v>
      </c>
      <c r="B132" s="13">
        <v>122</v>
      </c>
      <c r="C132" s="13">
        <v>7</v>
      </c>
      <c r="D132" s="13">
        <v>1</v>
      </c>
      <c r="E132" s="13">
        <f t="shared" si="16"/>
        <v>59.649122807017541</v>
      </c>
      <c r="F132" s="13">
        <f t="shared" si="17"/>
        <v>58.94736842105263</v>
      </c>
      <c r="G132" s="13">
        <f t="shared" si="18"/>
        <v>70</v>
      </c>
      <c r="H132" s="13">
        <f t="shared" si="19"/>
        <v>70.699142348685129</v>
      </c>
      <c r="I132" s="13">
        <f t="shared" si="20"/>
        <v>1.3947168226041392E-2</v>
      </c>
      <c r="J132" s="13">
        <f t="shared" si="21"/>
        <v>5.3626315818394383E-3</v>
      </c>
    </row>
    <row r="133" spans="1:10" x14ac:dyDescent="0.25">
      <c r="A133" s="13">
        <v>51</v>
      </c>
      <c r="B133" s="13">
        <v>131</v>
      </c>
      <c r="C133" s="13">
        <v>2</v>
      </c>
      <c r="D133" s="13">
        <v>0</v>
      </c>
      <c r="E133" s="13">
        <f t="shared" si="16"/>
        <v>57.89473684210526</v>
      </c>
      <c r="F133" s="13">
        <f t="shared" si="17"/>
        <v>63.684210526315788</v>
      </c>
      <c r="G133" s="13">
        <f t="shared" si="18"/>
        <v>20</v>
      </c>
      <c r="H133" s="13">
        <f t="shared" si="19"/>
        <v>65.630216599300027</v>
      </c>
      <c r="I133" s="13">
        <f t="shared" si="20"/>
        <v>1.5008205751660507E-2</v>
      </c>
      <c r="J133" s="13">
        <f t="shared" si="21"/>
        <v>5.7705963566370829E-3</v>
      </c>
    </row>
    <row r="134" spans="1:10" x14ac:dyDescent="0.25">
      <c r="A134" s="13">
        <v>35</v>
      </c>
      <c r="B134" s="13">
        <v>79</v>
      </c>
      <c r="C134" s="13">
        <v>9</v>
      </c>
      <c r="D134" s="13">
        <v>0</v>
      </c>
      <c r="E134" s="13">
        <f t="shared" si="16"/>
        <v>29.82456140350877</v>
      </c>
      <c r="F134" s="13">
        <f t="shared" si="17"/>
        <v>36.315789473684205</v>
      </c>
      <c r="G134" s="13">
        <f t="shared" si="18"/>
        <v>90</v>
      </c>
      <c r="H134" s="13">
        <f t="shared" si="19"/>
        <v>113.08565625652764</v>
      </c>
      <c r="I134" s="13">
        <f t="shared" si="20"/>
        <v>8.7653438023045337E-3</v>
      </c>
      <c r="J134" s="13">
        <f t="shared" si="21"/>
        <v>3.3702403769786853E-3</v>
      </c>
    </row>
    <row r="135" spans="1:10" x14ac:dyDescent="0.25">
      <c r="A135" s="13">
        <v>35</v>
      </c>
      <c r="B135" s="13">
        <v>88</v>
      </c>
      <c r="C135" s="13">
        <v>1</v>
      </c>
      <c r="D135" s="13">
        <v>1</v>
      </c>
      <c r="E135" s="13">
        <f t="shared" si="16"/>
        <v>29.82456140350877</v>
      </c>
      <c r="F135" s="13">
        <f t="shared" si="17"/>
        <v>41.052631578947363</v>
      </c>
      <c r="G135" s="13">
        <f t="shared" si="18"/>
        <v>10</v>
      </c>
      <c r="H135" s="13">
        <f t="shared" si="19"/>
        <v>102.99261732948014</v>
      </c>
      <c r="I135" s="13">
        <f t="shared" si="20"/>
        <v>9.6160672332315355E-3</v>
      </c>
      <c r="J135" s="13">
        <f t="shared" si="21"/>
        <v>3.6973402057153752E-3</v>
      </c>
    </row>
    <row r="136" spans="1:10" x14ac:dyDescent="0.25">
      <c r="A136" s="13">
        <v>62</v>
      </c>
      <c r="B136" s="13">
        <v>71</v>
      </c>
      <c r="C136" s="13">
        <v>9</v>
      </c>
      <c r="D136" s="13">
        <v>0</v>
      </c>
      <c r="E136" s="13">
        <f t="shared" si="16"/>
        <v>77.192982456140342</v>
      </c>
      <c r="F136" s="13">
        <f t="shared" si="17"/>
        <v>32.105263157894733</v>
      </c>
      <c r="G136" s="13">
        <f t="shared" si="18"/>
        <v>90</v>
      </c>
      <c r="H136" s="13">
        <f t="shared" si="19"/>
        <v>90.038465156599784</v>
      </c>
      <c r="I136" s="13">
        <f t="shared" si="20"/>
        <v>1.0984367962265734E-2</v>
      </c>
      <c r="J136" s="13">
        <f t="shared" si="21"/>
        <v>4.2234464793367245E-3</v>
      </c>
    </row>
    <row r="137" spans="1:10" x14ac:dyDescent="0.25">
      <c r="A137" s="13">
        <v>67</v>
      </c>
      <c r="B137" s="13">
        <v>52</v>
      </c>
      <c r="C137" s="13">
        <v>6</v>
      </c>
      <c r="D137" s="13">
        <v>1</v>
      </c>
      <c r="E137" s="13">
        <f t="shared" si="16"/>
        <v>85.964912280701753</v>
      </c>
      <c r="F137" s="13">
        <f t="shared" si="17"/>
        <v>22.105263157894736</v>
      </c>
      <c r="G137" s="13">
        <f t="shared" si="18"/>
        <v>60</v>
      </c>
      <c r="H137" s="13">
        <f t="shared" si="19"/>
        <v>83.592763304886333</v>
      </c>
      <c r="I137" s="13">
        <f t="shared" si="20"/>
        <v>1.1821342168429163E-2</v>
      </c>
      <c r="J137" s="13">
        <f t="shared" si="21"/>
        <v>4.5452597849779753E-3</v>
      </c>
    </row>
    <row r="138" spans="1:10" x14ac:dyDescent="0.25">
      <c r="A138" s="13">
        <v>50</v>
      </c>
      <c r="B138" s="13">
        <v>37</v>
      </c>
      <c r="C138" s="13">
        <v>9</v>
      </c>
      <c r="D138" s="13">
        <v>1</v>
      </c>
      <c r="E138" s="13">
        <f t="shared" si="16"/>
        <v>56.140350877192979</v>
      </c>
      <c r="F138" s="13">
        <f t="shared" si="17"/>
        <v>14.210526315789473</v>
      </c>
      <c r="G138" s="13">
        <f t="shared" si="18"/>
        <v>90</v>
      </c>
      <c r="H138" s="13">
        <f t="shared" si="19"/>
        <v>112.38290304804785</v>
      </c>
      <c r="I138" s="13">
        <f t="shared" si="20"/>
        <v>8.8196718651332613E-3</v>
      </c>
      <c r="J138" s="13">
        <f t="shared" si="21"/>
        <v>3.3911293044501067E-3</v>
      </c>
    </row>
    <row r="139" spans="1:10" x14ac:dyDescent="0.25">
      <c r="A139" s="13">
        <v>33</v>
      </c>
      <c r="B139" s="13">
        <v>165</v>
      </c>
      <c r="C139" s="13">
        <v>9</v>
      </c>
      <c r="D139" s="13">
        <v>0</v>
      </c>
      <c r="E139" s="13">
        <f t="shared" si="16"/>
        <v>26.315789473684209</v>
      </c>
      <c r="F139" s="13">
        <f t="shared" si="17"/>
        <v>81.578947368421055</v>
      </c>
      <c r="G139" s="13">
        <f t="shared" si="18"/>
        <v>90</v>
      </c>
      <c r="H139" s="13">
        <f t="shared" si="19"/>
        <v>98.175100008194335</v>
      </c>
      <c r="I139" s="13">
        <f t="shared" si="20"/>
        <v>1.0083176118979211E-2</v>
      </c>
      <c r="J139" s="13">
        <f t="shared" si="21"/>
        <v>3.8769417436240699E-3</v>
      </c>
    </row>
    <row r="140" spans="1:10" x14ac:dyDescent="0.25">
      <c r="A140" s="13">
        <v>60</v>
      </c>
      <c r="B140" s="13">
        <v>114</v>
      </c>
      <c r="C140" s="13">
        <v>2</v>
      </c>
      <c r="D140" s="13">
        <v>1</v>
      </c>
      <c r="E140" s="13">
        <f t="shared" si="16"/>
        <v>73.68421052631578</v>
      </c>
      <c r="F140" s="13">
        <f t="shared" si="17"/>
        <v>54.736842105263158</v>
      </c>
      <c r="G140" s="13">
        <f t="shared" si="18"/>
        <v>20</v>
      </c>
      <c r="H140" s="13">
        <f t="shared" si="19"/>
        <v>60.662191751999501</v>
      </c>
      <c r="I140" s="13">
        <f t="shared" si="20"/>
        <v>1.6217393050540947E-2</v>
      </c>
      <c r="J140" s="13">
        <f t="shared" si="21"/>
        <v>6.2355241392695465E-3</v>
      </c>
    </row>
    <row r="141" spans="1:10" x14ac:dyDescent="0.25">
      <c r="A141" s="13">
        <v>42</v>
      </c>
      <c r="B141" s="13">
        <v>127</v>
      </c>
      <c r="C141" s="13">
        <v>3</v>
      </c>
      <c r="D141" s="13">
        <v>0</v>
      </c>
      <c r="E141" s="13">
        <f t="shared" si="16"/>
        <v>42.105263157894733</v>
      </c>
      <c r="F141" s="13">
        <f t="shared" si="17"/>
        <v>61.578947368421048</v>
      </c>
      <c r="G141" s="13">
        <f t="shared" si="18"/>
        <v>30</v>
      </c>
      <c r="H141" s="13">
        <f t="shared" si="19"/>
        <v>77.592665437933007</v>
      </c>
      <c r="I141" s="13">
        <f t="shared" si="20"/>
        <v>1.2723833635464751E-2</v>
      </c>
      <c r="J141" s="13">
        <f t="shared" si="21"/>
        <v>4.8922642209343128E-3</v>
      </c>
    </row>
    <row r="142" spans="1:10" x14ac:dyDescent="0.25">
      <c r="A142" s="13">
        <v>62</v>
      </c>
      <c r="B142" s="13">
        <v>44</v>
      </c>
      <c r="C142" s="13">
        <v>4</v>
      </c>
      <c r="D142" s="13">
        <v>0</v>
      </c>
      <c r="E142" s="13">
        <f t="shared" si="16"/>
        <v>77.192982456140342</v>
      </c>
      <c r="F142" s="13">
        <f t="shared" si="17"/>
        <v>17.894736842105264</v>
      </c>
      <c r="G142" s="13">
        <f t="shared" si="18"/>
        <v>40</v>
      </c>
      <c r="H142" s="13">
        <f t="shared" si="19"/>
        <v>87.968768066426023</v>
      </c>
      <c r="I142" s="13">
        <f t="shared" si="20"/>
        <v>1.1239899368432057E-2</v>
      </c>
      <c r="J142" s="13">
        <f t="shared" si="21"/>
        <v>4.3216973046405144E-3</v>
      </c>
    </row>
    <row r="143" spans="1:10" x14ac:dyDescent="0.25">
      <c r="A143" s="13">
        <v>50</v>
      </c>
      <c r="B143" s="13">
        <v>141</v>
      </c>
      <c r="C143" s="13">
        <v>1</v>
      </c>
      <c r="D143" s="13">
        <v>0</v>
      </c>
      <c r="E143" s="13">
        <f t="shared" si="16"/>
        <v>56.140350877192979</v>
      </c>
      <c r="F143" s="13">
        <f t="shared" si="17"/>
        <v>68.94736842105263</v>
      </c>
      <c r="G143" s="13">
        <f t="shared" si="18"/>
        <v>10</v>
      </c>
      <c r="H143" s="13">
        <f t="shared" si="19"/>
        <v>68.076053282126409</v>
      </c>
      <c r="I143" s="13">
        <f t="shared" si="20"/>
        <v>1.4476796986586845E-2</v>
      </c>
      <c r="J143" s="13">
        <f t="shared" si="21"/>
        <v>5.5662717668519381E-3</v>
      </c>
    </row>
    <row r="144" spans="1:10" x14ac:dyDescent="0.25">
      <c r="A144" s="13">
        <v>31</v>
      </c>
      <c r="B144" s="13">
        <v>52</v>
      </c>
      <c r="C144" s="13">
        <v>6</v>
      </c>
      <c r="D144" s="13">
        <v>1</v>
      </c>
      <c r="E144" s="13">
        <f t="shared" si="16"/>
        <v>22.807017543859647</v>
      </c>
      <c r="F144" s="13">
        <f t="shared" si="17"/>
        <v>22.105263157894736</v>
      </c>
      <c r="G144" s="13">
        <f t="shared" si="18"/>
        <v>60</v>
      </c>
      <c r="H144" s="13">
        <f t="shared" si="19"/>
        <v>117.71812167686663</v>
      </c>
      <c r="I144" s="13">
        <f t="shared" si="20"/>
        <v>8.4233138620728332E-3</v>
      </c>
      <c r="J144" s="13">
        <f t="shared" si="21"/>
        <v>3.2387312039555555E-3</v>
      </c>
    </row>
    <row r="145" spans="1:10" x14ac:dyDescent="0.25">
      <c r="A145" s="13">
        <v>22</v>
      </c>
      <c r="B145" s="13">
        <v>172</v>
      </c>
      <c r="C145" s="13">
        <v>10</v>
      </c>
      <c r="D145" s="13">
        <v>1</v>
      </c>
      <c r="E145" s="13">
        <f t="shared" si="16"/>
        <v>7.0175438596491224</v>
      </c>
      <c r="F145" s="13">
        <f t="shared" si="17"/>
        <v>85.263157894736835</v>
      </c>
      <c r="G145" s="13">
        <f t="shared" si="18"/>
        <v>100</v>
      </c>
      <c r="H145" s="13">
        <f t="shared" si="19"/>
        <v>119.04255364503818</v>
      </c>
      <c r="I145" s="13">
        <f t="shared" si="20"/>
        <v>8.3303792666471147E-3</v>
      </c>
      <c r="J145" s="13">
        <f t="shared" si="21"/>
        <v>3.202998215839381E-3</v>
      </c>
    </row>
    <row r="146" spans="1:10" x14ac:dyDescent="0.25">
      <c r="A146" s="13">
        <v>27</v>
      </c>
      <c r="B146" s="13">
        <v>29</v>
      </c>
      <c r="C146" s="13">
        <v>9</v>
      </c>
      <c r="D146" s="13">
        <v>1</v>
      </c>
      <c r="E146" s="13">
        <f t="shared" si="16"/>
        <v>15.789473684210526</v>
      </c>
      <c r="F146" s="13">
        <f t="shared" si="17"/>
        <v>10</v>
      </c>
      <c r="G146" s="13">
        <f t="shared" si="18"/>
        <v>90</v>
      </c>
      <c r="H146" s="13">
        <f t="shared" si="19"/>
        <v>138.7290061591024</v>
      </c>
      <c r="I146" s="13">
        <f t="shared" si="20"/>
        <v>7.1567101741305617E-3</v>
      </c>
      <c r="J146" s="13">
        <f t="shared" si="21"/>
        <v>2.7517270445053766E-3</v>
      </c>
    </row>
    <row r="147" spans="1:10" x14ac:dyDescent="0.25">
      <c r="A147" s="13">
        <v>38</v>
      </c>
      <c r="B147" s="13">
        <v>124</v>
      </c>
      <c r="C147" s="13">
        <v>8</v>
      </c>
      <c r="D147" s="13">
        <v>1</v>
      </c>
      <c r="E147" s="13">
        <f t="shared" si="16"/>
        <v>35.087719298245609</v>
      </c>
      <c r="F147" s="13">
        <f t="shared" si="17"/>
        <v>60</v>
      </c>
      <c r="G147" s="13">
        <f t="shared" si="18"/>
        <v>80</v>
      </c>
      <c r="H147" s="13">
        <f t="shared" si="19"/>
        <v>92.894364096464031</v>
      </c>
      <c r="I147" s="13">
        <f t="shared" si="20"/>
        <v>1.0650266494937144E-2</v>
      </c>
      <c r="J147" s="13">
        <f t="shared" si="21"/>
        <v>4.0949857731060572E-3</v>
      </c>
    </row>
    <row r="148" spans="1:10" x14ac:dyDescent="0.25">
      <c r="A148" s="13">
        <v>56</v>
      </c>
      <c r="B148" s="13">
        <v>11</v>
      </c>
      <c r="C148" s="13">
        <v>2</v>
      </c>
      <c r="D148" s="13">
        <v>0</v>
      </c>
      <c r="E148" s="13">
        <f t="shared" si="16"/>
        <v>66.666666666666657</v>
      </c>
      <c r="F148" s="13">
        <f t="shared" si="17"/>
        <v>0.52631578947368418</v>
      </c>
      <c r="G148" s="13">
        <f t="shared" si="18"/>
        <v>20</v>
      </c>
      <c r="H148" s="13">
        <f t="shared" si="19"/>
        <v>109.85384397466973</v>
      </c>
      <c r="I148" s="13">
        <f t="shared" si="20"/>
        <v>9.0208869998996289E-3</v>
      </c>
      <c r="J148" s="13">
        <f t="shared" si="21"/>
        <v>3.4684957360406766E-3</v>
      </c>
    </row>
    <row r="149" spans="1:10" x14ac:dyDescent="0.25">
      <c r="A149" s="13">
        <v>33</v>
      </c>
      <c r="B149" s="13">
        <v>187</v>
      </c>
      <c r="C149" s="13">
        <v>7</v>
      </c>
      <c r="D149" s="13">
        <v>0</v>
      </c>
      <c r="E149" s="13">
        <f t="shared" si="16"/>
        <v>26.315789473684209</v>
      </c>
      <c r="F149" s="13">
        <f t="shared" si="17"/>
        <v>93.157894736842096</v>
      </c>
      <c r="G149" s="13">
        <f t="shared" si="18"/>
        <v>70</v>
      </c>
      <c r="H149" s="13">
        <f t="shared" si="19"/>
        <v>88.010394192934342</v>
      </c>
      <c r="I149" s="13">
        <f t="shared" si="20"/>
        <v>1.1234642977003917E-2</v>
      </c>
      <c r="J149" s="13">
        <f t="shared" si="21"/>
        <v>4.3196762427143796E-3</v>
      </c>
    </row>
    <row r="150" spans="1:10" x14ac:dyDescent="0.25">
      <c r="A150" s="13">
        <v>45</v>
      </c>
      <c r="B150" s="13">
        <v>140</v>
      </c>
      <c r="C150" s="13">
        <v>8</v>
      </c>
      <c r="D150" s="13">
        <v>1</v>
      </c>
      <c r="E150" s="13">
        <f t="shared" si="16"/>
        <v>47.368421052631575</v>
      </c>
      <c r="F150" s="13">
        <f t="shared" si="17"/>
        <v>68.421052631578945</v>
      </c>
      <c r="G150" s="13">
        <f t="shared" si="18"/>
        <v>80</v>
      </c>
      <c r="H150" s="13">
        <f t="shared" si="19"/>
        <v>79.797373430470557</v>
      </c>
      <c r="I150" s="13">
        <f t="shared" si="20"/>
        <v>1.2376639951799186E-2</v>
      </c>
      <c r="J150" s="13">
        <f t="shared" si="21"/>
        <v>4.7587696087761444E-3</v>
      </c>
    </row>
    <row r="151" spans="1:10" x14ac:dyDescent="0.25">
      <c r="A151" s="13">
        <v>69</v>
      </c>
      <c r="B151" s="13">
        <v>149</v>
      </c>
      <c r="C151" s="13">
        <v>2</v>
      </c>
      <c r="D151" s="13">
        <v>1</v>
      </c>
      <c r="E151" s="13">
        <f t="shared" si="16"/>
        <v>89.473684210526315</v>
      </c>
      <c r="F151" s="13">
        <f t="shared" si="17"/>
        <v>73.157894736842096</v>
      </c>
      <c r="G151" s="13">
        <f t="shared" si="18"/>
        <v>20</v>
      </c>
      <c r="H151" s="13">
        <f t="shared" si="19"/>
        <v>38.638334575109127</v>
      </c>
      <c r="I151" s="13">
        <f t="shared" si="20"/>
        <v>2.5228103317639122E-2</v>
      </c>
      <c r="J151" s="13">
        <f t="shared" si="21"/>
        <v>9.700106961388448E-3</v>
      </c>
    </row>
    <row r="152" spans="1:10" x14ac:dyDescent="0.25">
      <c r="A152" s="13">
        <v>41</v>
      </c>
      <c r="B152" s="13">
        <v>63</v>
      </c>
      <c r="C152" s="13">
        <v>10</v>
      </c>
      <c r="D152" s="13">
        <v>0</v>
      </c>
      <c r="E152" s="13">
        <f t="shared" si="16"/>
        <v>40.350877192982452</v>
      </c>
      <c r="F152" s="13">
        <f t="shared" si="17"/>
        <v>27.89473684210526</v>
      </c>
      <c r="G152" s="13">
        <f t="shared" si="18"/>
        <v>100</v>
      </c>
      <c r="H152" s="13">
        <f t="shared" si="19"/>
        <v>116.10602662343823</v>
      </c>
      <c r="I152" s="13">
        <f t="shared" si="20"/>
        <v>8.5392701710866065E-3</v>
      </c>
      <c r="J152" s="13">
        <f t="shared" si="21"/>
        <v>3.283315950819779E-3</v>
      </c>
    </row>
    <row r="153" spans="1:10" x14ac:dyDescent="0.25">
      <c r="A153" s="13">
        <v>22</v>
      </c>
      <c r="B153" s="13">
        <v>60</v>
      </c>
      <c r="C153" s="13">
        <v>10</v>
      </c>
      <c r="D153" s="13">
        <v>0</v>
      </c>
      <c r="E153" s="13">
        <f t="shared" si="16"/>
        <v>7.0175438596491224</v>
      </c>
      <c r="F153" s="13">
        <f t="shared" si="17"/>
        <v>26.315789473684209</v>
      </c>
      <c r="G153" s="13">
        <f t="shared" si="18"/>
        <v>100</v>
      </c>
      <c r="H153" s="13">
        <f t="shared" si="19"/>
        <v>139.22398480140828</v>
      </c>
      <c r="I153" s="13">
        <f t="shared" si="20"/>
        <v>7.131447600895428E-3</v>
      </c>
      <c r="J153" s="13">
        <f t="shared" si="21"/>
        <v>2.7420136839956563E-3</v>
      </c>
    </row>
    <row r="154" spans="1:10" x14ac:dyDescent="0.25">
      <c r="A154" s="13">
        <v>35</v>
      </c>
      <c r="B154" s="13">
        <v>24</v>
      </c>
      <c r="C154" s="13">
        <v>7</v>
      </c>
      <c r="D154" s="13">
        <v>0</v>
      </c>
      <c r="E154" s="13">
        <f t="shared" si="16"/>
        <v>29.82456140350877</v>
      </c>
      <c r="F154" s="13">
        <f t="shared" si="17"/>
        <v>7.3684210526315788</v>
      </c>
      <c r="G154" s="13">
        <f t="shared" si="18"/>
        <v>70</v>
      </c>
      <c r="H154" s="13">
        <f t="shared" si="19"/>
        <v>125.3526880401532</v>
      </c>
      <c r="I154" s="13">
        <f t="shared" si="20"/>
        <v>7.9143547755961743E-3</v>
      </c>
      <c r="J154" s="13">
        <f t="shared" si="21"/>
        <v>3.0430384277038312E-3</v>
      </c>
    </row>
    <row r="155" spans="1:10" x14ac:dyDescent="0.25">
      <c r="A155" s="13">
        <v>52</v>
      </c>
      <c r="B155" s="13">
        <v>183</v>
      </c>
      <c r="C155" s="13">
        <v>5</v>
      </c>
      <c r="D155" s="13">
        <v>0</v>
      </c>
      <c r="E155" s="13">
        <f t="shared" si="16"/>
        <v>59.649122807017541</v>
      </c>
      <c r="F155" s="13">
        <f t="shared" si="17"/>
        <v>91.05263157894737</v>
      </c>
      <c r="G155" s="13">
        <f t="shared" si="18"/>
        <v>50</v>
      </c>
      <c r="H155" s="13">
        <f t="shared" si="19"/>
        <v>50.92254481999997</v>
      </c>
      <c r="I155" s="13">
        <f t="shared" si="20"/>
        <v>1.9259456628458849E-2</v>
      </c>
      <c r="J155" s="13">
        <f t="shared" si="21"/>
        <v>7.4051856757559572E-3</v>
      </c>
    </row>
    <row r="156" spans="1:10" x14ac:dyDescent="0.25">
      <c r="A156" s="13">
        <v>74</v>
      </c>
      <c r="B156" s="13">
        <v>97</v>
      </c>
      <c r="C156" s="13">
        <v>6</v>
      </c>
      <c r="D156" s="13">
        <v>1</v>
      </c>
      <c r="E156" s="13">
        <f t="shared" si="16"/>
        <v>98.245614035087712</v>
      </c>
      <c r="F156" s="13">
        <f t="shared" si="17"/>
        <v>45.78947368421052</v>
      </c>
      <c r="G156" s="13">
        <f t="shared" si="18"/>
        <v>60</v>
      </c>
      <c r="H156" s="13">
        <f t="shared" si="19"/>
        <v>58.733163438849658</v>
      </c>
      <c r="I156" s="13">
        <f t="shared" si="20"/>
        <v>1.6741119043924824E-2</v>
      </c>
      <c r="J156" s="13">
        <f t="shared" si="21"/>
        <v>6.4368947334168692E-3</v>
      </c>
    </row>
    <row r="157" spans="1:10" x14ac:dyDescent="0.25">
      <c r="A157" s="13">
        <v>47</v>
      </c>
      <c r="B157" s="13">
        <v>113</v>
      </c>
      <c r="C157" s="13">
        <v>4</v>
      </c>
      <c r="D157" s="13">
        <v>1</v>
      </c>
      <c r="E157" s="13">
        <f t="shared" si="16"/>
        <v>50.877192982456137</v>
      </c>
      <c r="F157" s="13">
        <f t="shared" si="17"/>
        <v>54.210526315789473</v>
      </c>
      <c r="G157" s="13">
        <f t="shared" si="18"/>
        <v>40</v>
      </c>
      <c r="H157" s="13">
        <f t="shared" si="19"/>
        <v>73.813795826346905</v>
      </c>
      <c r="I157" s="13">
        <f t="shared" si="20"/>
        <v>1.3366518687557805E-2</v>
      </c>
      <c r="J157" s="13">
        <f t="shared" si="21"/>
        <v>5.1393741074484264E-3</v>
      </c>
    </row>
    <row r="158" spans="1:10" x14ac:dyDescent="0.25">
      <c r="A158" s="13">
        <v>68</v>
      </c>
      <c r="B158" s="13">
        <v>17</v>
      </c>
      <c r="C158" s="13">
        <v>8</v>
      </c>
      <c r="D158" s="13">
        <v>0</v>
      </c>
      <c r="E158" s="13">
        <f t="shared" si="16"/>
        <v>87.719298245614027</v>
      </c>
      <c r="F158" s="13">
        <f t="shared" si="17"/>
        <v>3.6842105263157894</v>
      </c>
      <c r="G158" s="13">
        <f t="shared" si="18"/>
        <v>80</v>
      </c>
      <c r="H158" s="13">
        <f t="shared" si="19"/>
        <v>106.39522826864909</v>
      </c>
      <c r="I158" s="13">
        <f t="shared" si="20"/>
        <v>9.3114006657586366E-3</v>
      </c>
      <c r="J158" s="13">
        <f t="shared" si="21"/>
        <v>3.5801971032459997E-3</v>
      </c>
    </row>
    <row r="159" spans="1:10" x14ac:dyDescent="0.25">
      <c r="A159" s="13">
        <v>60</v>
      </c>
      <c r="B159" s="13">
        <v>170</v>
      </c>
      <c r="C159" s="13">
        <v>8</v>
      </c>
      <c r="D159" s="13">
        <v>0</v>
      </c>
      <c r="E159" s="13">
        <f t="shared" si="16"/>
        <v>73.68421052631578</v>
      </c>
      <c r="F159" s="13">
        <f t="shared" si="17"/>
        <v>84.210526315789465</v>
      </c>
      <c r="G159" s="13">
        <f t="shared" si="18"/>
        <v>80</v>
      </c>
      <c r="H159" s="13">
        <f t="shared" si="19"/>
        <v>55.501851543681447</v>
      </c>
      <c r="I159" s="13">
        <f t="shared" si="20"/>
        <v>1.7698535051137259E-2</v>
      </c>
      <c r="J159" s="13">
        <f t="shared" si="21"/>
        <v>6.8050174400498603E-3</v>
      </c>
    </row>
    <row r="160" spans="1:10" x14ac:dyDescent="0.25">
      <c r="A160" s="13">
        <v>47</v>
      </c>
      <c r="B160" s="13">
        <v>187</v>
      </c>
      <c r="C160" s="13">
        <v>4</v>
      </c>
      <c r="D160" s="13">
        <v>0</v>
      </c>
      <c r="E160" s="13">
        <f t="shared" si="16"/>
        <v>50.877192982456137</v>
      </c>
      <c r="F160" s="13">
        <f t="shared" si="17"/>
        <v>93.157894736842096</v>
      </c>
      <c r="G160" s="13">
        <f t="shared" si="18"/>
        <v>40</v>
      </c>
      <c r="H160" s="13">
        <f t="shared" si="19"/>
        <v>58.297641105354792</v>
      </c>
      <c r="I160" s="13">
        <f t="shared" si="20"/>
        <v>1.6864077244207552E-2</v>
      </c>
      <c r="J160" s="13">
        <f t="shared" si="21"/>
        <v>6.4841716800626498E-3</v>
      </c>
    </row>
    <row r="161" spans="1:10" x14ac:dyDescent="0.25">
      <c r="A161" s="13">
        <v>22</v>
      </c>
      <c r="B161" s="13">
        <v>22</v>
      </c>
      <c r="C161" s="13">
        <v>2</v>
      </c>
      <c r="D161" s="13">
        <v>0</v>
      </c>
      <c r="E161" s="13">
        <f t="shared" si="16"/>
        <v>7.0175438596491224</v>
      </c>
      <c r="F161" s="13">
        <f t="shared" si="17"/>
        <v>6.3157894736842106</v>
      </c>
      <c r="G161" s="13">
        <f t="shared" si="18"/>
        <v>20</v>
      </c>
      <c r="H161" s="13">
        <f t="shared" si="19"/>
        <v>139.75223205743583</v>
      </c>
      <c r="I161" s="13">
        <f t="shared" si="20"/>
        <v>7.1046830688406889E-3</v>
      </c>
      <c r="J161" s="13">
        <f t="shared" si="21"/>
        <v>2.7317228261997412E-3</v>
      </c>
    </row>
    <row r="162" spans="1:10" x14ac:dyDescent="0.25">
      <c r="A162" s="13">
        <v>31</v>
      </c>
      <c r="B162" s="13">
        <v>121</v>
      </c>
      <c r="C162" s="13">
        <v>8</v>
      </c>
      <c r="D162" s="13">
        <v>0</v>
      </c>
      <c r="E162" s="13">
        <f t="shared" si="16"/>
        <v>22.807017543859647</v>
      </c>
      <c r="F162" s="13">
        <f t="shared" si="17"/>
        <v>58.421052631578945</v>
      </c>
      <c r="G162" s="13">
        <f t="shared" si="18"/>
        <v>80</v>
      </c>
      <c r="H162" s="13">
        <f t="shared" si="19"/>
        <v>103.53151697765601</v>
      </c>
      <c r="I162" s="13">
        <f t="shared" si="20"/>
        <v>9.5664927565698062E-3</v>
      </c>
      <c r="J162" s="13">
        <f t="shared" si="21"/>
        <v>3.6782790135155871E-3</v>
      </c>
    </row>
    <row r="163" spans="1:10" x14ac:dyDescent="0.25">
      <c r="A163" s="13">
        <v>28</v>
      </c>
      <c r="B163" s="13">
        <v>77</v>
      </c>
      <c r="C163" s="13">
        <v>1</v>
      </c>
      <c r="D163" s="13">
        <v>0</v>
      </c>
      <c r="E163" s="13">
        <f t="shared" si="16"/>
        <v>17.543859649122805</v>
      </c>
      <c r="F163" s="13">
        <f t="shared" si="17"/>
        <v>35.263157894736842</v>
      </c>
      <c r="G163" s="13">
        <f t="shared" si="18"/>
        <v>10</v>
      </c>
      <c r="H163" s="13">
        <f t="shared" si="19"/>
        <v>115.81631799403969</v>
      </c>
      <c r="I163" s="13">
        <f t="shared" si="20"/>
        <v>8.5604478652633355E-3</v>
      </c>
      <c r="J163" s="13">
        <f t="shared" si="21"/>
        <v>3.2914586913232323E-3</v>
      </c>
    </row>
    <row r="164" spans="1:10" x14ac:dyDescent="0.25">
      <c r="A164" s="13">
        <v>41</v>
      </c>
      <c r="B164" s="13">
        <v>129</v>
      </c>
      <c r="C164" s="13">
        <v>3</v>
      </c>
      <c r="D164" s="13">
        <v>1</v>
      </c>
      <c r="E164" s="13">
        <f t="shared" si="16"/>
        <v>40.350877192982452</v>
      </c>
      <c r="F164" s="13">
        <f t="shared" si="17"/>
        <v>62.631578947368418</v>
      </c>
      <c r="G164" s="13">
        <f t="shared" si="18"/>
        <v>30</v>
      </c>
      <c r="H164" s="13">
        <f t="shared" si="19"/>
        <v>78.599232408338793</v>
      </c>
      <c r="I164" s="13">
        <f t="shared" si="20"/>
        <v>1.2562935216134575E-2</v>
      </c>
      <c r="J164" s="13">
        <f t="shared" si="21"/>
        <v>4.8303994085950597E-3</v>
      </c>
    </row>
    <row r="165" spans="1:10" x14ac:dyDescent="0.25">
      <c r="A165" s="13">
        <v>73</v>
      </c>
      <c r="B165" s="13">
        <v>45</v>
      </c>
      <c r="C165" s="13">
        <v>5</v>
      </c>
      <c r="D165" s="13">
        <v>1</v>
      </c>
      <c r="E165" s="13">
        <f t="shared" si="16"/>
        <v>96.491228070175438</v>
      </c>
      <c r="F165" s="13">
        <f t="shared" si="17"/>
        <v>18.421052631578945</v>
      </c>
      <c r="G165" s="13">
        <f t="shared" si="18"/>
        <v>50</v>
      </c>
      <c r="H165" s="13">
        <f t="shared" si="19"/>
        <v>83.101987276597612</v>
      </c>
      <c r="I165" s="13">
        <f t="shared" si="20"/>
        <v>1.1890325453442192E-2</v>
      </c>
      <c r="J165" s="13">
        <f t="shared" si="21"/>
        <v>4.571783588006262E-3</v>
      </c>
    </row>
    <row r="166" spans="1:10" x14ac:dyDescent="0.25">
      <c r="A166" s="13">
        <v>74</v>
      </c>
      <c r="B166" s="13">
        <v>172</v>
      </c>
      <c r="C166" s="13">
        <v>6</v>
      </c>
      <c r="D166" s="13">
        <v>0</v>
      </c>
      <c r="E166" s="13">
        <f t="shared" si="16"/>
        <v>98.245614035087712</v>
      </c>
      <c r="F166" s="13">
        <f t="shared" si="17"/>
        <v>85.263157894736835</v>
      </c>
      <c r="G166" s="13">
        <f t="shared" si="18"/>
        <v>60</v>
      </c>
      <c r="H166" s="13">
        <f t="shared" si="19"/>
        <v>26.981064458897471</v>
      </c>
      <c r="I166" s="13">
        <f t="shared" si="20"/>
        <v>3.5738454534813745E-2</v>
      </c>
      <c r="J166" s="13">
        <f t="shared" si="21"/>
        <v>1.3741295857942161E-2</v>
      </c>
    </row>
    <row r="167" spans="1:10" x14ac:dyDescent="0.25">
      <c r="A167" s="13">
        <v>75</v>
      </c>
      <c r="B167" s="13">
        <v>115</v>
      </c>
      <c r="C167" s="13">
        <v>10</v>
      </c>
      <c r="D167" s="13">
        <v>0</v>
      </c>
      <c r="E167" s="13">
        <f t="shared" si="16"/>
        <v>100</v>
      </c>
      <c r="F167" s="13">
        <f t="shared" si="17"/>
        <v>55.263157894736842</v>
      </c>
      <c r="G167" s="13">
        <f t="shared" si="18"/>
        <v>100</v>
      </c>
      <c r="H167" s="13">
        <f t="shared" si="19"/>
        <v>75.354706517896261</v>
      </c>
      <c r="I167" s="13">
        <f t="shared" si="20"/>
        <v>1.30967696112566E-2</v>
      </c>
      <c r="J167" s="13">
        <f t="shared" si="21"/>
        <v>5.0356566436378222E-3</v>
      </c>
    </row>
    <row r="168" spans="1:10" x14ac:dyDescent="0.25">
      <c r="A168" s="13">
        <v>47</v>
      </c>
      <c r="B168" s="13">
        <v>188</v>
      </c>
      <c r="C168" s="13">
        <v>1</v>
      </c>
      <c r="D168" s="13">
        <v>0</v>
      </c>
      <c r="E168" s="13">
        <f t="shared" si="16"/>
        <v>50.877192982456137</v>
      </c>
      <c r="F168" s="13">
        <f t="shared" si="17"/>
        <v>93.68421052631578</v>
      </c>
      <c r="G168" s="13">
        <f t="shared" si="18"/>
        <v>10</v>
      </c>
      <c r="H168" s="13">
        <f t="shared" si="19"/>
        <v>65.51098954139313</v>
      </c>
      <c r="I168" s="13">
        <f t="shared" si="20"/>
        <v>1.5035109339001035E-2</v>
      </c>
      <c r="J168" s="13">
        <f t="shared" si="21"/>
        <v>5.780940680646004E-3</v>
      </c>
    </row>
    <row r="169" spans="1:10" x14ac:dyDescent="0.25">
      <c r="A169" s="13">
        <v>26</v>
      </c>
      <c r="B169" s="13">
        <v>114</v>
      </c>
      <c r="C169" s="13">
        <v>3</v>
      </c>
      <c r="D169" s="13">
        <v>1</v>
      </c>
      <c r="E169" s="13">
        <f t="shared" si="16"/>
        <v>14.035087719298245</v>
      </c>
      <c r="F169" s="13">
        <f t="shared" si="17"/>
        <v>54.736842105263158</v>
      </c>
      <c r="G169" s="13">
        <f t="shared" si="18"/>
        <v>30</v>
      </c>
      <c r="H169" s="13">
        <f t="shared" si="19"/>
        <v>105.46953453334967</v>
      </c>
      <c r="I169" s="13">
        <f t="shared" si="20"/>
        <v>9.3923581462335391E-3</v>
      </c>
      <c r="J169" s="13">
        <f t="shared" si="21"/>
        <v>3.611324937552196E-3</v>
      </c>
    </row>
    <row r="170" spans="1:10" x14ac:dyDescent="0.25">
      <c r="A170" s="13">
        <v>53</v>
      </c>
      <c r="B170" s="13">
        <v>104</v>
      </c>
      <c r="C170" s="13">
        <v>1</v>
      </c>
      <c r="D170" s="13">
        <v>1</v>
      </c>
      <c r="E170" s="13">
        <f t="shared" si="16"/>
        <v>61.403508771929822</v>
      </c>
      <c r="F170" s="13">
        <f t="shared" si="17"/>
        <v>49.473684210526315</v>
      </c>
      <c r="G170" s="13">
        <f t="shared" si="18"/>
        <v>10</v>
      </c>
      <c r="H170" s="13">
        <f t="shared" si="19"/>
        <v>75.476326754002869</v>
      </c>
      <c r="I170" s="13">
        <f t="shared" si="20"/>
        <v>1.3075941829903051E-2</v>
      </c>
      <c r="J170" s="13">
        <f t="shared" si="21"/>
        <v>5.0276484432450249E-3</v>
      </c>
    </row>
    <row r="171" spans="1:10" x14ac:dyDescent="0.25">
      <c r="A171" s="13">
        <v>40</v>
      </c>
      <c r="B171" s="13">
        <v>24</v>
      </c>
      <c r="C171" s="13">
        <v>4</v>
      </c>
      <c r="D171" s="13">
        <v>1</v>
      </c>
      <c r="E171" s="13">
        <f t="shared" si="16"/>
        <v>38.596491228070171</v>
      </c>
      <c r="F171" s="13">
        <f t="shared" si="17"/>
        <v>7.3684210526315788</v>
      </c>
      <c r="G171" s="13">
        <f t="shared" si="18"/>
        <v>40</v>
      </c>
      <c r="H171" s="13">
        <f t="shared" si="19"/>
        <v>116.21188235500043</v>
      </c>
      <c r="I171" s="13">
        <f t="shared" si="20"/>
        <v>8.5315582337573345E-3</v>
      </c>
      <c r="J171" s="13">
        <f t="shared" si="21"/>
        <v>3.2803507411077529E-3</v>
      </c>
    </row>
    <row r="172" spans="1:10" x14ac:dyDescent="0.25">
      <c r="A172" s="13">
        <v>47</v>
      </c>
      <c r="B172" s="13">
        <v>151</v>
      </c>
      <c r="C172" s="13">
        <v>10</v>
      </c>
      <c r="D172" s="13">
        <v>0</v>
      </c>
      <c r="E172" s="13">
        <f t="shared" si="16"/>
        <v>50.877192982456137</v>
      </c>
      <c r="F172" s="13">
        <f t="shared" si="17"/>
        <v>74.210526315789465</v>
      </c>
      <c r="G172" s="13">
        <f t="shared" si="18"/>
        <v>100</v>
      </c>
      <c r="H172" s="13">
        <f t="shared" si="19"/>
        <v>87.274838910909537</v>
      </c>
      <c r="I172" s="13">
        <f t="shared" si="20"/>
        <v>1.1328256299728166E-2</v>
      </c>
      <c r="J172" s="13">
        <f t="shared" si="21"/>
        <v>4.3556701988197236E-3</v>
      </c>
    </row>
    <row r="173" spans="1:10" x14ac:dyDescent="0.25">
      <c r="A173" s="13">
        <v>20</v>
      </c>
      <c r="B173" s="13">
        <v>192</v>
      </c>
      <c r="C173" s="13">
        <v>6</v>
      </c>
      <c r="D173" s="13">
        <v>1</v>
      </c>
      <c r="E173" s="13">
        <f t="shared" si="16"/>
        <v>3.5087719298245612</v>
      </c>
      <c r="F173" s="13">
        <f t="shared" si="17"/>
        <v>95.78947368421052</v>
      </c>
      <c r="G173" s="13">
        <f t="shared" si="18"/>
        <v>60</v>
      </c>
      <c r="H173" s="13">
        <f t="shared" si="19"/>
        <v>107.22901166115564</v>
      </c>
      <c r="I173" s="13">
        <f t="shared" si="20"/>
        <v>9.239666746018239E-3</v>
      </c>
      <c r="J173" s="13">
        <f t="shared" si="21"/>
        <v>3.5526156919333625E-3</v>
      </c>
    </row>
    <row r="174" spans="1:10" x14ac:dyDescent="0.25">
      <c r="A174" s="13">
        <v>42</v>
      </c>
      <c r="B174" s="13">
        <v>140</v>
      </c>
      <c r="C174" s="13">
        <v>6</v>
      </c>
      <c r="D174" s="13">
        <v>0</v>
      </c>
      <c r="E174" s="13">
        <f t="shared" si="16"/>
        <v>42.105263157894733</v>
      </c>
      <c r="F174" s="13">
        <f t="shared" si="17"/>
        <v>68.421052631578945</v>
      </c>
      <c r="G174" s="13">
        <f t="shared" si="18"/>
        <v>60</v>
      </c>
      <c r="H174" s="13">
        <f t="shared" si="19"/>
        <v>76.430846922835741</v>
      </c>
      <c r="I174" s="13">
        <f t="shared" si="20"/>
        <v>1.2914749608725797E-2</v>
      </c>
      <c r="J174" s="13">
        <f t="shared" si="21"/>
        <v>4.9656706652457605E-3</v>
      </c>
    </row>
    <row r="175" spans="1:10" x14ac:dyDescent="0.25">
      <c r="A175" s="13">
        <v>26</v>
      </c>
      <c r="B175" s="13">
        <v>116</v>
      </c>
      <c r="C175" s="13">
        <v>4</v>
      </c>
      <c r="D175" s="13">
        <v>1</v>
      </c>
      <c r="E175" s="13">
        <f t="shared" si="16"/>
        <v>14.035087719298245</v>
      </c>
      <c r="F175" s="13">
        <f t="shared" si="17"/>
        <v>55.78947368421052</v>
      </c>
      <c r="G175" s="13">
        <f t="shared" si="18"/>
        <v>40</v>
      </c>
      <c r="H175" s="13">
        <f t="shared" si="19"/>
        <v>104.54491804576956</v>
      </c>
      <c r="I175" s="13">
        <f t="shared" si="20"/>
        <v>9.4746390306196457E-3</v>
      </c>
      <c r="J175" s="13">
        <f t="shared" si="21"/>
        <v>3.6429616154813223E-3</v>
      </c>
    </row>
    <row r="176" spans="1:10" x14ac:dyDescent="0.25">
      <c r="A176" s="13">
        <v>60</v>
      </c>
      <c r="B176" s="13">
        <v>138</v>
      </c>
      <c r="C176" s="13">
        <v>9</v>
      </c>
      <c r="D176" s="13">
        <v>0</v>
      </c>
      <c r="E176" s="13">
        <f t="shared" si="16"/>
        <v>73.68421052631578</v>
      </c>
      <c r="F176" s="13">
        <f t="shared" si="17"/>
        <v>67.368421052631575</v>
      </c>
      <c r="G176" s="13">
        <f t="shared" si="18"/>
        <v>90</v>
      </c>
      <c r="H176" s="13">
        <f t="shared" si="19"/>
        <v>69.252927664834615</v>
      </c>
      <c r="I176" s="13">
        <f t="shared" si="20"/>
        <v>1.423428223192119E-2</v>
      </c>
      <c r="J176" s="13">
        <f t="shared" si="21"/>
        <v>5.4730257930919153E-3</v>
      </c>
    </row>
    <row r="177" spans="1:10" x14ac:dyDescent="0.25">
      <c r="A177" s="13">
        <v>74</v>
      </c>
      <c r="B177" s="13">
        <v>175</v>
      </c>
      <c r="C177" s="13">
        <v>8</v>
      </c>
      <c r="D177" s="13">
        <v>1</v>
      </c>
      <c r="E177" s="13">
        <f t="shared" si="16"/>
        <v>98.245614035087712</v>
      </c>
      <c r="F177" s="13">
        <f t="shared" si="17"/>
        <v>86.84210526315789</v>
      </c>
      <c r="G177" s="13">
        <f t="shared" si="18"/>
        <v>80</v>
      </c>
      <c r="H177" s="13">
        <f t="shared" si="19"/>
        <v>43.404302989514072</v>
      </c>
      <c r="I177" s="13">
        <f t="shared" si="20"/>
        <v>2.2520339982279345E-2</v>
      </c>
      <c r="J177" s="13">
        <f t="shared" si="21"/>
        <v>8.6589825594302842E-3</v>
      </c>
    </row>
    <row r="178" spans="1:10" x14ac:dyDescent="0.25">
      <c r="A178" s="13">
        <v>33</v>
      </c>
      <c r="B178" s="13">
        <v>163</v>
      </c>
      <c r="C178" s="13">
        <v>5</v>
      </c>
      <c r="D178" s="13">
        <v>1</v>
      </c>
      <c r="E178" s="13">
        <f t="shared" si="16"/>
        <v>26.315789473684209</v>
      </c>
      <c r="F178" s="13">
        <f t="shared" si="17"/>
        <v>80.526315789473685</v>
      </c>
      <c r="G178" s="13">
        <f t="shared" si="18"/>
        <v>50</v>
      </c>
      <c r="H178" s="13">
        <f t="shared" si="19"/>
        <v>85.312598473466153</v>
      </c>
      <c r="I178" s="13">
        <f t="shared" si="20"/>
        <v>1.1585794167782073E-2</v>
      </c>
      <c r="J178" s="13">
        <f t="shared" si="21"/>
        <v>4.4546925008642924E-3</v>
      </c>
    </row>
    <row r="179" spans="1:10" x14ac:dyDescent="0.25">
      <c r="A179" s="13">
        <v>45</v>
      </c>
      <c r="B179" s="13">
        <v>60</v>
      </c>
      <c r="C179" s="13">
        <v>7</v>
      </c>
      <c r="D179" s="13">
        <v>0</v>
      </c>
      <c r="E179" s="13">
        <f t="shared" si="16"/>
        <v>47.368421052631575</v>
      </c>
      <c r="F179" s="13">
        <f t="shared" si="17"/>
        <v>26.315789473684209</v>
      </c>
      <c r="G179" s="13">
        <f t="shared" si="18"/>
        <v>70</v>
      </c>
      <c r="H179" s="13">
        <f t="shared" si="19"/>
        <v>100.49753116565049</v>
      </c>
      <c r="I179" s="13">
        <f t="shared" si="20"/>
        <v>9.8524563949041848E-3</v>
      </c>
      <c r="J179" s="13">
        <f t="shared" si="21"/>
        <v>3.788230912950366E-3</v>
      </c>
    </row>
    <row r="180" spans="1:10" x14ac:dyDescent="0.25">
      <c r="A180" s="13">
        <v>40</v>
      </c>
      <c r="B180" s="13">
        <v>122</v>
      </c>
      <c r="C180" s="13">
        <v>6</v>
      </c>
      <c r="D180" s="13">
        <v>1</v>
      </c>
      <c r="E180" s="13">
        <f t="shared" si="16"/>
        <v>38.596491228070171</v>
      </c>
      <c r="F180" s="13">
        <f t="shared" si="17"/>
        <v>58.94736842105263</v>
      </c>
      <c r="G180" s="13">
        <f t="shared" si="18"/>
        <v>60</v>
      </c>
      <c r="H180" s="13">
        <f t="shared" si="19"/>
        <v>83.72520971467732</v>
      </c>
      <c r="I180" s="13">
        <f t="shared" si="20"/>
        <v>1.1802862493555629E-2</v>
      </c>
      <c r="J180" s="13">
        <f t="shared" si="21"/>
        <v>4.5381544223342596E-3</v>
      </c>
    </row>
    <row r="181" spans="1:10" x14ac:dyDescent="0.25">
      <c r="A181" s="13">
        <v>69</v>
      </c>
      <c r="B181" s="13">
        <v>162</v>
      </c>
      <c r="C181" s="13">
        <v>8</v>
      </c>
      <c r="D181" s="13">
        <v>1</v>
      </c>
      <c r="E181" s="13">
        <f t="shared" si="16"/>
        <v>89.473684210526315</v>
      </c>
      <c r="F181" s="13">
        <f t="shared" si="17"/>
        <v>80</v>
      </c>
      <c r="G181" s="13">
        <f t="shared" si="18"/>
        <v>80</v>
      </c>
      <c r="H181" s="13">
        <f t="shared" si="19"/>
        <v>48.707517733709487</v>
      </c>
      <c r="I181" s="13">
        <f t="shared" si="20"/>
        <v>2.0117681300384938E-2</v>
      </c>
      <c r="J181" s="13">
        <f t="shared" si="21"/>
        <v>7.7351697022905617E-3</v>
      </c>
    </row>
    <row r="182" spans="1:10" x14ac:dyDescent="0.25">
      <c r="A182" s="13">
        <v>44</v>
      </c>
      <c r="B182" s="13">
        <v>43</v>
      </c>
      <c r="C182" s="13">
        <v>4</v>
      </c>
      <c r="D182" s="13">
        <v>1</v>
      </c>
      <c r="E182" s="13">
        <f t="shared" si="16"/>
        <v>45.614035087719294</v>
      </c>
      <c r="F182" s="13">
        <f t="shared" si="17"/>
        <v>17.368421052631579</v>
      </c>
      <c r="G182" s="13">
        <f t="shared" si="18"/>
        <v>40</v>
      </c>
      <c r="H182" s="13">
        <f t="shared" si="19"/>
        <v>104.00431484763124</v>
      </c>
      <c r="I182" s="13">
        <f t="shared" si="20"/>
        <v>9.523418170492055E-3</v>
      </c>
      <c r="J182" s="13">
        <f t="shared" si="21"/>
        <v>3.661717003799241E-3</v>
      </c>
    </row>
    <row r="183" spans="1:10" x14ac:dyDescent="0.25">
      <c r="A183" s="13">
        <v>68</v>
      </c>
      <c r="B183" s="13">
        <v>86</v>
      </c>
      <c r="C183" s="13">
        <v>6</v>
      </c>
      <c r="D183" s="13">
        <v>1</v>
      </c>
      <c r="E183" s="13">
        <f t="shared" si="16"/>
        <v>87.719298245614027</v>
      </c>
      <c r="F183" s="13">
        <f t="shared" si="17"/>
        <v>40</v>
      </c>
      <c r="G183" s="13">
        <f t="shared" si="18"/>
        <v>60</v>
      </c>
      <c r="H183" s="13">
        <f t="shared" si="19"/>
        <v>66.657432416789746</v>
      </c>
      <c r="I183" s="13">
        <f t="shared" si="20"/>
        <v>1.4780342148364498E-2</v>
      </c>
      <c r="J183" s="13">
        <f t="shared" si="21"/>
        <v>5.6829836932216268E-3</v>
      </c>
    </row>
    <row r="184" spans="1:10" x14ac:dyDescent="0.25">
      <c r="A184" s="13">
        <v>42</v>
      </c>
      <c r="B184" s="13">
        <v>18</v>
      </c>
      <c r="C184" s="13">
        <v>6</v>
      </c>
      <c r="D184" s="13">
        <v>1</v>
      </c>
      <c r="E184" s="13">
        <f t="shared" si="16"/>
        <v>42.105263157894733</v>
      </c>
      <c r="F184" s="13">
        <f t="shared" si="17"/>
        <v>4.2105263157894735</v>
      </c>
      <c r="G184" s="13">
        <f t="shared" si="18"/>
        <v>60</v>
      </c>
      <c r="H184" s="13">
        <f t="shared" si="19"/>
        <v>118.4063668606655</v>
      </c>
      <c r="I184" s="13">
        <f t="shared" si="20"/>
        <v>8.3747628061315478E-3</v>
      </c>
      <c r="J184" s="13">
        <f t="shared" si="21"/>
        <v>3.2200635130162397E-3</v>
      </c>
    </row>
    <row r="185" spans="1:10" x14ac:dyDescent="0.25">
      <c r="A185" s="13">
        <v>30</v>
      </c>
      <c r="B185" s="13">
        <v>48</v>
      </c>
      <c r="C185" s="13">
        <v>7</v>
      </c>
      <c r="D185" s="13">
        <v>1</v>
      </c>
      <c r="E185" s="13">
        <f t="shared" si="16"/>
        <v>21.052631578947366</v>
      </c>
      <c r="F185" s="13">
        <f t="shared" si="17"/>
        <v>20</v>
      </c>
      <c r="G185" s="13">
        <f t="shared" si="18"/>
        <v>70</v>
      </c>
      <c r="H185" s="13">
        <f t="shared" si="19"/>
        <v>122.45274715049469</v>
      </c>
      <c r="I185" s="13">
        <f t="shared" si="20"/>
        <v>8.1002652681430656E-3</v>
      </c>
      <c r="J185" s="13">
        <f t="shared" si="21"/>
        <v>3.1145202842763932E-3</v>
      </c>
    </row>
    <row r="186" spans="1:10" x14ac:dyDescent="0.25">
      <c r="A186" s="13">
        <v>46</v>
      </c>
      <c r="B186" s="13">
        <v>102</v>
      </c>
      <c r="C186" s="13">
        <v>6</v>
      </c>
      <c r="D186" s="13">
        <v>0</v>
      </c>
      <c r="E186" s="13">
        <f t="shared" si="16"/>
        <v>49.122807017543856</v>
      </c>
      <c r="F186" s="13">
        <f t="shared" si="17"/>
        <v>48.421052631578945</v>
      </c>
      <c r="G186" s="13">
        <f t="shared" si="18"/>
        <v>60</v>
      </c>
      <c r="H186" s="13">
        <f t="shared" si="19"/>
        <v>81.353584206726936</v>
      </c>
      <c r="I186" s="13">
        <f t="shared" si="20"/>
        <v>1.2142762329442322E-2</v>
      </c>
      <c r="J186" s="13">
        <f t="shared" si="21"/>
        <v>4.6688445785757725E-3</v>
      </c>
    </row>
    <row r="187" spans="1:10" x14ac:dyDescent="0.25">
      <c r="A187" s="13">
        <v>51</v>
      </c>
      <c r="B187" s="13">
        <v>83</v>
      </c>
      <c r="C187" s="13">
        <v>9</v>
      </c>
      <c r="D187" s="13">
        <v>0</v>
      </c>
      <c r="E187" s="13">
        <f t="shared" si="16"/>
        <v>57.89473684210526</v>
      </c>
      <c r="F187" s="13">
        <f t="shared" si="17"/>
        <v>38.421052631578945</v>
      </c>
      <c r="G187" s="13">
        <f t="shared" si="18"/>
        <v>90</v>
      </c>
      <c r="H187" s="13">
        <f t="shared" si="19"/>
        <v>94.236168877861616</v>
      </c>
      <c r="I187" s="13">
        <f t="shared" si="20"/>
        <v>1.0500212385511633E-2</v>
      </c>
      <c r="J187" s="13">
        <f t="shared" si="21"/>
        <v>4.0372905554712998E-3</v>
      </c>
    </row>
    <row r="188" spans="1:10" x14ac:dyDescent="0.25">
      <c r="A188" s="13">
        <v>32</v>
      </c>
      <c r="B188" s="13">
        <v>95</v>
      </c>
      <c r="C188" s="13">
        <v>6</v>
      </c>
      <c r="D188" s="13">
        <v>0</v>
      </c>
      <c r="E188" s="13">
        <f t="shared" si="16"/>
        <v>24.561403508771928</v>
      </c>
      <c r="F188" s="13">
        <f t="shared" si="17"/>
        <v>44.736842105263158</v>
      </c>
      <c r="G188" s="13">
        <f t="shared" si="18"/>
        <v>60</v>
      </c>
      <c r="H188" s="13">
        <f t="shared" si="19"/>
        <v>102.69094099715362</v>
      </c>
      <c r="I188" s="13">
        <f t="shared" si="20"/>
        <v>9.6440440252871327E-3</v>
      </c>
      <c r="J188" s="13">
        <f t="shared" si="21"/>
        <v>3.708097172735804E-3</v>
      </c>
    </row>
    <row r="189" spans="1:10" x14ac:dyDescent="0.25">
      <c r="A189" s="13">
        <v>44</v>
      </c>
      <c r="B189" s="13">
        <v>16</v>
      </c>
      <c r="C189" s="13">
        <v>5</v>
      </c>
      <c r="D189" s="13">
        <v>0</v>
      </c>
      <c r="E189" s="13">
        <f t="shared" si="16"/>
        <v>45.614035087719294</v>
      </c>
      <c r="F189" s="13">
        <f t="shared" si="17"/>
        <v>3.1578947368421053</v>
      </c>
      <c r="G189" s="13">
        <f t="shared" si="18"/>
        <v>50</v>
      </c>
      <c r="H189" s="13">
        <f t="shared" si="19"/>
        <v>116.04875276964668</v>
      </c>
      <c r="I189" s="13">
        <f t="shared" si="20"/>
        <v>8.5434485745269906E-3</v>
      </c>
      <c r="J189" s="13">
        <f t="shared" si="21"/>
        <v>3.2849225305847832E-3</v>
      </c>
    </row>
    <row r="190" spans="1:10" x14ac:dyDescent="0.25">
      <c r="A190" s="13">
        <v>29</v>
      </c>
      <c r="B190" s="13">
        <v>115</v>
      </c>
      <c r="C190" s="13">
        <v>5</v>
      </c>
      <c r="D190" s="13">
        <v>1</v>
      </c>
      <c r="E190" s="13">
        <f t="shared" si="16"/>
        <v>19.298245614035086</v>
      </c>
      <c r="F190" s="13">
        <f t="shared" si="17"/>
        <v>55.263157894736842</v>
      </c>
      <c r="G190" s="13">
        <f t="shared" si="18"/>
        <v>50</v>
      </c>
      <c r="H190" s="13">
        <f t="shared" si="19"/>
        <v>100.53320450356803</v>
      </c>
      <c r="I190" s="13">
        <f t="shared" si="20"/>
        <v>9.848994768650865E-3</v>
      </c>
      <c r="J190" s="13">
        <f t="shared" si="21"/>
        <v>3.7868999312077128E-3</v>
      </c>
    </row>
    <row r="191" spans="1:10" x14ac:dyDescent="0.25">
      <c r="A191" s="13">
        <v>67</v>
      </c>
      <c r="B191" s="13">
        <v>45</v>
      </c>
      <c r="C191" s="13">
        <v>9</v>
      </c>
      <c r="D191" s="13">
        <v>0</v>
      </c>
      <c r="E191" s="13">
        <f t="shared" si="16"/>
        <v>85.964912280701753</v>
      </c>
      <c r="F191" s="13">
        <f t="shared" si="17"/>
        <v>18.421052631578945</v>
      </c>
      <c r="G191" s="13">
        <f t="shared" si="18"/>
        <v>90</v>
      </c>
      <c r="H191" s="13">
        <f t="shared" si="19"/>
        <v>98.363025080492179</v>
      </c>
      <c r="I191" s="13">
        <f t="shared" si="20"/>
        <v>1.0064105830009887E-2</v>
      </c>
      <c r="J191" s="13">
        <f t="shared" si="21"/>
        <v>3.8696092921726884E-3</v>
      </c>
    </row>
    <row r="192" spans="1:10" x14ac:dyDescent="0.25">
      <c r="A192" s="13">
        <v>19</v>
      </c>
      <c r="B192" s="13">
        <v>183</v>
      </c>
      <c r="C192" s="13">
        <v>6</v>
      </c>
      <c r="D192" s="13">
        <v>1</v>
      </c>
      <c r="E192" s="13">
        <f t="shared" si="16"/>
        <v>1.7543859649122806</v>
      </c>
      <c r="F192" s="13">
        <f t="shared" si="17"/>
        <v>91.05263157894737</v>
      </c>
      <c r="G192" s="13">
        <f t="shared" si="18"/>
        <v>60</v>
      </c>
      <c r="H192" s="13">
        <f t="shared" si="19"/>
        <v>109.23740245636553</v>
      </c>
      <c r="I192" s="13">
        <f t="shared" si="20"/>
        <v>9.0713313060494394E-3</v>
      </c>
      <c r="J192" s="13">
        <f t="shared" si="21"/>
        <v>3.4878913742733796E-3</v>
      </c>
    </row>
    <row r="193" spans="1:10" x14ac:dyDescent="0.25">
      <c r="A193" s="13">
        <v>67</v>
      </c>
      <c r="B193" s="13">
        <v>126</v>
      </c>
      <c r="C193" s="13">
        <v>7</v>
      </c>
      <c r="D193" s="13">
        <v>0</v>
      </c>
      <c r="E193" s="13">
        <f t="shared" si="16"/>
        <v>85.964912280701753</v>
      </c>
      <c r="F193" s="13">
        <f t="shared" si="17"/>
        <v>61.052631578947363</v>
      </c>
      <c r="G193" s="13">
        <f t="shared" si="18"/>
        <v>70</v>
      </c>
      <c r="H193" s="13">
        <f t="shared" si="19"/>
        <v>54.194626635591185</v>
      </c>
      <c r="I193" s="13">
        <f t="shared" si="20"/>
        <v>1.8117705670920678E-2</v>
      </c>
      <c r="J193" s="13">
        <f t="shared" si="21"/>
        <v>6.9661869023664256E-3</v>
      </c>
    </row>
    <row r="194" spans="1:10" x14ac:dyDescent="0.25">
      <c r="A194" s="13">
        <v>56</v>
      </c>
      <c r="B194" s="13">
        <v>78</v>
      </c>
      <c r="C194" s="13">
        <v>7</v>
      </c>
      <c r="D194" s="13">
        <v>0</v>
      </c>
      <c r="E194" s="13">
        <f t="shared" si="16"/>
        <v>66.666666666666657</v>
      </c>
      <c r="F194" s="13">
        <f t="shared" si="17"/>
        <v>35.789473684210527</v>
      </c>
      <c r="G194" s="13">
        <f t="shared" si="18"/>
        <v>70</v>
      </c>
      <c r="H194" s="13">
        <f t="shared" si="19"/>
        <v>82.436914518595742</v>
      </c>
      <c r="I194" s="13">
        <f t="shared" si="20"/>
        <v>1.1985102826125337E-2</v>
      </c>
      <c r="J194" s="13">
        <f t="shared" si="21"/>
        <v>4.6082251167637207E-3</v>
      </c>
    </row>
    <row r="195" spans="1:10" x14ac:dyDescent="0.25">
      <c r="A195" s="13">
        <v>18</v>
      </c>
      <c r="B195" s="13">
        <v>33</v>
      </c>
      <c r="C195" s="13">
        <v>0</v>
      </c>
      <c r="D195" s="13">
        <v>0</v>
      </c>
      <c r="E195" s="13">
        <f t="shared" ref="E195:E201" si="22">100/ ($O$4-$O$1)*(A195-$O$1)</f>
        <v>0</v>
      </c>
      <c r="F195" s="13">
        <f t="shared" ref="F195:F201" si="23">100/($O$5-$O$2)*(B195-$O$2)</f>
        <v>12.105263157894736</v>
      </c>
      <c r="G195" s="13">
        <f t="shared" ref="G195:G201" si="24">100/($O$6-$O$3)*(C195-$O$3)</f>
        <v>0</v>
      </c>
      <c r="H195" s="13">
        <f t="shared" ref="H195:H201" si="25">SQRT((E195-$M$11)^2+ (F195-$N$11)^2 + (G195-$O$11)^2)</f>
        <v>145.45383282094096</v>
      </c>
      <c r="I195" s="13">
        <f t="shared" ref="I195:I201" si="26">1/(1+H195)</f>
        <v>6.8280903322115944E-3</v>
      </c>
      <c r="J195" s="13">
        <f t="shared" ref="J195:J201" si="27">I195/SUM($I$2:$I$201)</f>
        <v>2.6253740017849678E-3</v>
      </c>
    </row>
    <row r="196" spans="1:10" x14ac:dyDescent="0.25">
      <c r="A196" s="13">
        <v>58</v>
      </c>
      <c r="B196" s="13">
        <v>117</v>
      </c>
      <c r="C196" s="13">
        <v>9</v>
      </c>
      <c r="D196" s="13">
        <v>1</v>
      </c>
      <c r="E196" s="13">
        <f t="shared" si="22"/>
        <v>70.175438596491219</v>
      </c>
      <c r="F196" s="13">
        <f t="shared" si="23"/>
        <v>56.315789473684205</v>
      </c>
      <c r="G196" s="13">
        <f t="shared" si="24"/>
        <v>90</v>
      </c>
      <c r="H196" s="13">
        <f t="shared" si="25"/>
        <v>76.798433476380083</v>
      </c>
      <c r="I196" s="13">
        <f t="shared" si="26"/>
        <v>1.2853729250263169E-2</v>
      </c>
      <c r="J196" s="13">
        <f t="shared" si="27"/>
        <v>4.9422085763024389E-3</v>
      </c>
    </row>
    <row r="197" spans="1:10" x14ac:dyDescent="0.25">
      <c r="A197" s="13">
        <v>70</v>
      </c>
      <c r="B197" s="13">
        <v>54</v>
      </c>
      <c r="C197" s="13">
        <v>9</v>
      </c>
      <c r="D197" s="13">
        <v>1</v>
      </c>
      <c r="E197" s="13">
        <f t="shared" si="22"/>
        <v>91.228070175438589</v>
      </c>
      <c r="F197" s="13">
        <f t="shared" si="23"/>
        <v>23.157894736842103</v>
      </c>
      <c r="G197" s="13">
        <f t="shared" si="24"/>
        <v>90</v>
      </c>
      <c r="H197" s="13">
        <f t="shared" si="25"/>
        <v>93.340752903875583</v>
      </c>
      <c r="I197" s="13">
        <f t="shared" si="26"/>
        <v>1.0599873005242035E-2</v>
      </c>
      <c r="J197" s="13">
        <f t="shared" si="27"/>
        <v>4.0756096736012486E-3</v>
      </c>
    </row>
    <row r="198" spans="1:10" x14ac:dyDescent="0.25">
      <c r="A198" s="13">
        <v>36</v>
      </c>
      <c r="B198" s="13">
        <v>161</v>
      </c>
      <c r="C198" s="13">
        <v>0</v>
      </c>
      <c r="D198" s="13">
        <v>1</v>
      </c>
      <c r="E198" s="13">
        <f t="shared" si="22"/>
        <v>31.578947368421051</v>
      </c>
      <c r="F198" s="13">
        <f t="shared" si="23"/>
        <v>79.473684210526315</v>
      </c>
      <c r="G198" s="13">
        <f t="shared" si="24"/>
        <v>0</v>
      </c>
      <c r="H198" s="13">
        <f t="shared" si="25"/>
        <v>89.331328101417967</v>
      </c>
      <c r="I198" s="13">
        <f t="shared" si="26"/>
        <v>1.1070356442421249E-2</v>
      </c>
      <c r="J198" s="13">
        <f t="shared" si="27"/>
        <v>4.2565087133245062E-3</v>
      </c>
    </row>
    <row r="199" spans="1:10" x14ac:dyDescent="0.25">
      <c r="A199" s="13">
        <v>56</v>
      </c>
      <c r="B199" s="13">
        <v>82</v>
      </c>
      <c r="C199" s="13">
        <v>3</v>
      </c>
      <c r="D199" s="13">
        <v>1</v>
      </c>
      <c r="E199" s="13">
        <f t="shared" si="22"/>
        <v>66.666666666666657</v>
      </c>
      <c r="F199" s="13">
        <f t="shared" si="23"/>
        <v>37.89473684210526</v>
      </c>
      <c r="G199" s="13">
        <f t="shared" si="24"/>
        <v>30</v>
      </c>
      <c r="H199" s="13">
        <f t="shared" si="25"/>
        <v>75.696214552029787</v>
      </c>
      <c r="I199" s="13">
        <f t="shared" si="26"/>
        <v>1.3038453147144727E-2</v>
      </c>
      <c r="J199" s="13">
        <f t="shared" si="27"/>
        <v>5.0132341914870242E-3</v>
      </c>
    </row>
    <row r="200" spans="1:10" x14ac:dyDescent="0.25">
      <c r="A200" s="13">
        <v>18</v>
      </c>
      <c r="B200" s="13">
        <v>191</v>
      </c>
      <c r="C200" s="13">
        <v>6</v>
      </c>
      <c r="D200" s="13">
        <v>0</v>
      </c>
      <c r="E200" s="13">
        <f t="shared" si="22"/>
        <v>0</v>
      </c>
      <c r="F200" s="13">
        <f t="shared" si="23"/>
        <v>95.263157894736835</v>
      </c>
      <c r="G200" s="13">
        <f t="shared" si="24"/>
        <v>60</v>
      </c>
      <c r="H200" s="13">
        <f t="shared" si="25"/>
        <v>110.69674968529792</v>
      </c>
      <c r="I200" s="13">
        <f t="shared" si="26"/>
        <v>8.9528119915527407E-3</v>
      </c>
      <c r="J200" s="13">
        <f t="shared" si="27"/>
        <v>3.4423211618347539E-3</v>
      </c>
    </row>
    <row r="201" spans="1:10" x14ac:dyDescent="0.25">
      <c r="A201" s="13">
        <v>59</v>
      </c>
      <c r="B201" s="13">
        <v>173</v>
      </c>
      <c r="C201" s="13">
        <v>10</v>
      </c>
      <c r="D201" s="13">
        <v>0</v>
      </c>
      <c r="E201" s="13">
        <f t="shared" si="22"/>
        <v>71.929824561403507</v>
      </c>
      <c r="F201" s="13">
        <f t="shared" si="23"/>
        <v>85.78947368421052</v>
      </c>
      <c r="G201" s="13">
        <f t="shared" si="24"/>
        <v>100</v>
      </c>
      <c r="H201" s="13">
        <f t="shared" si="25"/>
        <v>71.82812665240094</v>
      </c>
      <c r="I201" s="13">
        <f t="shared" si="26"/>
        <v>1.3730958710126766E-2</v>
      </c>
      <c r="J201" s="13">
        <f t="shared" si="27"/>
        <v>5.2794998693981186E-3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KNN Weight</vt:lpstr>
      <vt:lpstr>KNN-countifs</vt:lpstr>
      <vt:lpstr>KNN Normalized</vt:lpstr>
      <vt:lpstr>Sheet1</vt:lpstr>
      <vt:lpstr>Age</vt:lpstr>
      <vt:lpstr>Cards_have</vt:lpstr>
      <vt:lpstr>Income__1000s</vt:lpstr>
      <vt:lpstr>Response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Raheel Rupani</dc:creator>
  <cp:lastModifiedBy>Raheel Rupani</cp:lastModifiedBy>
  <dcterms:created xsi:type="dcterms:W3CDTF">2021-08-27T06:02:17Z</dcterms:created>
  <dcterms:modified xsi:type="dcterms:W3CDTF">2022-03-17T10:10:05Z</dcterms:modified>
</cp:coreProperties>
</file>