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FILES/Complete Dashboards/"/>
    </mc:Choice>
  </mc:AlternateContent>
  <xr:revisionPtr revIDLastSave="4" documentId="11_2C9F74BF1BCD3DE0E77B291426C98DD467402AEF" xr6:coauthVersionLast="47" xr6:coauthVersionMax="47" xr10:uidLastSave="{82FFB2B1-8F8D-46FB-9683-AF9D6B89C327}"/>
  <bookViews>
    <workbookView xWindow="-108" yWindow="-108" windowWidth="23256" windowHeight="12576" xr2:uid="{00000000-000D-0000-FFFF-FFFF00000000}"/>
  </bookViews>
  <sheets>
    <sheet name="Dashboard" sheetId="1" r:id="rId1"/>
    <sheet name="Calculations" sheetId="2" r:id="rId2"/>
  </sheets>
  <definedNames>
    <definedName name="runApp?id_376_lvid_4833__pj_lib_wowsamp60" localSheetId="1">Calculations!$A$1:$A$5</definedName>
    <definedName name="runApp?id_376_lvid_4833__pj_lib_wowsamp60_1" localSheetId="1">Calculations!#REF!</definedName>
    <definedName name="runApp?id_376_lvid_4834__pj_lib_wowsamp60" localSheetId="1">Calculations!$B$34:$D$44</definedName>
    <definedName name="runApp?id_376_lvid_4834__pj_lib_wowsamp60" localSheetId="0">Dashboard!$J$13:$L$22</definedName>
    <definedName name="runApp?id_376_lvid_4834__pj_lib_wowsamp60_1" localSheetId="1">Calculations!$A$22:$C$32</definedName>
    <definedName name="runApp?id_376_lvid_4835__pj_lib_wowsamp60" localSheetId="1">Calculations!$F$1:$F$7</definedName>
    <definedName name="runApp?id_376_lvid_4838__pj_lib_wowsamp60" localSheetId="1">Calculations!$K$1:$M$9</definedName>
    <definedName name="runApp?id_376_lvid_4840__pj_lib_wowsamp60" localSheetId="1">Calculations!$A$13:$B$18</definedName>
    <definedName name="runApp?id_376_lvid_4841__pj_lib_wowsamp60" localSheetId="1">Calculations!$Q$1:$R$7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2" l="1"/>
  <c r="R6" i="2"/>
  <c r="R5" i="2"/>
  <c r="R4" i="2"/>
  <c r="R3" i="2"/>
  <c r="R2" i="2"/>
  <c r="B18" i="2"/>
  <c r="B17" i="2"/>
  <c r="B16" i="2"/>
  <c r="B15" i="2"/>
  <c r="B14" i="2"/>
  <c r="L32" i="2"/>
  <c r="K32" i="2"/>
  <c r="J32" i="2"/>
  <c r="I32" i="2"/>
  <c r="H32" i="2"/>
  <c r="L31" i="2"/>
  <c r="K31" i="2"/>
  <c r="J31" i="2"/>
  <c r="I31" i="2"/>
  <c r="H31" i="2"/>
  <c r="L30" i="2"/>
  <c r="K30" i="2"/>
  <c r="J30" i="2"/>
  <c r="I30" i="2"/>
  <c r="H30" i="2"/>
  <c r="L29" i="2"/>
  <c r="K29" i="2"/>
  <c r="J29" i="2"/>
  <c r="I29" i="2"/>
  <c r="H29" i="2"/>
  <c r="L28" i="2"/>
  <c r="K28" i="2"/>
  <c r="J28" i="2"/>
  <c r="I28" i="2"/>
  <c r="H28" i="2"/>
  <c r="L27" i="2"/>
  <c r="K27" i="2"/>
  <c r="J27" i="2"/>
  <c r="I27" i="2"/>
  <c r="H27" i="2"/>
  <c r="L26" i="2"/>
  <c r="K26" i="2"/>
  <c r="J26" i="2"/>
  <c r="I26" i="2"/>
  <c r="H26" i="2"/>
  <c r="L25" i="2"/>
  <c r="K25" i="2"/>
  <c r="J25" i="2"/>
  <c r="I25" i="2"/>
  <c r="H25" i="2"/>
  <c r="L24" i="2"/>
  <c r="K24" i="2"/>
  <c r="J24" i="2"/>
  <c r="I24" i="2"/>
  <c r="H24" i="2"/>
  <c r="L23" i="2"/>
  <c r="K23" i="2"/>
  <c r="J23" i="2"/>
  <c r="I23" i="2"/>
  <c r="H23" i="2"/>
  <c r="G32" i="2"/>
  <c r="G31" i="2"/>
  <c r="G30" i="2"/>
  <c r="G29" i="2"/>
  <c r="G28" i="2"/>
  <c r="G27" i="2"/>
  <c r="G26" i="2"/>
  <c r="G25" i="2"/>
  <c r="G24" i="2"/>
  <c r="G23" i="2"/>
  <c r="C24" i="2"/>
  <c r="N16" i="1" s="1"/>
  <c r="C25" i="2"/>
  <c r="N18" i="1" s="1"/>
  <c r="C26" i="2"/>
  <c r="N20" i="1" s="1"/>
  <c r="C27" i="2"/>
  <c r="N22" i="1" s="1"/>
  <c r="C28" i="2"/>
  <c r="N24" i="1" s="1"/>
  <c r="C29" i="2"/>
  <c r="N26" i="1" s="1"/>
  <c r="C30" i="2"/>
  <c r="N28" i="1" s="1"/>
  <c r="C31" i="2"/>
  <c r="C32" i="2"/>
  <c r="C23" i="2"/>
  <c r="N14" i="1" s="1"/>
  <c r="M9" i="2"/>
  <c r="M8" i="2"/>
  <c r="M7" i="2"/>
  <c r="M6" i="2"/>
  <c r="M5" i="2"/>
  <c r="M4" i="2"/>
  <c r="M3" i="2"/>
  <c r="M2" i="2"/>
  <c r="G3" i="2"/>
  <c r="G4" i="2"/>
  <c r="G5" i="2"/>
  <c r="G6" i="2"/>
  <c r="G7" i="2"/>
  <c r="G2" i="2"/>
  <c r="C4" i="2"/>
  <c r="B4" i="2" s="1"/>
  <c r="B5" i="2"/>
  <c r="B3" i="2"/>
  <c r="B2" i="2"/>
  <c r="M30" i="1"/>
  <c r="K28" i="1"/>
  <c r="K26" i="1"/>
  <c r="K24" i="1"/>
  <c r="K22" i="1"/>
  <c r="K20" i="1"/>
  <c r="K18" i="1"/>
  <c r="K16" i="1"/>
  <c r="K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2" background="1" refreshOnLoad="1" saveData="1">
    <webPr sourceData="1" parsePre="1" consecutive="1" xl2000="1" url="http://www.planetjavainc.com/wow63x/runApp?id=376&amp;lvid=4833&amp;_pj_lib=wowsamp60" htmlTables="1">
      <tables count="1">
        <x v="10"/>
      </tables>
    </webPr>
  </connection>
  <connection id="2" xr16:uid="{00000000-0015-0000-FFFF-FFFF01000000}" name="Connection1" type="4" refreshedVersion="2" background="1" saveData="1">
    <webPr sourceData="1" parsePre="1" consecutive="1" xl2000="1" url="http://www.planetjavainc.com/wow63x/runApp?id=376&amp;lvid=4834&amp;_pj_lib=wowsamp60" htmlTables="1">
      <tables count="1">
        <x v="9"/>
      </tables>
    </webPr>
  </connection>
  <connection id="3" xr16:uid="{00000000-0015-0000-FFFF-FFFF02000000}" name="Connection2" type="4" refreshedVersion="2" background="1" saveData="1">
    <webPr sourceData="1" parsePre="1" consecutive="1" xl2000="1" url="http://www.planetjavainc.com/wow63x/runApp?id=376&amp;lvid=4835&amp;_pj_lib=wowsamp60" htmlTables="1">
      <tables count="1">
        <x v="10"/>
      </tables>
    </webPr>
  </connection>
  <connection id="4" xr16:uid="{00000000-0015-0000-FFFF-FFFF03000000}" name="Connection3" type="4" refreshedVersion="2" background="1" saveData="1">
    <webPr sourceData="1" parsePre="1" consecutive="1" xl2000="1" url="http://www.planetjavainc.com/wow63x/runApp?id=376&amp;lvid=4838&amp;_pj_lib=wowsamp60" htmlTables="1">
      <tables count="1">
        <x v="9"/>
      </tables>
    </webPr>
  </connection>
  <connection id="5" xr16:uid="{00000000-0015-0000-FFFF-FFFF04000000}" name="Connection4" type="4" refreshedVersion="2" background="1" refreshOnLoad="1" saveData="1">
    <webPr sourceData="1" parsePre="1" consecutive="1" xl2000="1" url="http://www.planetjavainc.com/wow63x/runApp?id=376&amp;lvid=4840&amp;_pj_lib=wowsamp60" htmlTables="1">
      <tables count="1">
        <x v="9"/>
      </tables>
    </webPr>
  </connection>
  <connection id="6" xr16:uid="{00000000-0015-0000-FFFF-FFFF05000000}" name="Connection5" type="4" refreshedVersion="2" background="1" saveData="1">
    <webPr sourceData="1" parsePre="1" consecutive="1" xl2000="1" url="http://www.planetjavainc.com/wow63x/runApp?id=376&amp;lvid=4841&amp;_pj_lib=wowsamp60" htmlTables="1">
      <tables count="1">
        <x v="9"/>
      </tables>
    </webPr>
  </connection>
  <connection id="7" xr16:uid="{00000000-0015-0000-FFFF-FFFF06000000}" name="Connection6" type="4" refreshedVersion="2" background="1" refreshOnLoad="1" saveData="1">
    <webPr sourceData="1" parsePre="1" consecutive="1" xl2000="1" url="http://www.planetjavainc.com/wow63x/runApp?id=376&amp;lvid=4833&amp;_pj_lib=wowsamp60" htmlTables="1">
      <tables count="1">
        <x v="10"/>
      </tables>
    </webPr>
  </connection>
</connections>
</file>

<file path=xl/sharedStrings.xml><?xml version="1.0" encoding="utf-8"?>
<sst xmlns="http://schemas.openxmlformats.org/spreadsheetml/2006/main" count="102" uniqueCount="86">
  <si>
    <t xml:space="preserve"> Average Salary </t>
  </si>
  <si>
    <t xml:space="preserve"> Work Dept </t>
  </si>
  <si>
    <t xml:space="preserve">             Data Current As Of: </t>
  </si>
  <si>
    <t xml:space="preserve"> Last Name </t>
  </si>
  <si>
    <t>Name</t>
  </si>
  <si>
    <t>Balance Due</t>
  </si>
  <si>
    <t xml:space="preserve"> Sales </t>
  </si>
  <si>
    <t xml:space="preserve"> Region </t>
  </si>
  <si>
    <t xml:space="preserve"> Project Name </t>
  </si>
  <si>
    <t xml:space="preserve"> Project Staff </t>
  </si>
  <si>
    <t>WELD LINE AUTOMATION</t>
  </si>
  <si>
    <t>GENERAL ADMIN SYSTEMS</t>
  </si>
  <si>
    <t>W L ROBOT DESIGN</t>
  </si>
  <si>
    <t>W L PROD CONT PROGS</t>
  </si>
  <si>
    <t>PAYROLL PROGRAMMING</t>
  </si>
  <si>
    <t>ACCOUNT PROGRAMMING</t>
  </si>
  <si>
    <t>QUERY SERVICES</t>
  </si>
  <si>
    <t>W L PROGRAM DESIGN</t>
  </si>
  <si>
    <t xml:space="preserve"> Location </t>
  </si>
  <si>
    <t xml:space="preserve"> Quantity </t>
  </si>
  <si>
    <t>BUS_UNIT</t>
  </si>
  <si>
    <t>1ST_QTR_SALES</t>
  </si>
  <si>
    <t>Unit: 38155</t>
  </si>
  <si>
    <t>Unit: 38797</t>
  </si>
  <si>
    <t>Unit: 38150</t>
  </si>
  <si>
    <t>Unit: 38157</t>
  </si>
  <si>
    <t>Unit: 38151</t>
  </si>
  <si>
    <t>Unit: 38148</t>
  </si>
  <si>
    <t xml:space="preserve"> Balance due field </t>
  </si>
  <si>
    <t>Dashboard</t>
  </si>
  <si>
    <r>
      <t xml:space="preserve">    </t>
    </r>
    <r>
      <rPr>
        <b/>
        <sz val="14"/>
        <color theme="0"/>
        <rFont val="Arial"/>
        <family val="2"/>
      </rPr>
      <t>Average Salary By Work Dept</t>
    </r>
  </si>
  <si>
    <r>
      <t xml:space="preserve">   </t>
    </r>
    <r>
      <rPr>
        <b/>
        <sz val="14"/>
        <color theme="0"/>
        <rFont val="Arial"/>
        <family val="2"/>
      </rPr>
      <t xml:space="preserve"> Top Eight Outstanding Balances</t>
    </r>
  </si>
  <si>
    <t>S. No.</t>
  </si>
  <si>
    <t>NS</t>
  </si>
  <si>
    <t>Nooruddin Surani</t>
  </si>
  <si>
    <t xml:space="preserve">Initials </t>
  </si>
  <si>
    <t>Imran Qureshi</t>
  </si>
  <si>
    <t>IQ</t>
  </si>
  <si>
    <t>Jahangir Sachwani</t>
  </si>
  <si>
    <t>JS</t>
  </si>
  <si>
    <t>Minhaj-ul-Afreen</t>
  </si>
  <si>
    <t>MA</t>
  </si>
  <si>
    <t>Amin Shah</t>
  </si>
  <si>
    <t>AS</t>
  </si>
  <si>
    <t>Umair Bhatti</t>
  </si>
  <si>
    <t>UB</t>
  </si>
  <si>
    <t>Syed Safdar Qadri</t>
  </si>
  <si>
    <t>SQ</t>
  </si>
  <si>
    <t>Amanullah Vellani</t>
  </si>
  <si>
    <t>AV</t>
  </si>
  <si>
    <t>Minhas Saif</t>
  </si>
  <si>
    <t>MS</t>
  </si>
  <si>
    <t>Saqlain Mushtaq</t>
  </si>
  <si>
    <t>SM</t>
  </si>
  <si>
    <t>Karachi</t>
  </si>
  <si>
    <t>Lahore</t>
  </si>
  <si>
    <t>Multan</t>
  </si>
  <si>
    <t>Islamabad</t>
  </si>
  <si>
    <t>Sheikhupura</t>
  </si>
  <si>
    <t>Quetta</t>
  </si>
  <si>
    <t>Sales</t>
  </si>
  <si>
    <t>Marketing</t>
  </si>
  <si>
    <t>Finance &amp; Admin</t>
  </si>
  <si>
    <t>WL-01</t>
  </si>
  <si>
    <t>GAS-01</t>
  </si>
  <si>
    <t>WL-02</t>
  </si>
  <si>
    <t>WL-03</t>
  </si>
  <si>
    <t>PP-01</t>
  </si>
  <si>
    <t>AP-01</t>
  </si>
  <si>
    <t>QS-01</t>
  </si>
  <si>
    <t>WL-04</t>
  </si>
  <si>
    <t>Initial</t>
  </si>
  <si>
    <t>Last 6 Months Data</t>
  </si>
  <si>
    <t>Last 6 Months Report</t>
  </si>
  <si>
    <t>Karachi - 01</t>
  </si>
  <si>
    <t>Karachi - 02</t>
  </si>
  <si>
    <t>Multan - 01</t>
  </si>
  <si>
    <t>Multan - 02</t>
  </si>
  <si>
    <t>Last Period Average Salary</t>
  </si>
  <si>
    <t>Current Quarter</t>
  </si>
  <si>
    <t>Last Quarter</t>
  </si>
  <si>
    <t>Information Security</t>
  </si>
  <si>
    <t>Sales Last Quarter</t>
  </si>
  <si>
    <t xml:space="preserve">Select reporting period  </t>
  </si>
  <si>
    <t>Current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</si>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</sst>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4"/>
      <color theme="0"/>
      <name val="Arial"/>
      <family val="2"/>
    </font>
    <font>
      <sz val="10"/>
      <name val="Arial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gradientFill degree="90">
        <stop position="0">
          <color theme="6" tint="-0.25098422193060094"/>
        </stop>
        <stop position="1">
          <color theme="6" tint="-0.49803155613879818"/>
        </stop>
      </gradient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medium">
        <color theme="6" tint="-0.24994659260841701"/>
      </right>
      <top/>
      <bottom/>
      <diagonal/>
    </border>
    <border>
      <left style="medium">
        <color theme="6" tint="-0.24994659260841701"/>
      </left>
      <right/>
      <top/>
      <bottom/>
      <diagonal/>
    </border>
    <border>
      <left style="medium">
        <color theme="6" tint="-0.24994659260841701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 style="medium">
        <color theme="6" tint="-0.24994659260841701"/>
      </top>
      <bottom/>
      <diagonal/>
    </border>
    <border>
      <left/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/>
      <top/>
      <bottom style="medium">
        <color theme="6" tint="-0.499984740745262"/>
      </bottom>
      <diagonal/>
    </border>
    <border>
      <left/>
      <right/>
      <top/>
      <bottom style="medium">
        <color theme="6" tint="-0.499984740745262"/>
      </bottom>
      <diagonal/>
    </border>
    <border>
      <left/>
      <right style="medium">
        <color theme="6" tint="-0.24994659260841701"/>
      </right>
      <top/>
      <bottom style="medium">
        <color theme="6" tint="-0.499984740745262"/>
      </bottom>
      <diagonal/>
    </border>
    <border>
      <left/>
      <right/>
      <top style="medium">
        <color theme="6" tint="-0.499984740745262"/>
      </top>
      <bottom/>
      <diagonal/>
    </border>
    <border>
      <left/>
      <right style="medium">
        <color theme="6" tint="-0.24994659260841701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/>
      <top/>
      <bottom/>
      <diagonal/>
    </border>
    <border>
      <left style="medium">
        <color theme="6" tint="-0.24994659260841701"/>
      </left>
      <right/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  <border>
      <left/>
      <right style="medium">
        <color theme="6" tint="-0.499984740745262"/>
      </right>
      <top/>
      <bottom/>
      <diagonal/>
    </border>
    <border>
      <left/>
      <right style="medium">
        <color theme="6" tint="-0.24994659260841701"/>
      </right>
      <top/>
      <bottom style="medium">
        <color theme="6" tint="-0.24994659260841701"/>
      </bottom>
      <diagonal/>
    </border>
    <border>
      <left style="medium">
        <color theme="6" tint="-0.499984740745262"/>
      </left>
      <right/>
      <top/>
      <bottom style="medium">
        <color theme="6" tint="-0.24994659260841701"/>
      </bottom>
      <diagonal/>
    </border>
    <border>
      <left style="medium">
        <color theme="6" tint="-0.499984740745262"/>
      </left>
      <right/>
      <top style="medium">
        <color theme="6" tint="-0.24994659260841701"/>
      </top>
      <bottom/>
      <diagonal/>
    </border>
    <border>
      <left style="medium">
        <color theme="6" tint="-0.2499465926084170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theme="6" tint="-0.24994659260841701"/>
      </right>
      <top style="medium">
        <color auto="1"/>
      </top>
      <bottom/>
      <diagonal/>
    </border>
    <border>
      <left style="medium">
        <color theme="6" tint="-0.2499465926084170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theme="6" tint="-0.24994659260841701"/>
      </right>
      <top/>
      <bottom style="medium">
        <color auto="1"/>
      </bottom>
      <diagonal/>
    </border>
    <border>
      <left style="medium">
        <color theme="6" tint="-0.499984740745262"/>
      </left>
      <right/>
      <top style="medium">
        <color auto="1"/>
      </top>
      <bottom/>
      <diagonal/>
    </border>
    <border>
      <left style="medium">
        <color theme="6" tint="-0.499984740745262"/>
      </left>
      <right style="thin">
        <color theme="0"/>
      </right>
      <top/>
      <bottom style="medium">
        <color theme="6" tint="0.79998168889431442"/>
      </bottom>
      <diagonal/>
    </border>
    <border>
      <left style="thin">
        <color theme="0"/>
      </left>
      <right/>
      <top/>
      <bottom style="medium">
        <color theme="6" tint="0.79998168889431442"/>
      </bottom>
      <diagonal/>
    </border>
    <border>
      <left/>
      <right/>
      <top/>
      <bottom style="medium">
        <color theme="6" tint="0.79998168889431442"/>
      </bottom>
      <diagonal/>
    </border>
    <border>
      <left/>
      <right style="thin">
        <color theme="0"/>
      </right>
      <top/>
      <bottom style="medium">
        <color theme="6" tint="0.79998168889431442"/>
      </bottom>
      <diagonal/>
    </border>
    <border>
      <left/>
      <right style="medium">
        <color theme="6" tint="-0.24994659260841701"/>
      </right>
      <top/>
      <bottom style="medium">
        <color theme="6" tint="0.79998168889431442"/>
      </bottom>
      <diagonal/>
    </border>
    <border>
      <left style="medium">
        <color theme="6" tint="-0.499984740745262"/>
      </left>
      <right style="thin">
        <color theme="0"/>
      </right>
      <top style="medium">
        <color theme="6" tint="0.79998168889431442"/>
      </top>
      <bottom style="thin">
        <color theme="0"/>
      </bottom>
      <diagonal/>
    </border>
    <border>
      <left style="thin">
        <color theme="0"/>
      </left>
      <right/>
      <top style="medium">
        <color theme="6" tint="0.79998168889431442"/>
      </top>
      <bottom style="thin">
        <color theme="0"/>
      </bottom>
      <diagonal/>
    </border>
    <border>
      <left/>
      <right/>
      <top style="medium">
        <color theme="6" tint="0.79998168889431442"/>
      </top>
      <bottom style="thin">
        <color theme="0"/>
      </bottom>
      <diagonal/>
    </border>
    <border>
      <left/>
      <right style="thin">
        <color theme="0"/>
      </right>
      <top style="medium">
        <color theme="6" tint="0.79998168889431442"/>
      </top>
      <bottom style="thin">
        <color theme="0"/>
      </bottom>
      <diagonal/>
    </border>
    <border>
      <left/>
      <right style="medium">
        <color theme="6" tint="-0.24994659260841701"/>
      </right>
      <top style="medium">
        <color theme="6" tint="0.79998168889431442"/>
      </top>
      <bottom style="thin">
        <color theme="0"/>
      </bottom>
      <diagonal/>
    </border>
    <border>
      <left style="medium">
        <color theme="6" tint="-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6" tint="-0.24994659260841701"/>
      </right>
      <top style="thin">
        <color theme="0"/>
      </top>
      <bottom style="thin">
        <color theme="0"/>
      </bottom>
      <diagonal/>
    </border>
    <border>
      <left style="medium">
        <color theme="6" tint="-0.499984740745262"/>
      </left>
      <right style="thin">
        <color theme="0"/>
      </right>
      <top style="thin">
        <color theme="0"/>
      </top>
      <bottom style="medium">
        <color theme="6" tint="-0.24994659260841701"/>
      </bottom>
      <diagonal/>
    </border>
    <border>
      <left style="thin">
        <color theme="0"/>
      </left>
      <right/>
      <top style="thin">
        <color theme="0"/>
      </top>
      <bottom style="medium">
        <color theme="6" tint="-0.24994659260841701"/>
      </bottom>
      <diagonal/>
    </border>
    <border>
      <left/>
      <right/>
      <top style="thin">
        <color theme="0"/>
      </top>
      <bottom style="medium">
        <color theme="6" tint="-0.24994659260841701"/>
      </bottom>
      <diagonal/>
    </border>
    <border>
      <left/>
      <right style="thin">
        <color theme="0"/>
      </right>
      <top style="thin">
        <color theme="0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thin">
        <color theme="0"/>
      </top>
      <bottom style="medium">
        <color theme="6" tint="-0.24994659260841701"/>
      </bottom>
      <diagonal/>
    </border>
    <border>
      <left/>
      <right style="thin">
        <color theme="6" tint="0.39994506668294322"/>
      </right>
      <top style="medium">
        <color auto="1"/>
      </top>
      <bottom/>
      <diagonal/>
    </border>
    <border>
      <left/>
      <right style="thin">
        <color theme="6" tint="0.39994506668294322"/>
      </right>
      <top/>
      <bottom/>
      <diagonal/>
    </border>
    <border>
      <left/>
      <right style="thin">
        <color theme="6" tint="0.39994506668294322"/>
      </right>
      <top/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</cellStyleXfs>
  <cellXfs count="101">
    <xf numFmtId="0" fontId="0" fillId="0" borderId="0" xfId="0"/>
    <xf numFmtId="0" fontId="0" fillId="2" borderId="0" xfId="0" applyFill="1"/>
    <xf numFmtId="0" fontId="2" fillId="0" borderId="0" xfId="1" applyFill="1" applyAlignment="1" applyProtection="1"/>
    <xf numFmtId="0" fontId="0" fillId="2" borderId="1" xfId="0" applyFill="1" applyBorder="1"/>
    <xf numFmtId="0" fontId="0" fillId="2" borderId="2" xfId="0" applyFill="1" applyBorder="1"/>
    <xf numFmtId="0" fontId="5" fillId="0" borderId="0" xfId="0" applyFont="1"/>
    <xf numFmtId="0" fontId="0" fillId="4" borderId="0" xfId="0" applyFill="1"/>
    <xf numFmtId="16" fontId="0" fillId="0" borderId="0" xfId="0" applyNumberFormat="1"/>
    <xf numFmtId="164" fontId="0" fillId="0" borderId="0" xfId="2" applyNumberFormat="1" applyFont="1"/>
    <xf numFmtId="0" fontId="6" fillId="7" borderId="26" xfId="0" applyFont="1" applyFill="1" applyBorder="1"/>
    <xf numFmtId="0" fontId="6" fillId="7" borderId="27" xfId="0" applyFont="1" applyFill="1" applyBorder="1"/>
    <xf numFmtId="0" fontId="6" fillId="7" borderId="28" xfId="0" applyFont="1" applyFill="1" applyBorder="1"/>
    <xf numFmtId="0" fontId="6" fillId="7" borderId="29" xfId="0" applyFont="1" applyFill="1" applyBorder="1"/>
    <xf numFmtId="0" fontId="5" fillId="2" borderId="0" xfId="0" applyFont="1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43" fontId="0" fillId="0" borderId="0" xfId="2" applyFont="1" applyFill="1"/>
    <xf numFmtId="43" fontId="0" fillId="0" borderId="0" xfId="2" applyFont="1"/>
    <xf numFmtId="164" fontId="0" fillId="0" borderId="0" xfId="2" applyNumberFormat="1" applyFont="1" applyFill="1"/>
    <xf numFmtId="0" fontId="0" fillId="5" borderId="0" xfId="0" applyFill="1"/>
    <xf numFmtId="0" fontId="8" fillId="8" borderId="19" xfId="4" applyFont="1" applyFill="1" applyBorder="1" applyAlignment="1">
      <alignment horizontal="left" vertical="center"/>
    </xf>
    <xf numFmtId="0" fontId="8" fillId="8" borderId="20" xfId="4" applyFont="1" applyFill="1" applyBorder="1" applyAlignment="1">
      <alignment horizontal="left" vertical="center"/>
    </xf>
    <xf numFmtId="0" fontId="8" fillId="8" borderId="46" xfId="4" applyFont="1" applyFill="1" applyBorder="1" applyAlignment="1">
      <alignment horizontal="left" vertical="center"/>
    </xf>
    <xf numFmtId="0" fontId="8" fillId="8" borderId="2" xfId="4" applyFont="1" applyFill="1" applyBorder="1" applyAlignment="1">
      <alignment horizontal="left" vertical="center"/>
    </xf>
    <xf numFmtId="0" fontId="8" fillId="8" borderId="0" xfId="4" applyFont="1" applyFill="1" applyAlignment="1">
      <alignment horizontal="left" vertical="center"/>
    </xf>
    <xf numFmtId="0" fontId="8" fillId="8" borderId="47" xfId="4" applyFont="1" applyFill="1" applyBorder="1" applyAlignment="1">
      <alignment horizontal="left" vertical="center"/>
    </xf>
    <xf numFmtId="0" fontId="8" fillId="8" borderId="22" xfId="4" applyFont="1" applyFill="1" applyBorder="1" applyAlignment="1">
      <alignment horizontal="left" vertical="center"/>
    </xf>
    <xf numFmtId="0" fontId="8" fillId="8" borderId="23" xfId="4" applyFont="1" applyFill="1" applyBorder="1" applyAlignment="1">
      <alignment horizontal="left" vertical="center"/>
    </xf>
    <xf numFmtId="0" fontId="8" fillId="8" borderId="48" xfId="4" applyFont="1" applyFill="1" applyBorder="1" applyAlignment="1">
      <alignment horizontal="left" vertical="center"/>
    </xf>
    <xf numFmtId="0" fontId="8" fillId="8" borderId="21" xfId="4" applyFont="1" applyFill="1" applyBorder="1" applyAlignment="1">
      <alignment horizontal="left" vertical="center"/>
    </xf>
    <xf numFmtId="0" fontId="8" fillId="8" borderId="1" xfId="4" applyFont="1" applyFill="1" applyBorder="1" applyAlignment="1">
      <alignment horizontal="left" vertical="center"/>
    </xf>
    <xf numFmtId="0" fontId="8" fillId="8" borderId="24" xfId="4" applyFont="1" applyFill="1" applyBorder="1" applyAlignment="1">
      <alignment horizontal="left" vertical="center"/>
    </xf>
    <xf numFmtId="0" fontId="0" fillId="2" borderId="1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9" fillId="5" borderId="10" xfId="0" applyFont="1" applyFill="1" applyBorder="1" applyAlignment="1">
      <alignment horizontal="center" vertical="top"/>
    </xf>
    <xf numFmtId="0" fontId="9" fillId="5" borderId="11" xfId="0" applyFont="1" applyFill="1" applyBorder="1" applyAlignment="1">
      <alignment horizontal="center" vertical="top"/>
    </xf>
    <xf numFmtId="0" fontId="9" fillId="5" borderId="0" xfId="0" applyFont="1" applyFill="1" applyAlignment="1">
      <alignment horizontal="center" vertical="top"/>
    </xf>
    <xf numFmtId="0" fontId="0" fillId="5" borderId="10" xfId="0" applyFill="1" applyBorder="1"/>
    <xf numFmtId="0" fontId="0" fillId="5" borderId="11" xfId="0" applyFill="1" applyBorder="1"/>
    <xf numFmtId="0" fontId="6" fillId="5" borderId="25" xfId="0" applyFont="1" applyFill="1" applyBorder="1" applyAlignment="1">
      <alignment horizontal="right"/>
    </xf>
    <xf numFmtId="0" fontId="6" fillId="5" borderId="20" xfId="0" applyFont="1" applyFill="1" applyBorder="1" applyAlignment="1">
      <alignment horizontal="right"/>
    </xf>
    <xf numFmtId="0" fontId="6" fillId="5" borderId="12" xfId="0" applyFont="1" applyFill="1" applyBorder="1" applyAlignment="1">
      <alignment horizontal="right"/>
    </xf>
    <xf numFmtId="0" fontId="6" fillId="5" borderId="0" xfId="0" applyFont="1" applyFill="1" applyAlignment="1">
      <alignment horizontal="right"/>
    </xf>
    <xf numFmtId="0" fontId="0" fillId="9" borderId="36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9" borderId="32" xfId="0" applyFill="1" applyBorder="1" applyAlignment="1">
      <alignment horizontal="left" vertical="center"/>
    </xf>
    <xf numFmtId="0" fontId="0" fillId="9" borderId="33" xfId="0" applyFill="1" applyBorder="1" applyAlignment="1">
      <alignment horizontal="left" vertical="center"/>
    </xf>
    <xf numFmtId="0" fontId="0" fillId="9" borderId="34" xfId="0" applyFill="1" applyBorder="1" applyAlignment="1">
      <alignment horizontal="left" vertical="center"/>
    </xf>
    <xf numFmtId="0" fontId="0" fillId="9" borderId="37" xfId="0" applyFill="1" applyBorder="1" applyAlignment="1">
      <alignment horizontal="left" vertical="center"/>
    </xf>
    <xf numFmtId="0" fontId="0" fillId="9" borderId="38" xfId="0" applyFill="1" applyBorder="1" applyAlignment="1">
      <alignment horizontal="left" vertical="center"/>
    </xf>
    <xf numFmtId="0" fontId="0" fillId="9" borderId="39" xfId="0" applyFill="1" applyBorder="1" applyAlignment="1">
      <alignment horizontal="left" vertical="center"/>
    </xf>
    <xf numFmtId="164" fontId="7" fillId="9" borderId="37" xfId="2" applyNumberFormat="1" applyFont="1" applyFill="1" applyBorder="1" applyAlignment="1">
      <alignment horizontal="center" vertical="center"/>
    </xf>
    <xf numFmtId="164" fontId="7" fillId="9" borderId="39" xfId="2" applyNumberFormat="1" applyFont="1" applyFill="1" applyBorder="1" applyAlignment="1">
      <alignment horizontal="center" vertical="center"/>
    </xf>
    <xf numFmtId="164" fontId="7" fillId="6" borderId="37" xfId="2" applyNumberFormat="1" applyFont="1" applyFill="1" applyBorder="1" applyAlignment="1">
      <alignment horizontal="center" vertical="center"/>
    </xf>
    <xf numFmtId="164" fontId="7" fillId="6" borderId="39" xfId="2" applyNumberFormat="1" applyFont="1" applyFill="1" applyBorder="1" applyAlignment="1">
      <alignment horizontal="center" vertical="center"/>
    </xf>
    <xf numFmtId="164" fontId="7" fillId="6" borderId="42" xfId="2" applyNumberFormat="1" applyFont="1" applyFill="1" applyBorder="1" applyAlignment="1">
      <alignment horizontal="center" vertical="center"/>
    </xf>
    <xf numFmtId="164" fontId="7" fillId="6" borderId="44" xfId="2" applyNumberFormat="1" applyFont="1" applyFill="1" applyBorder="1" applyAlignment="1">
      <alignment horizontal="center" vertical="center"/>
    </xf>
    <xf numFmtId="0" fontId="0" fillId="9" borderId="33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10" fillId="8" borderId="7" xfId="4" applyFont="1" applyFill="1" applyBorder="1" applyAlignment="1">
      <alignment horizontal="center" vertical="top" wrapText="1" shrinkToFit="1"/>
    </xf>
    <xf numFmtId="0" fontId="10" fillId="8" borderId="8" xfId="4" applyFont="1" applyFill="1" applyBorder="1" applyAlignment="1">
      <alignment horizontal="center" vertical="top" wrapText="1" shrinkToFit="1"/>
    </xf>
    <xf numFmtId="0" fontId="10" fillId="8" borderId="9" xfId="4" applyFont="1" applyFill="1" applyBorder="1" applyAlignment="1">
      <alignment horizontal="center" vertical="top" wrapText="1" shrinkToFit="1"/>
    </xf>
    <xf numFmtId="0" fontId="1" fillId="10" borderId="18" xfId="0" applyFont="1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17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22" fontId="1" fillId="10" borderId="4" xfId="0" applyNumberFormat="1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0" fontId="1" fillId="10" borderId="5" xfId="0" applyFont="1" applyFill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/>
    </xf>
    <xf numFmtId="0" fontId="1" fillId="10" borderId="16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6" borderId="37" xfId="0" applyFill="1" applyBorder="1" applyAlignment="1">
      <alignment horizontal="left" vertical="center"/>
    </xf>
    <xf numFmtId="0" fontId="0" fillId="6" borderId="38" xfId="0" applyFill="1" applyBorder="1" applyAlignment="1">
      <alignment horizontal="left" vertical="center"/>
    </xf>
    <xf numFmtId="0" fontId="0" fillId="6" borderId="39" xfId="0" applyFill="1" applyBorder="1" applyAlignment="1">
      <alignment horizontal="left" vertical="center"/>
    </xf>
    <xf numFmtId="0" fontId="0" fillId="6" borderId="42" xfId="0" applyFill="1" applyBorder="1" applyAlignment="1">
      <alignment horizontal="left" vertical="center"/>
    </xf>
    <xf numFmtId="0" fontId="0" fillId="6" borderId="43" xfId="0" applyFill="1" applyBorder="1" applyAlignment="1">
      <alignment horizontal="left" vertical="center"/>
    </xf>
    <xf numFmtId="0" fontId="0" fillId="6" borderId="44" xfId="0" applyFill="1" applyBorder="1" applyAlignment="1">
      <alignment horizontal="left" vertical="center"/>
    </xf>
    <xf numFmtId="0" fontId="0" fillId="6" borderId="43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6" fillId="7" borderId="27" xfId="0" applyFont="1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164" fontId="7" fillId="9" borderId="32" xfId="2" applyNumberFormat="1" applyFont="1" applyFill="1" applyBorder="1" applyAlignment="1">
      <alignment horizontal="left" vertical="center"/>
    </xf>
    <xf numFmtId="164" fontId="7" fillId="9" borderId="34" xfId="2" applyNumberFormat="1" applyFont="1" applyFill="1" applyBorder="1" applyAlignment="1">
      <alignment horizontal="left" vertical="center"/>
    </xf>
    <xf numFmtId="164" fontId="7" fillId="9" borderId="37" xfId="2" applyNumberFormat="1" applyFont="1" applyFill="1" applyBorder="1" applyAlignment="1">
      <alignment horizontal="left" vertical="center"/>
    </xf>
    <xf numFmtId="164" fontId="7" fillId="9" borderId="39" xfId="2" applyNumberFormat="1" applyFont="1" applyFill="1" applyBorder="1" applyAlignment="1">
      <alignment horizontal="left" vertical="center"/>
    </xf>
    <xf numFmtId="0" fontId="0" fillId="9" borderId="31" xfId="0" applyFill="1" applyBorder="1" applyAlignment="1">
      <alignment horizontal="center" vertical="center"/>
    </xf>
  </cellXfs>
  <cellStyles count="5">
    <cellStyle name="Comma" xfId="2" builtinId="3"/>
    <cellStyle name="Hyperlink" xfId="1" builtinId="8"/>
    <cellStyle name="Normal" xfId="0" builtinId="0"/>
    <cellStyle name="Normal 4" xfId="4" xr:uid="{00000000-0005-0000-0000-000003000000}"/>
    <cellStyle name="Percent 4" xfId="3" xr:uid="{00000000-0005-0000-0000-000004000000}"/>
  </cellStyles>
  <dxfs count="0"/>
  <tableStyles count="1" defaultTableStyle="TableStyleMedium9" defaultPivotStyle="PivotStyleLight16">
    <tableStyle name="Invisible" pivot="0" table="0" count="0" xr9:uid="{2F017D29-1948-4750-B8B5-48A351E7A4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Calculations!$B$1</c:f>
              <c:strCache>
                <c:ptCount val="1"/>
                <c:pt idx="0">
                  <c:v> Average Salary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Calculations!$A$2:$A$5</c:f>
              <c:strCache>
                <c:ptCount val="4"/>
                <c:pt idx="0">
                  <c:v>Marketing</c:v>
                </c:pt>
                <c:pt idx="1">
                  <c:v>Finance &amp; Admin</c:v>
                </c:pt>
                <c:pt idx="2">
                  <c:v>Information Security</c:v>
                </c:pt>
                <c:pt idx="3">
                  <c:v>Sales</c:v>
                </c:pt>
              </c:strCache>
            </c:strRef>
          </c:cat>
          <c:val>
            <c:numRef>
              <c:f>Calculations!$B$2:$B$5</c:f>
              <c:numCache>
                <c:formatCode>_(* #,##0.00_);_(* \(#,##0.00\);_(* "-"??_);_(@_)</c:formatCode>
                <c:ptCount val="4"/>
                <c:pt idx="0">
                  <c:v>65000</c:v>
                </c:pt>
                <c:pt idx="1">
                  <c:v>60000</c:v>
                </c:pt>
                <c:pt idx="2">
                  <c:v>#N/A</c:v>
                </c:pt>
                <c:pt idx="3">
                  <c:v>52667.25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D-48F2-9A95-E0B4769DE4A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spPr>
    <a:noFill/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 orientation="landscape" horizontalDpi="300" verticalDpi="3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0.97999998950130685"/>
          <c:h val="1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Calculations!$G$24:$L$24</c:f>
              <c:numCache>
                <c:formatCode>_(* #,##0_);_(* \(#,##0\);_(* "-"??_);_(@_)</c:formatCode>
                <c:ptCount val="6"/>
                <c:pt idx="0">
                  <c:v>10048.76</c:v>
                </c:pt>
                <c:pt idx="1">
                  <c:v>10444.876</c:v>
                </c:pt>
                <c:pt idx="2">
                  <c:v>10180.4876</c:v>
                </c:pt>
                <c:pt idx="3">
                  <c:v>9960.0487599999997</c:v>
                </c:pt>
                <c:pt idx="4">
                  <c:v>10470.004875999999</c:v>
                </c:pt>
                <c:pt idx="5">
                  <c:v>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2-4C4C-ADC9-7EA3C03B7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72960"/>
        <c:axId val="168474496"/>
      </c:lineChart>
      <c:catAx>
        <c:axId val="168472960"/>
        <c:scaling>
          <c:orientation val="minMax"/>
        </c:scaling>
        <c:delete val="1"/>
        <c:axPos val="b"/>
        <c:majorTickMark val="out"/>
        <c:minorTickMark val="none"/>
        <c:tickLblPos val="none"/>
        <c:crossAx val="168474496"/>
        <c:crosses val="autoZero"/>
        <c:auto val="1"/>
        <c:lblAlgn val="ctr"/>
        <c:lblOffset val="100"/>
        <c:noMultiLvlLbl val="0"/>
      </c:catAx>
      <c:valAx>
        <c:axId val="168474496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one"/>
        <c:crossAx val="168472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0.97999998950130685"/>
          <c:h val="1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Calculations!$G$28:$L$28</c:f>
              <c:numCache>
                <c:formatCode>_(* #,##0_);_(* \(#,##0\);_(* "-"??_);_(@_)</c:formatCode>
                <c:ptCount val="6"/>
                <c:pt idx="0">
                  <c:v>2094.9</c:v>
                </c:pt>
                <c:pt idx="1">
                  <c:v>2341.4899999999998</c:v>
                </c:pt>
                <c:pt idx="2">
                  <c:v>1877.1489999999999</c:v>
                </c:pt>
                <c:pt idx="3">
                  <c:v>1509.7148999999999</c:v>
                </c:pt>
                <c:pt idx="4">
                  <c:v>2156.9714899999999</c:v>
                </c:pt>
                <c:pt idx="5">
                  <c:v>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1-41C3-9B82-DCC07657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89728"/>
        <c:axId val="168491264"/>
      </c:lineChart>
      <c:catAx>
        <c:axId val="168489728"/>
        <c:scaling>
          <c:orientation val="minMax"/>
        </c:scaling>
        <c:delete val="1"/>
        <c:axPos val="b"/>
        <c:majorTickMark val="out"/>
        <c:minorTickMark val="none"/>
        <c:tickLblPos val="none"/>
        <c:crossAx val="168491264"/>
        <c:crosses val="autoZero"/>
        <c:auto val="1"/>
        <c:lblAlgn val="ctr"/>
        <c:lblOffset val="100"/>
        <c:noMultiLvlLbl val="0"/>
      </c:catAx>
      <c:valAx>
        <c:axId val="168491264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one"/>
        <c:crossAx val="168489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0.97999998950130685"/>
          <c:h val="1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Calculations!$G$29:$L$29</c:f>
              <c:numCache>
                <c:formatCode>_(* #,##0_);_(* \(#,##0\);_(* "-"??_);_(@_)</c:formatCode>
                <c:ptCount val="6"/>
                <c:pt idx="0">
                  <c:v>1889.76</c:v>
                </c:pt>
                <c:pt idx="1">
                  <c:v>2426.9760000000001</c:v>
                </c:pt>
                <c:pt idx="2">
                  <c:v>2245.6976</c:v>
                </c:pt>
                <c:pt idx="3">
                  <c:v>1893.5697600000001</c:v>
                </c:pt>
                <c:pt idx="4">
                  <c:v>1525.356976</c:v>
                </c:pt>
                <c:pt idx="5">
                  <c:v>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9-4168-BC24-D1BDAAD8B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94784"/>
        <c:axId val="180296320"/>
      </c:lineChart>
      <c:catAx>
        <c:axId val="180294784"/>
        <c:scaling>
          <c:orientation val="minMax"/>
        </c:scaling>
        <c:delete val="1"/>
        <c:axPos val="b"/>
        <c:majorTickMark val="out"/>
        <c:minorTickMark val="none"/>
        <c:tickLblPos val="none"/>
        <c:crossAx val="180296320"/>
        <c:crosses val="autoZero"/>
        <c:auto val="1"/>
        <c:lblAlgn val="ctr"/>
        <c:lblOffset val="100"/>
        <c:noMultiLvlLbl val="0"/>
      </c:catAx>
      <c:valAx>
        <c:axId val="180296320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one"/>
        <c:crossAx val="180294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0.97999998950130685"/>
          <c:h val="1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Calculations!$G$30:$L$30</c:f>
              <c:numCache>
                <c:formatCode>_(* #,##0_);_(* \(#,##0\);_(* "-"??_);_(@_)</c:formatCode>
                <c:ptCount val="6"/>
                <c:pt idx="0">
                  <c:v>1931.7</c:v>
                </c:pt>
                <c:pt idx="1">
                  <c:v>1889.17</c:v>
                </c:pt>
                <c:pt idx="2">
                  <c:v>1317.9169999999999</c:v>
                </c:pt>
                <c:pt idx="3">
                  <c:v>1767.7917</c:v>
                </c:pt>
                <c:pt idx="4">
                  <c:v>1788.77917</c:v>
                </c:pt>
                <c:pt idx="5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6-47E2-86AC-8504CD050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19744"/>
        <c:axId val="180321280"/>
      </c:lineChart>
      <c:catAx>
        <c:axId val="180319744"/>
        <c:scaling>
          <c:orientation val="minMax"/>
        </c:scaling>
        <c:delete val="1"/>
        <c:axPos val="b"/>
        <c:majorTickMark val="out"/>
        <c:minorTickMark val="none"/>
        <c:tickLblPos val="none"/>
        <c:crossAx val="180321280"/>
        <c:crosses val="autoZero"/>
        <c:auto val="1"/>
        <c:lblAlgn val="ctr"/>
        <c:lblOffset val="100"/>
        <c:noMultiLvlLbl val="0"/>
      </c:catAx>
      <c:valAx>
        <c:axId val="180321280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one"/>
        <c:crossAx val="180319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475532857991934E-2"/>
          <c:y val="0.28823529411764731"/>
          <c:w val="0.89344441086948401"/>
          <c:h val="0.50588235294117645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Calculations!$L$2:$L$9</c:f>
              <c:strCache>
                <c:ptCount val="8"/>
                <c:pt idx="0">
                  <c:v>WL-01</c:v>
                </c:pt>
                <c:pt idx="1">
                  <c:v>GAS-01</c:v>
                </c:pt>
                <c:pt idx="2">
                  <c:v>WL-02</c:v>
                </c:pt>
                <c:pt idx="3">
                  <c:v>WL-03</c:v>
                </c:pt>
                <c:pt idx="4">
                  <c:v>PP-01</c:v>
                </c:pt>
                <c:pt idx="5">
                  <c:v>AP-01</c:v>
                </c:pt>
                <c:pt idx="6">
                  <c:v>QS-01</c:v>
                </c:pt>
                <c:pt idx="7">
                  <c:v>WL-04</c:v>
                </c:pt>
              </c:strCache>
            </c:strRef>
          </c:cat>
          <c:val>
            <c:numRef>
              <c:f>Calculations!$M$2:$M$9</c:f>
              <c:numCache>
                <c:formatCode>_(* #,##0_);_(* \(#,##0\);_(* "-"??_);_(@_)</c:formatCode>
                <c:ptCount val="8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2-4F67-8314-EDA20FE4518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spPr>
    <a:noFill/>
    <a:ln>
      <a:noFill/>
    </a:ln>
  </c:spPr>
  <c:printSettings>
    <c:headerFooter alignWithMargins="0"/>
    <c:pageMargins b="1" l="0.75000000000000133" r="0.750000000000001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Sales</c:v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Calculations!$F$2:$F$7</c:f>
              <c:strCache>
                <c:ptCount val="6"/>
                <c:pt idx="0">
                  <c:v>Sheikhupura</c:v>
                </c:pt>
                <c:pt idx="1">
                  <c:v>Quetta</c:v>
                </c:pt>
                <c:pt idx="2">
                  <c:v>Islamabad</c:v>
                </c:pt>
                <c:pt idx="3">
                  <c:v>Multan</c:v>
                </c:pt>
                <c:pt idx="4">
                  <c:v>Lahore</c:v>
                </c:pt>
                <c:pt idx="5">
                  <c:v>Karachi</c:v>
                </c:pt>
              </c:strCache>
            </c:strRef>
          </c:cat>
          <c:val>
            <c:numRef>
              <c:f>Calculations!$G$2:$G$7</c:f>
              <c:numCache>
                <c:formatCode>_(* #,##0_);_(* \(#,##0\);_(* "-"??_);_(@_)</c:formatCode>
                <c:ptCount val="6"/>
                <c:pt idx="0">
                  <c:v>22</c:v>
                </c:pt>
                <c:pt idx="1">
                  <c:v>31</c:v>
                </c:pt>
                <c:pt idx="2">
                  <c:v>52</c:v>
                </c:pt>
                <c:pt idx="3">
                  <c:v>61</c:v>
                </c:pt>
                <c:pt idx="4">
                  <c:v>66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AC6-B080-265DCBADC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91808"/>
        <c:axId val="182595584"/>
      </c:barChart>
      <c:catAx>
        <c:axId val="168391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82595584"/>
        <c:crosses val="autoZero"/>
        <c:auto val="1"/>
        <c:lblAlgn val="ctr"/>
        <c:lblOffset val="100"/>
        <c:noMultiLvlLbl val="0"/>
      </c:catAx>
      <c:valAx>
        <c:axId val="182595584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crossAx val="16839180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Calculations!$Q$2:$Q$7</c:f>
              <c:strCache>
                <c:ptCount val="6"/>
                <c:pt idx="0">
                  <c:v>Unit: 38155</c:v>
                </c:pt>
                <c:pt idx="1">
                  <c:v>Unit: 38797</c:v>
                </c:pt>
                <c:pt idx="2">
                  <c:v>Unit: 38150</c:v>
                </c:pt>
                <c:pt idx="3">
                  <c:v>Unit: 38157</c:v>
                </c:pt>
                <c:pt idx="4">
                  <c:v>Unit: 38151</c:v>
                </c:pt>
                <c:pt idx="5">
                  <c:v>Unit: 38148</c:v>
                </c:pt>
              </c:strCache>
            </c:strRef>
          </c:cat>
          <c:val>
            <c:numRef>
              <c:f>Calculations!$R$2:$R$7</c:f>
              <c:numCache>
                <c:formatCode>_(* #,##0_);_(* \(#,##0\);_(* "-"??_);_(@_)</c:formatCode>
                <c:ptCount val="6"/>
                <c:pt idx="0">
                  <c:v>152566400</c:v>
                </c:pt>
                <c:pt idx="1">
                  <c:v>21300000</c:v>
                </c:pt>
                <c:pt idx="2">
                  <c:v>37461800</c:v>
                </c:pt>
                <c:pt idx="3">
                  <c:v>113408924</c:v>
                </c:pt>
                <c:pt idx="4">
                  <c:v>106423086</c:v>
                </c:pt>
                <c:pt idx="5">
                  <c:v>41056100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F-414F-9DC5-863C75FDE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04384"/>
        <c:axId val="191506304"/>
      </c:barChart>
      <c:catAx>
        <c:axId val="191504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91506304"/>
        <c:crosses val="autoZero"/>
        <c:auto val="1"/>
        <c:lblAlgn val="ctr"/>
        <c:lblOffset val="100"/>
        <c:noMultiLvlLbl val="0"/>
      </c:catAx>
      <c:valAx>
        <c:axId val="191506304"/>
        <c:scaling>
          <c:orientation val="minMax"/>
        </c:scaling>
        <c:delete val="0"/>
        <c:axPos val="b"/>
        <c:numFmt formatCode="#,##0,," sourceLinked="0"/>
        <c:majorTickMark val="out"/>
        <c:minorTickMark val="none"/>
        <c:tickLblPos val="nextTo"/>
        <c:crossAx val="19150438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Calculations!$B$13</c:f>
              <c:strCache>
                <c:ptCount val="1"/>
                <c:pt idx="0">
                  <c:v> Quantity </c:v>
                </c:pt>
              </c:strCache>
            </c:strRef>
          </c:tx>
          <c:spPr>
            <a:gradFill flip="none" rotWithShape="1"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2700000" scaled="0"/>
              <a:tileRect/>
            </a:gradFill>
          </c:spPr>
          <c:invertIfNegative val="0"/>
          <c:cat>
            <c:strRef>
              <c:f>Calculations!$A$14:$A$18</c:f>
              <c:strCache>
                <c:ptCount val="5"/>
                <c:pt idx="0">
                  <c:v>Karachi - 01</c:v>
                </c:pt>
                <c:pt idx="1">
                  <c:v>Karachi - 02</c:v>
                </c:pt>
                <c:pt idx="2">
                  <c:v>Multan - 01</c:v>
                </c:pt>
                <c:pt idx="3">
                  <c:v>Multan - 02</c:v>
                </c:pt>
                <c:pt idx="4">
                  <c:v>Sheikhupura</c:v>
                </c:pt>
              </c:strCache>
            </c:strRef>
          </c:cat>
          <c:val>
            <c:numRef>
              <c:f>Calculations!$B$14:$B$18</c:f>
              <c:numCache>
                <c:formatCode>_(* #,##0_);_(* \(#,##0\);_(* "-"??_);_(@_)</c:formatCode>
                <c:ptCount val="5"/>
                <c:pt idx="0">
                  <c:v>55</c:v>
                </c:pt>
                <c:pt idx="1">
                  <c:v>122</c:v>
                </c:pt>
                <c:pt idx="2">
                  <c:v>144</c:v>
                </c:pt>
                <c:pt idx="3">
                  <c:v>65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A-45E7-A40C-3ED8C582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88896"/>
        <c:axId val="167490688"/>
      </c:barChart>
      <c:catAx>
        <c:axId val="16748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7490688"/>
        <c:crosses val="autoZero"/>
        <c:auto val="1"/>
        <c:lblAlgn val="ctr"/>
        <c:lblOffset val="100"/>
        <c:noMultiLvlLbl val="0"/>
      </c:catAx>
      <c:valAx>
        <c:axId val="167490688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crossAx val="16748889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0.97999998950130685"/>
          <c:h val="1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Calculations!$G$26:$L$26</c:f>
              <c:numCache>
                <c:formatCode>_(* #,##0_);_(* \(#,##0\);_(* "-"??_);_(@_)</c:formatCode>
                <c:ptCount val="6"/>
                <c:pt idx="0">
                  <c:v>3232.81</c:v>
                </c:pt>
                <c:pt idx="1">
                  <c:v>3092.2809999999999</c:v>
                </c:pt>
                <c:pt idx="2">
                  <c:v>3763.2281000000003</c:v>
                </c:pt>
                <c:pt idx="3">
                  <c:v>3405.3228100000001</c:v>
                </c:pt>
                <c:pt idx="4">
                  <c:v>3094.5322809999998</c:v>
                </c:pt>
                <c:pt idx="5">
                  <c:v>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C-485D-BC77-E296C512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00416"/>
        <c:axId val="167506304"/>
      </c:lineChart>
      <c:catAx>
        <c:axId val="167500416"/>
        <c:scaling>
          <c:orientation val="minMax"/>
        </c:scaling>
        <c:delete val="1"/>
        <c:axPos val="b"/>
        <c:majorTickMark val="out"/>
        <c:minorTickMark val="none"/>
        <c:tickLblPos val="none"/>
        <c:crossAx val="167506304"/>
        <c:crosses val="autoZero"/>
        <c:auto val="1"/>
        <c:lblAlgn val="ctr"/>
        <c:lblOffset val="100"/>
        <c:noMultiLvlLbl val="0"/>
      </c:catAx>
      <c:valAx>
        <c:axId val="167506304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one"/>
        <c:crossAx val="167500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0.97999998950130685"/>
          <c:h val="1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Calculations!$G$27:$L$27</c:f>
              <c:numCache>
                <c:formatCode>_(* #,##0_);_(* \(#,##0\);_(* "-"??_);_(@_)</c:formatCode>
                <c:ptCount val="6"/>
                <c:pt idx="0">
                  <c:v>2706.85</c:v>
                </c:pt>
                <c:pt idx="1">
                  <c:v>2643.6849999999999</c:v>
                </c:pt>
                <c:pt idx="2">
                  <c:v>2435.3685</c:v>
                </c:pt>
                <c:pt idx="3">
                  <c:v>2424.53685</c:v>
                </c:pt>
                <c:pt idx="4">
                  <c:v>3130.453685</c:v>
                </c:pt>
                <c:pt idx="5">
                  <c:v>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1-426A-A56E-AC6E8C152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79616"/>
        <c:axId val="167449344"/>
      </c:lineChart>
      <c:catAx>
        <c:axId val="167279616"/>
        <c:scaling>
          <c:orientation val="minMax"/>
        </c:scaling>
        <c:delete val="1"/>
        <c:axPos val="b"/>
        <c:majorTickMark val="out"/>
        <c:minorTickMark val="none"/>
        <c:tickLblPos val="none"/>
        <c:crossAx val="167449344"/>
        <c:crosses val="autoZero"/>
        <c:auto val="1"/>
        <c:lblAlgn val="ctr"/>
        <c:lblOffset val="100"/>
        <c:noMultiLvlLbl val="0"/>
      </c:catAx>
      <c:valAx>
        <c:axId val="167449344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one"/>
        <c:crossAx val="167279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0.97999998950130685"/>
          <c:h val="1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Calculations!$G$23:$L$23</c:f>
              <c:numCache>
                <c:formatCode>_(* #,##0_);_(* \(#,##0\);_(* "-"??_);_(@_)</c:formatCode>
                <c:ptCount val="6"/>
                <c:pt idx="0">
                  <c:v>10431.959999999999</c:v>
                </c:pt>
                <c:pt idx="1">
                  <c:v>11046.196</c:v>
                </c:pt>
                <c:pt idx="2">
                  <c:v>10437.6196</c:v>
                </c:pt>
                <c:pt idx="3">
                  <c:v>10296.76196</c:v>
                </c:pt>
                <c:pt idx="4">
                  <c:v>10935.676196</c:v>
                </c:pt>
                <c:pt idx="5">
                  <c:v>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8-4074-A2F2-FEE274419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77728"/>
        <c:axId val="168424576"/>
      </c:lineChart>
      <c:catAx>
        <c:axId val="168377728"/>
        <c:scaling>
          <c:orientation val="minMax"/>
        </c:scaling>
        <c:delete val="1"/>
        <c:axPos val="b"/>
        <c:majorTickMark val="out"/>
        <c:minorTickMark val="none"/>
        <c:tickLblPos val="none"/>
        <c:crossAx val="168424576"/>
        <c:crosses val="autoZero"/>
        <c:auto val="1"/>
        <c:lblAlgn val="ctr"/>
        <c:lblOffset val="100"/>
        <c:noMultiLvlLbl val="0"/>
      </c:catAx>
      <c:valAx>
        <c:axId val="168424576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one"/>
        <c:crossAx val="168377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66670166231058E-3"/>
          <c:y val="0"/>
          <c:w val="0.99333332983376854"/>
          <c:h val="1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Calculations!$G$25:$L$25</c:f>
              <c:numCache>
                <c:formatCode>_(* #,##0_);_(* \(#,##0\);_(* "-"??_);_(@_)</c:formatCode>
                <c:ptCount val="6"/>
                <c:pt idx="0">
                  <c:v>6273.66</c:v>
                </c:pt>
                <c:pt idx="1">
                  <c:v>6495.366</c:v>
                </c:pt>
                <c:pt idx="2">
                  <c:v>6478.5366000000004</c:v>
                </c:pt>
                <c:pt idx="3">
                  <c:v>5871.8536599999998</c:v>
                </c:pt>
                <c:pt idx="4">
                  <c:v>5965.1853659999997</c:v>
                </c:pt>
                <c:pt idx="5">
                  <c:v>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6-4A17-8470-E991FBBC8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43904"/>
        <c:axId val="168445440"/>
      </c:lineChart>
      <c:catAx>
        <c:axId val="168443904"/>
        <c:scaling>
          <c:orientation val="minMax"/>
        </c:scaling>
        <c:delete val="1"/>
        <c:axPos val="b"/>
        <c:majorTickMark val="out"/>
        <c:minorTickMark val="none"/>
        <c:tickLblPos val="none"/>
        <c:crossAx val="168445440"/>
        <c:crosses val="autoZero"/>
        <c:auto val="1"/>
        <c:lblAlgn val="ctr"/>
        <c:lblOffset val="100"/>
        <c:noMultiLvlLbl val="0"/>
      </c:catAx>
      <c:valAx>
        <c:axId val="168445440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one"/>
        <c:crossAx val="168443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Drop" dropStyle="combo" dx="26" fmlaLink="$M$53" fmlaRange="$N$53:$N$54" sel="1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lculations!A1"/><Relationship Id="rId13" Type="http://schemas.openxmlformats.org/officeDocument/2006/relationships/hyperlink" Target="#Calculations!F13"/><Relationship Id="rId18" Type="http://schemas.openxmlformats.org/officeDocument/2006/relationships/chart" Target="../charts/chart5.xml"/><Relationship Id="rId26" Type="http://schemas.openxmlformats.org/officeDocument/2006/relationships/chart" Target="../charts/chart13.xml"/><Relationship Id="rId3" Type="http://schemas.openxmlformats.org/officeDocument/2006/relationships/image" Target="../media/image3.png"/><Relationship Id="rId21" Type="http://schemas.openxmlformats.org/officeDocument/2006/relationships/chart" Target="../charts/chart8.xml"/><Relationship Id="rId7" Type="http://schemas.openxmlformats.org/officeDocument/2006/relationships/image" Target="../media/image5.jpeg"/><Relationship Id="rId12" Type="http://schemas.openxmlformats.org/officeDocument/2006/relationships/hyperlink" Target="#Calculations!G1"/><Relationship Id="rId17" Type="http://schemas.openxmlformats.org/officeDocument/2006/relationships/chart" Target="../charts/chart4.xml"/><Relationship Id="rId25" Type="http://schemas.openxmlformats.org/officeDocument/2006/relationships/chart" Target="../charts/chart12.xml"/><Relationship Id="rId2" Type="http://schemas.openxmlformats.org/officeDocument/2006/relationships/image" Target="../media/image2.png"/><Relationship Id="rId16" Type="http://schemas.openxmlformats.org/officeDocument/2006/relationships/chart" Target="../charts/chart3.xml"/><Relationship Id="rId20" Type="http://schemas.openxmlformats.org/officeDocument/2006/relationships/chart" Target="../charts/chart7.xml"/><Relationship Id="rId1" Type="http://schemas.openxmlformats.org/officeDocument/2006/relationships/image" Target="../media/image1.jpeg"/><Relationship Id="rId6" Type="http://schemas.openxmlformats.org/officeDocument/2006/relationships/chart" Target="../charts/chart2.xml"/><Relationship Id="rId11" Type="http://schemas.openxmlformats.org/officeDocument/2006/relationships/image" Target="../media/image7.jpeg"/><Relationship Id="rId24" Type="http://schemas.openxmlformats.org/officeDocument/2006/relationships/chart" Target="../charts/chart11.xml"/><Relationship Id="rId5" Type="http://schemas.openxmlformats.org/officeDocument/2006/relationships/chart" Target="../charts/chart1.xml"/><Relationship Id="rId15" Type="http://schemas.openxmlformats.org/officeDocument/2006/relationships/hyperlink" Target="#Calculations!D1"/><Relationship Id="rId23" Type="http://schemas.openxmlformats.org/officeDocument/2006/relationships/chart" Target="../charts/chart10.xml"/><Relationship Id="rId10" Type="http://schemas.openxmlformats.org/officeDocument/2006/relationships/hyperlink" Target="#Calculations!A13"/><Relationship Id="rId19" Type="http://schemas.openxmlformats.org/officeDocument/2006/relationships/chart" Target="../charts/chart6.xml"/><Relationship Id="rId4" Type="http://schemas.openxmlformats.org/officeDocument/2006/relationships/image" Target="../media/image4.jpeg"/><Relationship Id="rId9" Type="http://schemas.openxmlformats.org/officeDocument/2006/relationships/image" Target="../media/image6.png"/><Relationship Id="rId14" Type="http://schemas.openxmlformats.org/officeDocument/2006/relationships/hyperlink" Target="#Calculations!K1"/><Relationship Id="rId2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32</xdr:row>
      <xdr:rowOff>4136</xdr:rowOff>
    </xdr:from>
    <xdr:to>
      <xdr:col>17</xdr:col>
      <xdr:colOff>787619</xdr:colOff>
      <xdr:row>50</xdr:row>
      <xdr:rowOff>5041</xdr:rowOff>
    </xdr:to>
    <xdr:pic>
      <xdr:nvPicPr>
        <xdr:cNvPr id="48" name="Picture 47" descr="Background.jp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0081" y="5185736"/>
          <a:ext cx="10319763" cy="2910513"/>
        </a:xfrm>
        <a:prstGeom prst="rect">
          <a:avLst/>
        </a:prstGeom>
      </xdr:spPr>
    </xdr:pic>
    <xdr:clientData/>
  </xdr:twoCellAnchor>
  <xdr:twoCellAnchor editAs="oneCell">
    <xdr:from>
      <xdr:col>13</xdr:col>
      <xdr:colOff>495305</xdr:colOff>
      <xdr:row>32</xdr:row>
      <xdr:rowOff>20899</xdr:rowOff>
    </xdr:from>
    <xdr:to>
      <xdr:col>17</xdr:col>
      <xdr:colOff>699582</xdr:colOff>
      <xdr:row>50</xdr:row>
      <xdr:rowOff>78048</xdr:rowOff>
    </xdr:to>
    <xdr:pic>
      <xdr:nvPicPr>
        <xdr:cNvPr id="47" name="Picture 46" descr="Dashboard Box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53430" y="6012124"/>
          <a:ext cx="2528377" cy="2971800"/>
        </a:xfrm>
        <a:prstGeom prst="rect">
          <a:avLst/>
        </a:prstGeom>
      </xdr:spPr>
    </xdr:pic>
    <xdr:clientData/>
  </xdr:twoCellAnchor>
  <xdr:twoCellAnchor editAs="oneCell">
    <xdr:from>
      <xdr:col>9</xdr:col>
      <xdr:colOff>318313</xdr:colOff>
      <xdr:row>32</xdr:row>
      <xdr:rowOff>19050</xdr:rowOff>
    </xdr:from>
    <xdr:to>
      <xdr:col>13</xdr:col>
      <xdr:colOff>498948</xdr:colOff>
      <xdr:row>50</xdr:row>
      <xdr:rowOff>76199</xdr:rowOff>
    </xdr:to>
    <xdr:pic>
      <xdr:nvPicPr>
        <xdr:cNvPr id="44" name="Picture 43" descr="Dashboard Boxes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833288" y="5200650"/>
          <a:ext cx="2523785" cy="2971799"/>
        </a:xfrm>
        <a:prstGeom prst="rect">
          <a:avLst/>
        </a:prstGeom>
      </xdr:spPr>
    </xdr:pic>
    <xdr:clientData/>
  </xdr:twoCellAnchor>
  <xdr:twoCellAnchor editAs="oneCell">
    <xdr:from>
      <xdr:col>1</xdr:col>
      <xdr:colOff>159917</xdr:colOff>
      <xdr:row>32</xdr:row>
      <xdr:rowOff>23605</xdr:rowOff>
    </xdr:from>
    <xdr:to>
      <xdr:col>5</xdr:col>
      <xdr:colOff>229981</xdr:colOff>
      <xdr:row>50</xdr:row>
      <xdr:rowOff>78441</xdr:rowOff>
    </xdr:to>
    <xdr:pic>
      <xdr:nvPicPr>
        <xdr:cNvPr id="40" name="Picture 39" descr="Dashboard Boxes1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8652" y="5043840"/>
          <a:ext cx="2490535" cy="2878719"/>
        </a:xfrm>
        <a:prstGeom prst="rect">
          <a:avLst/>
        </a:prstGeom>
      </xdr:spPr>
    </xdr:pic>
    <xdr:clientData/>
  </xdr:twoCellAnchor>
  <xdr:twoCellAnchor editAs="oneCell">
    <xdr:from>
      <xdr:col>5</xdr:col>
      <xdr:colOff>234968</xdr:colOff>
      <xdr:row>32</xdr:row>
      <xdr:rowOff>19050</xdr:rowOff>
    </xdr:from>
    <xdr:to>
      <xdr:col>9</xdr:col>
      <xdr:colOff>325116</xdr:colOff>
      <xdr:row>50</xdr:row>
      <xdr:rowOff>76199</xdr:rowOff>
    </xdr:to>
    <xdr:pic>
      <xdr:nvPicPr>
        <xdr:cNvPr id="34" name="Picture 33" descr="Dashboard Boxes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11543" y="6334125"/>
          <a:ext cx="2528548" cy="2971800"/>
        </a:xfrm>
        <a:prstGeom prst="rect">
          <a:avLst/>
        </a:prstGeom>
      </xdr:spPr>
    </xdr:pic>
    <xdr:clientData/>
  </xdr:twoCellAnchor>
  <xdr:twoCellAnchor editAs="oneCell">
    <xdr:from>
      <xdr:col>1</xdr:col>
      <xdr:colOff>6568</xdr:colOff>
      <xdr:row>9</xdr:row>
      <xdr:rowOff>8214</xdr:rowOff>
    </xdr:from>
    <xdr:to>
      <xdr:col>9</xdr:col>
      <xdr:colOff>1019</xdr:colOff>
      <xdr:row>31</xdr:row>
      <xdr:rowOff>11206</xdr:rowOff>
    </xdr:to>
    <xdr:pic>
      <xdr:nvPicPr>
        <xdr:cNvPr id="28" name="Picture 27" descr="Pie Background.jp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45303" y="1420155"/>
          <a:ext cx="4835392" cy="3454404"/>
        </a:xfrm>
        <a:prstGeom prst="rect">
          <a:avLst/>
        </a:prstGeom>
      </xdr:spPr>
    </xdr:pic>
    <xdr:clientData/>
  </xdr:twoCellAnchor>
  <xdr:twoCellAnchor>
    <xdr:from>
      <xdr:col>0</xdr:col>
      <xdr:colOff>616324</xdr:colOff>
      <xdr:row>9</xdr:row>
      <xdr:rowOff>123264</xdr:rowOff>
    </xdr:from>
    <xdr:to>
      <xdr:col>8</xdr:col>
      <xdr:colOff>526676</xdr:colOff>
      <xdr:row>31</xdr:row>
      <xdr:rowOff>33618</xdr:rowOff>
    </xdr:to>
    <xdr:graphicFrame macro="">
      <xdr:nvGraphicFramePr>
        <xdr:cNvPr id="1092" name="Chart 2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272864</xdr:colOff>
      <xdr:row>33</xdr:row>
      <xdr:rowOff>85725</xdr:rowOff>
    </xdr:from>
    <xdr:to>
      <xdr:col>5</xdr:col>
      <xdr:colOff>63314</xdr:colOff>
      <xdr:row>35</xdr:row>
      <xdr:rowOff>0</xdr:rowOff>
    </xdr:to>
    <xdr:sp macro="" textlink="">
      <xdr:nvSpPr>
        <xdr:cNvPr id="1037" name="Text Box 13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 txBox="1">
          <a:spLocks noChangeArrowheads="1"/>
        </xdr:cNvSpPr>
      </xdr:nvSpPr>
      <xdr:spPr bwMode="auto">
        <a:xfrm>
          <a:off x="911599" y="5262843"/>
          <a:ext cx="2210921" cy="22803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Sales By Region</a:t>
          </a:r>
        </a:p>
      </xdr:txBody>
    </xdr:sp>
    <xdr:clientData/>
  </xdr:twoCellAnchor>
  <xdr:twoCellAnchor>
    <xdr:from>
      <xdr:col>4</xdr:col>
      <xdr:colOff>131976</xdr:colOff>
      <xdr:row>33</xdr:row>
      <xdr:rowOff>127907</xdr:rowOff>
    </xdr:from>
    <xdr:to>
      <xdr:col>9</xdr:col>
      <xdr:colOff>247650</xdr:colOff>
      <xdr:row>49</xdr:row>
      <xdr:rowOff>127907</xdr:rowOff>
    </xdr:to>
    <xdr:graphicFrame macro="">
      <xdr:nvGraphicFramePr>
        <xdr:cNvPr id="1116" name="Chart 34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371475</xdr:colOff>
      <xdr:row>33</xdr:row>
      <xdr:rowOff>85725</xdr:rowOff>
    </xdr:from>
    <xdr:to>
      <xdr:col>9</xdr:col>
      <xdr:colOff>161925</xdr:colOff>
      <xdr:row>35</xdr:row>
      <xdr:rowOff>0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ChangeArrowheads="1"/>
        </xdr:cNvSpPr>
      </xdr:nvSpPr>
      <xdr:spPr bwMode="auto">
        <a:xfrm>
          <a:off x="3448050" y="6562725"/>
          <a:ext cx="22288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Staff By Project</a:t>
          </a:r>
        </a:p>
      </xdr:txBody>
    </xdr:sp>
    <xdr:clientData/>
  </xdr:twoCellAnchor>
  <xdr:twoCellAnchor>
    <xdr:from>
      <xdr:col>10</xdr:col>
      <xdr:colOff>82036</xdr:colOff>
      <xdr:row>33</xdr:row>
      <xdr:rowOff>77666</xdr:rowOff>
    </xdr:from>
    <xdr:to>
      <xdr:col>13</xdr:col>
      <xdr:colOff>285423</xdr:colOff>
      <xdr:row>34</xdr:row>
      <xdr:rowOff>153865</xdr:rowOff>
    </xdr:to>
    <xdr:sp macro="" textlink="">
      <xdr:nvSpPr>
        <xdr:cNvPr id="1043" name="Text Box 19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 txBox="1">
          <a:spLocks noChangeArrowheads="1"/>
        </xdr:cNvSpPr>
      </xdr:nvSpPr>
      <xdr:spPr bwMode="auto">
        <a:xfrm>
          <a:off x="5965124" y="5254784"/>
          <a:ext cx="2142005" cy="233081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Top 5 Output By Plant</a:t>
          </a:r>
        </a:p>
      </xdr:txBody>
    </xdr:sp>
    <xdr:clientData/>
  </xdr:twoCellAnchor>
  <xdr:twoCellAnchor>
    <xdr:from>
      <xdr:col>13</xdr:col>
      <xdr:colOff>571500</xdr:colOff>
      <xdr:row>33</xdr:row>
      <xdr:rowOff>85725</xdr:rowOff>
    </xdr:from>
    <xdr:to>
      <xdr:col>17</xdr:col>
      <xdr:colOff>600075</xdr:colOff>
      <xdr:row>35</xdr:row>
      <xdr:rowOff>0</xdr:rowOff>
    </xdr:to>
    <xdr:sp macro="" textlink="">
      <xdr:nvSpPr>
        <xdr:cNvPr id="1046" name="Text Box 22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ChangeArrowheads="1"/>
        </xdr:cNvSpPr>
      </xdr:nvSpPr>
      <xdr:spPr bwMode="auto">
        <a:xfrm>
          <a:off x="8429625" y="6238875"/>
          <a:ext cx="2352675" cy="2381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1st Qtr. Sales by Bus. Unit</a:t>
          </a:r>
        </a:p>
      </xdr:txBody>
    </xdr:sp>
    <xdr:clientData/>
  </xdr:twoCellAnchor>
  <xdr:twoCellAnchor editAs="oneCell">
    <xdr:from>
      <xdr:col>0</xdr:col>
      <xdr:colOff>632298</xdr:colOff>
      <xdr:row>0</xdr:row>
      <xdr:rowOff>114300</xdr:rowOff>
    </xdr:from>
    <xdr:to>
      <xdr:col>18</xdr:col>
      <xdr:colOff>5953</xdr:colOff>
      <xdr:row>6</xdr:row>
      <xdr:rowOff>3725</xdr:rowOff>
    </xdr:to>
    <xdr:pic>
      <xdr:nvPicPr>
        <xdr:cNvPr id="29" name="Picture 28" descr="Excel Title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rcRect l="187" r="190"/>
        <a:stretch>
          <a:fillRect/>
        </a:stretch>
      </xdr:blipFill>
      <xdr:spPr>
        <a:xfrm>
          <a:off x="632298" y="114300"/>
          <a:ext cx="10355980" cy="860975"/>
        </a:xfrm>
        <a:prstGeom prst="rect">
          <a:avLst/>
        </a:prstGeom>
      </xdr:spPr>
    </xdr:pic>
    <xdr:clientData/>
  </xdr:twoCellAnchor>
  <xdr:twoCellAnchor editAs="oneCell">
    <xdr:from>
      <xdr:col>7</xdr:col>
      <xdr:colOff>397211</xdr:colOff>
      <xdr:row>6</xdr:row>
      <xdr:rowOff>103525</xdr:rowOff>
    </xdr:from>
    <xdr:to>
      <xdr:col>8</xdr:col>
      <xdr:colOff>554581</xdr:colOff>
      <xdr:row>8</xdr:row>
      <xdr:rowOff>62461</xdr:rowOff>
    </xdr:to>
    <xdr:pic>
      <xdr:nvPicPr>
        <xdr:cNvPr id="31" name="Picture 30" descr="Butto.png">
          <a:hlinkClick xmlns:r="http://schemas.openxmlformats.org/officeDocument/2006/relationships" r:id="rId8" tooltip="Click to Edit Data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rcRect l="36839" t="24074" r="48616" b="11111"/>
        <a:stretch>
          <a:fillRect/>
        </a:stretch>
      </xdr:blipFill>
      <xdr:spPr>
        <a:xfrm>
          <a:off x="4666652" y="1044819"/>
          <a:ext cx="762488" cy="272701"/>
        </a:xfrm>
        <a:prstGeom prst="rect">
          <a:avLst/>
        </a:prstGeom>
      </xdr:spPr>
    </xdr:pic>
    <xdr:clientData/>
  </xdr:twoCellAnchor>
  <xdr:twoCellAnchor editAs="oneCell">
    <xdr:from>
      <xdr:col>16</xdr:col>
      <xdr:colOff>491333</xdr:colOff>
      <xdr:row>6</xdr:row>
      <xdr:rowOff>105532</xdr:rowOff>
    </xdr:from>
    <xdr:to>
      <xdr:col>17</xdr:col>
      <xdr:colOff>721973</xdr:colOff>
      <xdr:row>8</xdr:row>
      <xdr:rowOff>64118</xdr:rowOff>
    </xdr:to>
    <xdr:pic>
      <xdr:nvPicPr>
        <xdr:cNvPr id="32" name="Picture 31" descr="Butto.png">
          <a:hlinkClick xmlns:r="http://schemas.openxmlformats.org/officeDocument/2006/relationships" r:id="rId10" tooltip="Click to Edit Data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rcRect l="36839" t="24074" r="48616" b="11111"/>
        <a:stretch>
          <a:fillRect/>
        </a:stretch>
      </xdr:blipFill>
      <xdr:spPr>
        <a:xfrm>
          <a:off x="10105980" y="1046826"/>
          <a:ext cx="768522" cy="272351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</xdr:colOff>
      <xdr:row>31</xdr:row>
      <xdr:rowOff>1</xdr:rowOff>
    </xdr:from>
    <xdr:to>
      <xdr:col>17</xdr:col>
      <xdr:colOff>781050</xdr:colOff>
      <xdr:row>32</xdr:row>
      <xdr:rowOff>0</xdr:rowOff>
    </xdr:to>
    <xdr:pic>
      <xdr:nvPicPr>
        <xdr:cNvPr id="33" name="Picture 32" descr="Divider.jp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 t="7133" r="1101" b="43902"/>
        <a:stretch>
          <a:fillRect/>
        </a:stretch>
      </xdr:blipFill>
      <xdr:spPr>
        <a:xfrm>
          <a:off x="649381" y="5829301"/>
          <a:ext cx="10313894" cy="161924"/>
        </a:xfrm>
        <a:prstGeom prst="rect">
          <a:avLst/>
        </a:prstGeom>
      </xdr:spPr>
    </xdr:pic>
    <xdr:clientData/>
  </xdr:twoCellAnchor>
  <xdr:twoCellAnchor editAs="oneCell">
    <xdr:from>
      <xdr:col>6</xdr:col>
      <xdr:colOff>499288</xdr:colOff>
      <xdr:row>47</xdr:row>
      <xdr:rowOff>136781</xdr:rowOff>
    </xdr:from>
    <xdr:to>
      <xdr:col>8</xdr:col>
      <xdr:colOff>51541</xdr:colOff>
      <xdr:row>49</xdr:row>
      <xdr:rowOff>95719</xdr:rowOff>
    </xdr:to>
    <xdr:pic>
      <xdr:nvPicPr>
        <xdr:cNvPr id="35" name="Picture 34" descr="Butto.png">
          <a:hlinkClick xmlns:r="http://schemas.openxmlformats.org/officeDocument/2006/relationships" r:id="rId12" tooltip="Click to Edit Data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rcRect l="36839" t="24074" r="48616" b="11111"/>
        <a:stretch>
          <a:fillRect/>
        </a:stretch>
      </xdr:blipFill>
      <xdr:spPr>
        <a:xfrm>
          <a:off x="4185463" y="8556881"/>
          <a:ext cx="771453" cy="282787"/>
        </a:xfrm>
        <a:prstGeom prst="rect">
          <a:avLst/>
        </a:prstGeom>
      </xdr:spPr>
    </xdr:pic>
    <xdr:clientData/>
  </xdr:twoCellAnchor>
  <xdr:twoCellAnchor editAs="oneCell">
    <xdr:from>
      <xdr:col>11</xdr:col>
      <xdr:colOff>263262</xdr:colOff>
      <xdr:row>47</xdr:row>
      <xdr:rowOff>139144</xdr:rowOff>
    </xdr:from>
    <xdr:to>
      <xdr:col>12</xdr:col>
      <xdr:colOff>293353</xdr:colOff>
      <xdr:row>49</xdr:row>
      <xdr:rowOff>98082</xdr:rowOff>
    </xdr:to>
    <xdr:pic>
      <xdr:nvPicPr>
        <xdr:cNvPr id="37" name="Picture 36" descr="Butto.png">
          <a:hlinkClick xmlns:r="http://schemas.openxmlformats.org/officeDocument/2006/relationships" r:id="rId13" tooltip="Click to Edit Data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rcRect l="36839" t="24074" r="48616" b="11111"/>
        <a:stretch>
          <a:fillRect/>
        </a:stretch>
      </xdr:blipFill>
      <xdr:spPr>
        <a:xfrm>
          <a:off x="6692637" y="8559244"/>
          <a:ext cx="773041" cy="282787"/>
        </a:xfrm>
        <a:prstGeom prst="rect">
          <a:avLst/>
        </a:prstGeom>
      </xdr:spPr>
    </xdr:pic>
    <xdr:clientData/>
  </xdr:twoCellAnchor>
  <xdr:twoCellAnchor editAs="oneCell">
    <xdr:from>
      <xdr:col>15</xdr:col>
      <xdr:colOff>201118</xdr:colOff>
      <xdr:row>47</xdr:row>
      <xdr:rowOff>139450</xdr:rowOff>
    </xdr:from>
    <xdr:to>
      <xdr:col>16</xdr:col>
      <xdr:colOff>401298</xdr:colOff>
      <xdr:row>49</xdr:row>
      <xdr:rowOff>98388</xdr:rowOff>
    </xdr:to>
    <xdr:pic>
      <xdr:nvPicPr>
        <xdr:cNvPr id="39" name="Picture 38" descr="Butto.png">
          <a:hlinkClick xmlns:r="http://schemas.openxmlformats.org/officeDocument/2006/relationships" r:id="rId14" tooltip="Click to Edit Data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rcRect l="36839" t="24074" r="48616" b="11111"/>
        <a:stretch>
          <a:fillRect/>
        </a:stretch>
      </xdr:blipFill>
      <xdr:spPr>
        <a:xfrm>
          <a:off x="9278443" y="8559550"/>
          <a:ext cx="771680" cy="282787"/>
        </a:xfrm>
        <a:prstGeom prst="rect">
          <a:avLst/>
        </a:prstGeom>
      </xdr:spPr>
    </xdr:pic>
    <xdr:clientData/>
  </xdr:twoCellAnchor>
  <xdr:twoCellAnchor editAs="oneCell">
    <xdr:from>
      <xdr:col>2</xdr:col>
      <xdr:colOff>376614</xdr:colOff>
      <xdr:row>47</xdr:row>
      <xdr:rowOff>139092</xdr:rowOff>
    </xdr:from>
    <xdr:to>
      <xdr:col>3</xdr:col>
      <xdr:colOff>536086</xdr:colOff>
      <xdr:row>49</xdr:row>
      <xdr:rowOff>98030</xdr:rowOff>
    </xdr:to>
    <xdr:pic>
      <xdr:nvPicPr>
        <xdr:cNvPr id="41" name="Picture 40" descr="Butto.png">
          <a:hlinkClick xmlns:r="http://schemas.openxmlformats.org/officeDocument/2006/relationships" r:id="rId15" tooltip="Click to Edit Data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rcRect l="36839" t="24074" r="48616" b="11111"/>
        <a:stretch>
          <a:fillRect/>
        </a:stretch>
      </xdr:blipFill>
      <xdr:spPr>
        <a:xfrm>
          <a:off x="1620467" y="7512563"/>
          <a:ext cx="764590" cy="272702"/>
        </a:xfrm>
        <a:prstGeom prst="rect">
          <a:avLst/>
        </a:prstGeom>
      </xdr:spPr>
    </xdr:pic>
    <xdr:clientData/>
  </xdr:twoCellAnchor>
  <xdr:twoCellAnchor>
    <xdr:from>
      <xdr:col>1</xdr:col>
      <xdr:colOff>139513</xdr:colOff>
      <xdr:row>35</xdr:row>
      <xdr:rowOff>66675</xdr:rowOff>
    </xdr:from>
    <xdr:to>
      <xdr:col>5</xdr:col>
      <xdr:colOff>139514</xdr:colOff>
      <xdr:row>48</xdr:row>
      <xdr:rowOff>47625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551088</xdr:colOff>
      <xdr:row>35</xdr:row>
      <xdr:rowOff>114300</xdr:rowOff>
    </xdr:from>
    <xdr:to>
      <xdr:col>17</xdr:col>
      <xdr:colOff>700768</xdr:colOff>
      <xdr:row>47</xdr:row>
      <xdr:rowOff>123825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340178</xdr:colOff>
      <xdr:row>35</xdr:row>
      <xdr:rowOff>104775</xdr:rowOff>
    </xdr:from>
    <xdr:to>
      <xdr:col>13</xdr:col>
      <xdr:colOff>392206</xdr:colOff>
      <xdr:row>48</xdr:row>
      <xdr:rowOff>38100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17</xdr:col>
      <xdr:colOff>795617</xdr:colOff>
      <xdr:row>22</xdr:row>
      <xdr:rowOff>112059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20</xdr:row>
      <xdr:rowOff>89647</xdr:rowOff>
    </xdr:from>
    <xdr:to>
      <xdr:col>17</xdr:col>
      <xdr:colOff>795617</xdr:colOff>
      <xdr:row>24</xdr:row>
      <xdr:rowOff>44824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13</xdr:row>
      <xdr:rowOff>0</xdr:rowOff>
    </xdr:from>
    <xdr:to>
      <xdr:col>17</xdr:col>
      <xdr:colOff>795617</xdr:colOff>
      <xdr:row>16</xdr:row>
      <xdr:rowOff>112059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17</xdr:col>
      <xdr:colOff>795617</xdr:colOff>
      <xdr:row>19</xdr:row>
      <xdr:rowOff>134471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14</xdr:row>
      <xdr:rowOff>89646</xdr:rowOff>
    </xdr:from>
    <xdr:to>
      <xdr:col>17</xdr:col>
      <xdr:colOff>795617</xdr:colOff>
      <xdr:row>18</xdr:row>
      <xdr:rowOff>44823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21</xdr:row>
      <xdr:rowOff>145677</xdr:rowOff>
    </xdr:from>
    <xdr:to>
      <xdr:col>17</xdr:col>
      <xdr:colOff>795617</xdr:colOff>
      <xdr:row>25</xdr:row>
      <xdr:rowOff>100853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0</xdr:colOff>
      <xdr:row>24</xdr:row>
      <xdr:rowOff>11206</xdr:rowOff>
    </xdr:from>
    <xdr:to>
      <xdr:col>17</xdr:col>
      <xdr:colOff>795617</xdr:colOff>
      <xdr:row>27</xdr:row>
      <xdr:rowOff>123264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25</xdr:row>
      <xdr:rowOff>89646</xdr:rowOff>
    </xdr:from>
    <xdr:to>
      <xdr:col>17</xdr:col>
      <xdr:colOff>795617</xdr:colOff>
      <xdr:row>29</xdr:row>
      <xdr:rowOff>44823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</xdr:row>
          <xdr:rowOff>91440</xdr:rowOff>
        </xdr:from>
        <xdr:to>
          <xdr:col>17</xdr:col>
          <xdr:colOff>632460</xdr:colOff>
          <xdr:row>11</xdr:row>
          <xdr:rowOff>121920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0.72562</cdr:x>
      <cdr:y>0.32669</cdr:y>
    </cdr:from>
    <cdr:to>
      <cdr:x>0.8832</cdr:x>
      <cdr:y>0.38667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72022" y="1098251"/>
          <a:ext cx="754007" cy="2016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sng" strike="noStrike" baseline="0">
              <a:solidFill>
                <a:schemeClr val="accent3">
                  <a:lumMod val="50000"/>
                </a:schemeClr>
              </a:solidFill>
              <a:latin typeface="Arial"/>
              <a:cs typeface="Arial"/>
            </a:rPr>
            <a:t>Work Dept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App?id=376&amp;lvid=4840&amp;_pj_lib=wowsamp60" refreshOnLoad="1" preserveFormatting="0" adjustColumnWidth="0" connectionId="5" xr16:uid="{00000000-0016-0000-0100-000005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App?id=376&amp;lvid=4841&amp;_pj_lib=wowsamp60" connectionId="6" xr16:uid="{00000000-0016-0000-0100-000004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App?id=376&amp;lvid=4833&amp;_pj_lib=wowsamp60" refreshOnLoad="1" preserveFormatting="0" adjustColumnWidth="0" connectionId="1" xr16:uid="{00000000-0016-0000-0100-000003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App?id=376&amp;lvid=4834&amp;_pj_lib=wowsamp60_1" preserveFormatting="0" adjustColumnWidth="0" connectionId="2" xr16:uid="{00000000-0016-0000-0100-000002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App?id=376&amp;lvid=4835&amp;_pj_lib=wowsamp60" preserveFormatting="0" adjustColumnWidth="0" connectionId="3" xr16:uid="{00000000-0016-0000-0100-000001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App?id=376&amp;lvid=4838&amp;_pj_lib=wowsamp60" connectionId="4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89"/>
  <sheetViews>
    <sheetView tabSelected="1" zoomScale="80" zoomScaleNormal="80" workbookViewId="0">
      <selection activeCell="P13" sqref="P13:R13"/>
    </sheetView>
  </sheetViews>
  <sheetFormatPr defaultColWidth="0" defaultRowHeight="12.75" customHeight="1" zeroHeight="1" x14ac:dyDescent="0.25"/>
  <cols>
    <col min="1" max="1" width="9.5546875" customWidth="1"/>
    <col min="2" max="9" width="9.109375" customWidth="1"/>
    <col min="10" max="10" width="6" customWidth="1"/>
    <col min="11" max="11" width="7.6640625" customWidth="1"/>
    <col min="12" max="12" width="11.109375" customWidth="1"/>
    <col min="13" max="13" width="10.33203125" customWidth="1"/>
    <col min="14" max="14" width="12.5546875" customWidth="1"/>
    <col min="15" max="15" width="5.6640625" customWidth="1"/>
    <col min="16" max="16" width="8.5546875" customWidth="1"/>
    <col min="17" max="17" width="8" customWidth="1"/>
    <col min="18" max="18" width="12" customWidth="1"/>
    <col min="19" max="19" width="9.109375" customWidth="1"/>
    <col min="20" max="21" width="0" hidden="1" customWidth="1"/>
    <col min="22" max="256" width="9.109375" hidden="1" customWidth="1"/>
    <col min="257" max="16384" width="9.109375" hidden="1"/>
  </cols>
  <sheetData>
    <row r="1" spans="1:21" ht="12.7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1" ht="12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2.75" customHeight="1" x14ac:dyDescent="0.25">
      <c r="A3" s="1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1"/>
      <c r="T3" s="1"/>
      <c r="U3" s="1"/>
    </row>
    <row r="4" spans="1:21" ht="12.75" customHeight="1" x14ac:dyDescent="0.25">
      <c r="A4" s="1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1"/>
      <c r="T4" s="1"/>
      <c r="U4" s="1"/>
    </row>
    <row r="5" spans="1:21" ht="12.75" customHeight="1" x14ac:dyDescent="0.25">
      <c r="A5" s="1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1"/>
      <c r="T5" s="1"/>
      <c r="U5" s="1"/>
    </row>
    <row r="6" spans="1:21" ht="12.75" customHeight="1" thickBot="1" x14ac:dyDescent="0.3"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1"/>
      <c r="T6" s="1"/>
      <c r="U6" s="1"/>
    </row>
    <row r="7" spans="1:21" ht="12.75" customHeight="1" x14ac:dyDescent="0.25">
      <c r="A7" s="3"/>
      <c r="B7" s="20" t="s">
        <v>30</v>
      </c>
      <c r="C7" s="21"/>
      <c r="D7" s="21"/>
      <c r="E7" s="21"/>
      <c r="F7" s="21"/>
      <c r="G7" s="21"/>
      <c r="H7" s="21"/>
      <c r="I7" s="22"/>
      <c r="J7" s="21" t="s">
        <v>31</v>
      </c>
      <c r="K7" s="21"/>
      <c r="L7" s="21"/>
      <c r="M7" s="21"/>
      <c r="N7" s="21"/>
      <c r="O7" s="21"/>
      <c r="P7" s="21"/>
      <c r="Q7" s="21"/>
      <c r="R7" s="29"/>
      <c r="S7" s="4"/>
      <c r="T7" s="1"/>
      <c r="U7" s="1"/>
    </row>
    <row r="8" spans="1:21" ht="12.75" customHeight="1" x14ac:dyDescent="0.25">
      <c r="A8" s="3"/>
      <c r="B8" s="23"/>
      <c r="C8" s="24"/>
      <c r="D8" s="24"/>
      <c r="E8" s="24"/>
      <c r="F8" s="24"/>
      <c r="G8" s="24"/>
      <c r="H8" s="24"/>
      <c r="I8" s="25"/>
      <c r="J8" s="24"/>
      <c r="K8" s="24"/>
      <c r="L8" s="24"/>
      <c r="M8" s="24"/>
      <c r="N8" s="24"/>
      <c r="O8" s="24"/>
      <c r="P8" s="24"/>
      <c r="Q8" s="24"/>
      <c r="R8" s="30"/>
      <c r="S8" s="4"/>
      <c r="T8" s="1"/>
      <c r="U8" s="1"/>
    </row>
    <row r="9" spans="1:21" ht="12.75" customHeight="1" thickBot="1" x14ac:dyDescent="0.3">
      <c r="A9" s="3"/>
      <c r="B9" s="26"/>
      <c r="C9" s="27"/>
      <c r="D9" s="27"/>
      <c r="E9" s="27"/>
      <c r="F9" s="27"/>
      <c r="G9" s="27"/>
      <c r="H9" s="27"/>
      <c r="I9" s="28"/>
      <c r="J9" s="27"/>
      <c r="K9" s="27"/>
      <c r="L9" s="27"/>
      <c r="M9" s="27"/>
      <c r="N9" s="27"/>
      <c r="O9" s="27"/>
      <c r="P9" s="27"/>
      <c r="Q9" s="27"/>
      <c r="R9" s="31"/>
      <c r="S9" s="4"/>
      <c r="T9" s="1"/>
      <c r="U9" s="1"/>
    </row>
    <row r="10" spans="1:21" ht="12.75" customHeight="1" thickBot="1" x14ac:dyDescent="0.3">
      <c r="A10" s="3"/>
      <c r="B10" s="32"/>
      <c r="C10" s="33"/>
      <c r="D10" s="33"/>
      <c r="E10" s="33"/>
      <c r="F10" s="33"/>
      <c r="G10" s="33"/>
      <c r="H10" s="33"/>
      <c r="I10" s="34"/>
      <c r="J10" s="44" t="s">
        <v>83</v>
      </c>
      <c r="K10" s="45"/>
      <c r="L10" s="45"/>
      <c r="M10" s="45"/>
      <c r="N10" s="45"/>
      <c r="O10" s="45"/>
      <c r="P10" s="39"/>
      <c r="Q10" s="39"/>
      <c r="R10" s="40"/>
      <c r="S10" s="4"/>
      <c r="T10" s="1"/>
      <c r="U10" s="1"/>
    </row>
    <row r="11" spans="1:21" ht="12.75" customHeight="1" x14ac:dyDescent="0.25">
      <c r="A11" s="3"/>
      <c r="B11" s="35"/>
      <c r="C11" s="36"/>
      <c r="D11" s="36"/>
      <c r="E11" s="36"/>
      <c r="F11" s="36"/>
      <c r="G11" s="36"/>
      <c r="H11" s="36"/>
      <c r="I11" s="37"/>
      <c r="J11" s="46"/>
      <c r="K11" s="47"/>
      <c r="L11" s="47"/>
      <c r="M11" s="47"/>
      <c r="N11" s="47"/>
      <c r="O11" s="47"/>
      <c r="P11" s="41"/>
      <c r="Q11" s="42"/>
      <c r="R11" s="43"/>
      <c r="S11" s="4"/>
      <c r="T11" s="1"/>
      <c r="U11" s="1"/>
    </row>
    <row r="12" spans="1:21" ht="12.75" customHeight="1" x14ac:dyDescent="0.25">
      <c r="A12" s="3"/>
      <c r="B12" s="35"/>
      <c r="C12" s="36"/>
      <c r="D12" s="36"/>
      <c r="E12" s="36"/>
      <c r="F12" s="36"/>
      <c r="G12" s="36"/>
      <c r="H12" s="36"/>
      <c r="I12" s="37"/>
      <c r="J12" s="46"/>
      <c r="K12" s="47"/>
      <c r="L12" s="47"/>
      <c r="M12" s="47"/>
      <c r="N12" s="47"/>
      <c r="O12" s="47"/>
      <c r="P12" s="19"/>
      <c r="Q12" s="19"/>
      <c r="R12" s="19"/>
      <c r="S12" s="4"/>
      <c r="T12" s="1"/>
      <c r="U12" s="1"/>
    </row>
    <row r="13" spans="1:21" ht="12.75" customHeight="1" thickBot="1" x14ac:dyDescent="0.3">
      <c r="A13" s="3"/>
      <c r="B13" s="35"/>
      <c r="C13" s="36"/>
      <c r="D13" s="36"/>
      <c r="E13" s="36"/>
      <c r="F13" s="36"/>
      <c r="G13" s="36"/>
      <c r="H13" s="36"/>
      <c r="I13" s="37"/>
      <c r="J13" s="9" t="s">
        <v>32</v>
      </c>
      <c r="K13" s="10" t="s">
        <v>4</v>
      </c>
      <c r="L13" s="11"/>
      <c r="M13" s="12"/>
      <c r="N13" s="92" t="s">
        <v>5</v>
      </c>
      <c r="O13" s="95"/>
      <c r="P13" s="92" t="s">
        <v>73</v>
      </c>
      <c r="Q13" s="93"/>
      <c r="R13" s="94"/>
      <c r="S13" s="4"/>
      <c r="T13" s="1"/>
      <c r="U13" s="1"/>
    </row>
    <row r="14" spans="1:21" ht="12.75" customHeight="1" x14ac:dyDescent="0.25">
      <c r="A14" s="3"/>
      <c r="B14" s="35"/>
      <c r="C14" s="36"/>
      <c r="D14" s="36"/>
      <c r="E14" s="36"/>
      <c r="F14" s="36"/>
      <c r="G14" s="36"/>
      <c r="H14" s="36"/>
      <c r="I14" s="37"/>
      <c r="J14" s="100">
        <v>1</v>
      </c>
      <c r="K14" s="51" t="str">
        <f>CONCATENATE(Calculations!B23,", ", Calculations!A23)</f>
        <v>Nooruddin Surani, NS</v>
      </c>
      <c r="L14" s="52"/>
      <c r="M14" s="53"/>
      <c r="N14" s="96">
        <f>Calculations!C23</f>
        <v>9666</v>
      </c>
      <c r="O14" s="97"/>
      <c r="P14" s="63"/>
      <c r="Q14" s="63"/>
      <c r="R14" s="64"/>
      <c r="S14" s="4"/>
      <c r="T14" s="1"/>
      <c r="U14" s="1"/>
    </row>
    <row r="15" spans="1:21" ht="12.75" customHeight="1" x14ac:dyDescent="0.25">
      <c r="A15" s="3"/>
      <c r="B15" s="35"/>
      <c r="C15" s="36"/>
      <c r="D15" s="36"/>
      <c r="E15" s="36"/>
      <c r="F15" s="36"/>
      <c r="G15" s="36"/>
      <c r="H15" s="36"/>
      <c r="I15" s="37"/>
      <c r="J15" s="48"/>
      <c r="K15" s="54"/>
      <c r="L15" s="55"/>
      <c r="M15" s="56"/>
      <c r="N15" s="98"/>
      <c r="O15" s="99"/>
      <c r="P15" s="65"/>
      <c r="Q15" s="65"/>
      <c r="R15" s="66"/>
      <c r="S15" s="4"/>
      <c r="T15" s="1"/>
      <c r="U15" s="1"/>
    </row>
    <row r="16" spans="1:21" ht="12.75" customHeight="1" x14ac:dyDescent="0.25">
      <c r="A16" s="3"/>
      <c r="B16" s="35"/>
      <c r="C16" s="36"/>
      <c r="D16" s="36"/>
      <c r="E16" s="36"/>
      <c r="F16" s="36"/>
      <c r="G16" s="36"/>
      <c r="H16" s="36"/>
      <c r="I16" s="37"/>
      <c r="J16" s="49">
        <v>2</v>
      </c>
      <c r="K16" s="84" t="str">
        <f>CONCATENATE(Calculations!B24,", ", Calculations!A24)</f>
        <v>Imran Qureshi, IQ</v>
      </c>
      <c r="L16" s="85"/>
      <c r="M16" s="86"/>
      <c r="N16" s="59">
        <f>Calculations!C24</f>
        <v>9216</v>
      </c>
      <c r="O16" s="60"/>
      <c r="P16" s="67"/>
      <c r="Q16" s="67"/>
      <c r="R16" s="68"/>
      <c r="S16" s="4"/>
      <c r="T16" s="1"/>
      <c r="U16" s="1"/>
    </row>
    <row r="17" spans="1:21" ht="12.75" customHeight="1" x14ac:dyDescent="0.25">
      <c r="A17" s="3"/>
      <c r="B17" s="35"/>
      <c r="C17" s="36"/>
      <c r="D17" s="36"/>
      <c r="E17" s="36"/>
      <c r="F17" s="36"/>
      <c r="G17" s="36"/>
      <c r="H17" s="36"/>
      <c r="I17" s="37"/>
      <c r="J17" s="49"/>
      <c r="K17" s="84"/>
      <c r="L17" s="85"/>
      <c r="M17" s="86"/>
      <c r="N17" s="59"/>
      <c r="O17" s="60"/>
      <c r="P17" s="67"/>
      <c r="Q17" s="67"/>
      <c r="R17" s="68"/>
      <c r="S17" s="4"/>
      <c r="T17" s="1"/>
      <c r="U17" s="1"/>
    </row>
    <row r="18" spans="1:21" ht="12.75" customHeight="1" x14ac:dyDescent="0.25">
      <c r="A18" s="3"/>
      <c r="B18" s="35"/>
      <c r="C18" s="36"/>
      <c r="D18" s="36"/>
      <c r="E18" s="36"/>
      <c r="F18" s="36"/>
      <c r="G18" s="36"/>
      <c r="H18" s="36"/>
      <c r="I18" s="37"/>
      <c r="J18" s="48">
        <v>3</v>
      </c>
      <c r="K18" s="54" t="str">
        <f>CONCATENATE(Calculations!B25,", ", Calculations!A25)</f>
        <v>Jahangir Sachwani, JS</v>
      </c>
      <c r="L18" s="55"/>
      <c r="M18" s="56"/>
      <c r="N18" s="57">
        <f>Calculations!C25</f>
        <v>5706</v>
      </c>
      <c r="O18" s="58"/>
      <c r="P18" s="65"/>
      <c r="Q18" s="65"/>
      <c r="R18" s="66"/>
      <c r="S18" s="4"/>
      <c r="T18" s="1"/>
      <c r="U18" s="1"/>
    </row>
    <row r="19" spans="1:21" ht="12.75" customHeight="1" x14ac:dyDescent="0.25">
      <c r="A19" s="3"/>
      <c r="B19" s="35"/>
      <c r="C19" s="36"/>
      <c r="D19" s="36"/>
      <c r="E19" s="36"/>
      <c r="F19" s="36"/>
      <c r="G19" s="36"/>
      <c r="H19" s="36"/>
      <c r="I19" s="37"/>
      <c r="J19" s="48"/>
      <c r="K19" s="54"/>
      <c r="L19" s="55"/>
      <c r="M19" s="56"/>
      <c r="N19" s="57"/>
      <c r="O19" s="58"/>
      <c r="P19" s="65"/>
      <c r="Q19" s="65"/>
      <c r="R19" s="66"/>
      <c r="S19" s="4"/>
      <c r="T19" s="1"/>
      <c r="U19" s="1"/>
    </row>
    <row r="20" spans="1:21" ht="12.75" customHeight="1" x14ac:dyDescent="0.25">
      <c r="A20" s="3"/>
      <c r="B20" s="35"/>
      <c r="C20" s="36"/>
      <c r="D20" s="36"/>
      <c r="E20" s="36"/>
      <c r="F20" s="36"/>
      <c r="G20" s="36"/>
      <c r="H20" s="36"/>
      <c r="I20" s="37"/>
      <c r="J20" s="49">
        <v>4</v>
      </c>
      <c r="K20" s="84" t="str">
        <f>CONCATENATE(Calculations!B26,", ", Calculations!A26)</f>
        <v>Minhaj-ul-Afreen, MA</v>
      </c>
      <c r="L20" s="85"/>
      <c r="M20" s="86"/>
      <c r="N20" s="59">
        <f>Calculations!C26</f>
        <v>3201</v>
      </c>
      <c r="O20" s="60"/>
      <c r="P20" s="67"/>
      <c r="Q20" s="67"/>
      <c r="R20" s="68"/>
      <c r="S20" s="4"/>
      <c r="T20" s="1"/>
      <c r="U20" s="1"/>
    </row>
    <row r="21" spans="1:21" ht="12.75" customHeight="1" x14ac:dyDescent="0.25">
      <c r="A21" s="3"/>
      <c r="B21" s="35"/>
      <c r="C21" s="36"/>
      <c r="D21" s="36"/>
      <c r="E21" s="36"/>
      <c r="F21" s="36"/>
      <c r="G21" s="36"/>
      <c r="H21" s="36"/>
      <c r="I21" s="37"/>
      <c r="J21" s="49"/>
      <c r="K21" s="84"/>
      <c r="L21" s="85"/>
      <c r="M21" s="86"/>
      <c r="N21" s="59"/>
      <c r="O21" s="60"/>
      <c r="P21" s="67"/>
      <c r="Q21" s="67"/>
      <c r="R21" s="68"/>
      <c r="S21" s="4"/>
      <c r="T21" s="1"/>
      <c r="U21" s="1"/>
    </row>
    <row r="22" spans="1:21" ht="12.75" customHeight="1" x14ac:dyDescent="0.25">
      <c r="A22" s="3"/>
      <c r="B22" s="35"/>
      <c r="C22" s="36"/>
      <c r="D22" s="36"/>
      <c r="E22" s="36"/>
      <c r="F22" s="36"/>
      <c r="G22" s="36"/>
      <c r="H22" s="36"/>
      <c r="I22" s="37"/>
      <c r="J22" s="48">
        <v>5</v>
      </c>
      <c r="K22" s="54" t="str">
        <f>CONCATENATE(Calculations!B27,", ", Calculations!A27)</f>
        <v>Amin Shah, AS</v>
      </c>
      <c r="L22" s="55"/>
      <c r="M22" s="56"/>
      <c r="N22" s="57">
        <f>Calculations!C27</f>
        <v>2565</v>
      </c>
      <c r="O22" s="58"/>
      <c r="P22" s="65"/>
      <c r="Q22" s="65"/>
      <c r="R22" s="66"/>
      <c r="S22" s="4"/>
      <c r="T22" s="1"/>
      <c r="U22" s="1"/>
    </row>
    <row r="23" spans="1:21" ht="12.75" customHeight="1" x14ac:dyDescent="0.25">
      <c r="A23" s="3"/>
      <c r="B23" s="35"/>
      <c r="C23" s="36"/>
      <c r="D23" s="36"/>
      <c r="E23" s="36"/>
      <c r="F23" s="36"/>
      <c r="G23" s="36"/>
      <c r="H23" s="36"/>
      <c r="I23" s="37"/>
      <c r="J23" s="48"/>
      <c r="K23" s="54"/>
      <c r="L23" s="55"/>
      <c r="M23" s="56"/>
      <c r="N23" s="57"/>
      <c r="O23" s="58"/>
      <c r="P23" s="65"/>
      <c r="Q23" s="65"/>
      <c r="R23" s="66"/>
      <c r="S23" s="4"/>
      <c r="T23" s="1"/>
      <c r="U23" s="1"/>
    </row>
    <row r="24" spans="1:21" ht="12.75" customHeight="1" x14ac:dyDescent="0.25">
      <c r="A24" s="3"/>
      <c r="B24" s="35"/>
      <c r="C24" s="36"/>
      <c r="D24" s="36"/>
      <c r="E24" s="36"/>
      <c r="F24" s="36"/>
      <c r="G24" s="36"/>
      <c r="H24" s="36"/>
      <c r="I24" s="37"/>
      <c r="J24" s="49">
        <v>6</v>
      </c>
      <c r="K24" s="84" t="str">
        <f>CONCATENATE(Calculations!B28,", ", Calculations!A28)</f>
        <v>Umair Bhatti, UB</v>
      </c>
      <c r="L24" s="85"/>
      <c r="M24" s="86"/>
      <c r="N24" s="59">
        <f>Calculations!C28</f>
        <v>1810</v>
      </c>
      <c r="O24" s="60"/>
      <c r="P24" s="67"/>
      <c r="Q24" s="67"/>
      <c r="R24" s="68"/>
      <c r="S24" s="4"/>
      <c r="T24" s="1"/>
      <c r="U24" s="1"/>
    </row>
    <row r="25" spans="1:21" ht="12.75" customHeight="1" x14ac:dyDescent="0.25">
      <c r="A25" s="3"/>
      <c r="B25" s="35"/>
      <c r="C25" s="36"/>
      <c r="D25" s="36"/>
      <c r="E25" s="36"/>
      <c r="F25" s="36"/>
      <c r="G25" s="36"/>
      <c r="H25" s="36"/>
      <c r="I25" s="37"/>
      <c r="J25" s="49"/>
      <c r="K25" s="84"/>
      <c r="L25" s="85"/>
      <c r="M25" s="86"/>
      <c r="N25" s="59"/>
      <c r="O25" s="60"/>
      <c r="P25" s="67"/>
      <c r="Q25" s="67"/>
      <c r="R25" s="68"/>
      <c r="S25" s="4"/>
      <c r="T25" s="1"/>
      <c r="U25" s="1"/>
    </row>
    <row r="26" spans="1:21" ht="12.75" customHeight="1" x14ac:dyDescent="0.25">
      <c r="A26" s="3"/>
      <c r="B26" s="35"/>
      <c r="C26" s="36"/>
      <c r="D26" s="36"/>
      <c r="E26" s="36"/>
      <c r="F26" s="36"/>
      <c r="G26" s="36"/>
      <c r="H26" s="36"/>
      <c r="I26" s="37"/>
      <c r="J26" s="48">
        <v>7</v>
      </c>
      <c r="K26" s="54" t="str">
        <f>CONCATENATE(Calculations!B29,", ", Calculations!A29)</f>
        <v>Syed Safdar Qadri, SQ</v>
      </c>
      <c r="L26" s="55"/>
      <c r="M26" s="56"/>
      <c r="N26" s="57">
        <f>Calculations!C29</f>
        <v>1756</v>
      </c>
      <c r="O26" s="58"/>
      <c r="P26" s="65"/>
      <c r="Q26" s="65"/>
      <c r="R26" s="66"/>
      <c r="S26" s="4"/>
      <c r="T26" s="1"/>
      <c r="U26" s="1"/>
    </row>
    <row r="27" spans="1:21" ht="12.75" customHeight="1" x14ac:dyDescent="0.25">
      <c r="A27" s="3"/>
      <c r="B27" s="35"/>
      <c r="C27" s="36"/>
      <c r="D27" s="36"/>
      <c r="E27" s="36"/>
      <c r="F27" s="36"/>
      <c r="G27" s="36"/>
      <c r="H27" s="36"/>
      <c r="I27" s="37"/>
      <c r="J27" s="48"/>
      <c r="K27" s="54"/>
      <c r="L27" s="55"/>
      <c r="M27" s="56"/>
      <c r="N27" s="57"/>
      <c r="O27" s="58"/>
      <c r="P27" s="65"/>
      <c r="Q27" s="65"/>
      <c r="R27" s="66"/>
      <c r="S27" s="4"/>
      <c r="T27" s="1"/>
      <c r="U27" s="1"/>
    </row>
    <row r="28" spans="1:21" ht="12.75" customHeight="1" x14ac:dyDescent="0.25">
      <c r="A28" s="3"/>
      <c r="B28" s="35"/>
      <c r="C28" s="36"/>
      <c r="D28" s="36"/>
      <c r="E28" s="36"/>
      <c r="F28" s="36"/>
      <c r="G28" s="36"/>
      <c r="H28" s="36"/>
      <c r="I28" s="37"/>
      <c r="J28" s="49">
        <v>8</v>
      </c>
      <c r="K28" s="84" t="str">
        <f>CONCATENATE(Calculations!B30,", ", Calculations!A30)</f>
        <v>Amanullah Vellani, AV</v>
      </c>
      <c r="L28" s="85"/>
      <c r="M28" s="86"/>
      <c r="N28" s="59">
        <f>Calculations!C30</f>
        <v>1500</v>
      </c>
      <c r="O28" s="60"/>
      <c r="P28" s="67"/>
      <c r="Q28" s="67"/>
      <c r="R28" s="68"/>
      <c r="S28" s="4"/>
      <c r="T28" s="1"/>
      <c r="U28" s="1"/>
    </row>
    <row r="29" spans="1:21" ht="12.75" customHeight="1" thickBot="1" x14ac:dyDescent="0.3">
      <c r="A29" s="3"/>
      <c r="B29" s="35"/>
      <c r="C29" s="36"/>
      <c r="D29" s="36"/>
      <c r="E29" s="36"/>
      <c r="F29" s="36"/>
      <c r="G29" s="36"/>
      <c r="H29" s="36"/>
      <c r="I29" s="37"/>
      <c r="J29" s="50"/>
      <c r="K29" s="87"/>
      <c r="L29" s="88"/>
      <c r="M29" s="89"/>
      <c r="N29" s="61"/>
      <c r="O29" s="62"/>
      <c r="P29" s="90"/>
      <c r="Q29" s="90"/>
      <c r="R29" s="91"/>
      <c r="S29" s="4"/>
      <c r="T29" s="1"/>
      <c r="U29" s="1"/>
    </row>
    <row r="30" spans="1:21" ht="12.75" customHeight="1" x14ac:dyDescent="0.25">
      <c r="A30" s="3"/>
      <c r="B30" s="35"/>
      <c r="C30" s="36"/>
      <c r="D30" s="36"/>
      <c r="E30" s="36"/>
      <c r="F30" s="36"/>
      <c r="G30" s="36"/>
      <c r="H30" s="36"/>
      <c r="I30" s="37"/>
      <c r="J30" s="72" t="s">
        <v>2</v>
      </c>
      <c r="K30" s="73"/>
      <c r="L30" s="73"/>
      <c r="M30" s="76">
        <f ca="1">NOW()</f>
        <v>44860.412285879633</v>
      </c>
      <c r="N30" s="77"/>
      <c r="O30" s="77"/>
      <c r="P30" s="77"/>
      <c r="Q30" s="77"/>
      <c r="R30" s="78"/>
      <c r="S30" s="4"/>
      <c r="T30" s="1"/>
      <c r="U30" s="1"/>
    </row>
    <row r="31" spans="1:21" ht="12.75" customHeight="1" thickBot="1" x14ac:dyDescent="0.3">
      <c r="A31" s="3"/>
      <c r="B31" s="35"/>
      <c r="C31" s="36"/>
      <c r="D31" s="36"/>
      <c r="E31" s="36"/>
      <c r="F31" s="36"/>
      <c r="G31" s="36"/>
      <c r="H31" s="36"/>
      <c r="I31" s="37"/>
      <c r="J31" s="74"/>
      <c r="K31" s="75"/>
      <c r="L31" s="75"/>
      <c r="M31" s="79"/>
      <c r="N31" s="79"/>
      <c r="O31" s="79"/>
      <c r="P31" s="79"/>
      <c r="Q31" s="79"/>
      <c r="R31" s="80"/>
      <c r="S31" s="4"/>
      <c r="T31" s="1"/>
      <c r="U31" s="1"/>
    </row>
    <row r="32" spans="1:21" ht="12.75" customHeight="1" x14ac:dyDescent="0.25">
      <c r="A32" s="3"/>
      <c r="B32" s="81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3"/>
      <c r="S32" s="4"/>
      <c r="T32" s="1"/>
      <c r="U32" s="1"/>
    </row>
    <row r="33" spans="1:21" ht="12.75" customHeight="1" x14ac:dyDescent="0.25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4"/>
      <c r="T33" s="1"/>
      <c r="U33" s="1"/>
    </row>
    <row r="34" spans="1:21" ht="12.75" customHeight="1" x14ac:dyDescent="0.25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4"/>
      <c r="T34" s="1"/>
      <c r="U34" s="1"/>
    </row>
    <row r="35" spans="1:21" ht="12.7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4"/>
      <c r="T35" s="1"/>
      <c r="U35" s="1"/>
    </row>
    <row r="36" spans="1:21" ht="12.75" customHeight="1" x14ac:dyDescent="0.2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4"/>
      <c r="T36" s="1"/>
      <c r="U36" s="1"/>
    </row>
    <row r="37" spans="1:21" ht="12.75" customHeight="1" x14ac:dyDescent="0.25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4"/>
      <c r="T37" s="1"/>
      <c r="U37" s="1"/>
    </row>
    <row r="38" spans="1:21" ht="12.75" customHeight="1" x14ac:dyDescent="0.2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4"/>
      <c r="T38" s="1"/>
      <c r="U38" s="1"/>
    </row>
    <row r="39" spans="1:21" ht="12.75" customHeight="1" x14ac:dyDescent="0.2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4"/>
      <c r="T39" s="1"/>
      <c r="U39" s="1"/>
    </row>
    <row r="40" spans="1:21" ht="12.75" customHeight="1" x14ac:dyDescent="0.25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4"/>
      <c r="T40" s="1"/>
      <c r="U40" s="1"/>
    </row>
    <row r="41" spans="1:21" ht="12.75" customHeight="1" x14ac:dyDescent="0.25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4"/>
      <c r="T41" s="1"/>
      <c r="U41" s="1"/>
    </row>
    <row r="42" spans="1:21" ht="12.75" customHeight="1" x14ac:dyDescent="0.25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4"/>
      <c r="T42" s="1"/>
      <c r="U42" s="1"/>
    </row>
    <row r="43" spans="1:21" ht="12.75" customHeight="1" x14ac:dyDescent="0.25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4"/>
      <c r="T43" s="1"/>
      <c r="U43" s="1"/>
    </row>
    <row r="44" spans="1:21" ht="12.75" customHeight="1" x14ac:dyDescent="0.25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4"/>
      <c r="T44" s="1"/>
      <c r="U44" s="1"/>
    </row>
    <row r="45" spans="1:21" ht="12.75" customHeight="1" x14ac:dyDescent="0.2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4"/>
      <c r="T45" s="1"/>
      <c r="U45" s="1"/>
    </row>
    <row r="46" spans="1:21" ht="12.75" customHeight="1" x14ac:dyDescent="0.25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"/>
      <c r="T46" s="1"/>
      <c r="U46" s="1"/>
    </row>
    <row r="47" spans="1:21" ht="12.75" customHeight="1" x14ac:dyDescent="0.25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4"/>
      <c r="T47" s="1"/>
      <c r="U47" s="1"/>
    </row>
    <row r="48" spans="1:21" ht="12.75" customHeight="1" x14ac:dyDescent="0.2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4"/>
      <c r="T48" s="1"/>
      <c r="U48" s="1"/>
    </row>
    <row r="49" spans="1:21" ht="12.75" customHeight="1" x14ac:dyDescent="0.25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4"/>
      <c r="T49" s="1"/>
      <c r="U49" s="1"/>
    </row>
    <row r="50" spans="1:21" ht="12.75" customHeight="1" x14ac:dyDescent="0.25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4"/>
      <c r="T50" s="1"/>
      <c r="U50" s="1"/>
    </row>
    <row r="51" spans="1:21" ht="12.75" customHeight="1" thickBot="1" x14ac:dyDescent="0.3">
      <c r="A51" s="1"/>
      <c r="B51" s="69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1"/>
      <c r="S51" s="1"/>
      <c r="T51" s="1"/>
      <c r="U51" s="1"/>
    </row>
    <row r="52" spans="1:21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2.75" hidden="1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6">
        <v>1</v>
      </c>
      <c r="N53" s="13" t="s">
        <v>79</v>
      </c>
      <c r="P53" s="1"/>
      <c r="Q53" s="1"/>
      <c r="R53" s="1"/>
      <c r="S53" s="1"/>
      <c r="T53" s="1"/>
      <c r="U53" s="1"/>
    </row>
    <row r="54" spans="1:21" ht="12.75" hidden="1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13" t="s">
        <v>80</v>
      </c>
      <c r="O54" s="6"/>
      <c r="P54" s="6"/>
      <c r="Q54" s="6"/>
      <c r="R54" s="6"/>
      <c r="S54" s="6"/>
    </row>
    <row r="55" spans="1:21" ht="12.75" hidden="1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21" ht="12.75" hidden="1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21" ht="12.75" hidden="1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21" ht="12.75" hidden="1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21" ht="12.75" hidden="1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21" ht="12.75" hidden="1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21" ht="12.75" hidden="1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21" ht="12.75" hidden="1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21" ht="12.75" hidden="1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21" ht="12.75" hidden="1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12.75" hidden="1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12.75" hidden="1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ht="12.75" hidden="1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ht="12.75" hidden="1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ht="12.75" hidden="1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ht="12.75" hidden="1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2.75" hidden="1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ht="12.75" hidden="1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ht="12.75" hidden="1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ht="12.75" hidden="1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ht="12.75" hidden="1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ht="12.75" hidden="1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ht="12.75" hidden="1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ht="12.75" hidden="1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ht="12.75" hidden="1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ht="12.75" hidden="1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ht="12.75" hidden="1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ht="12.75" hidden="1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ht="12.75" hidden="1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ht="12.75" hidden="1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ht="12.75" hidden="1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ht="12.75" hidden="1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ht="12.75" hidden="1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ht="12.75" hidden="1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ht="12.75" hidden="1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ht="12.75" hidden="1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ht="12.75" hidden="1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ht="12.75" hidden="1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ht="12.75" hidden="1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ht="12.75" hidden="1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ht="12.75" hidden="1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ht="12.75" hidden="1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ht="12.75" hidden="1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ht="12.75" hidden="1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ht="12.75" hidden="1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ht="12.75" hidden="1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ht="12.75" hidden="1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ht="12.75" hidden="1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ht="12.75" hidden="1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ht="12.75" hidden="1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ht="12.75" hidden="1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ht="12.75" hidden="1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ht="12.75" hidden="1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ht="12.75" hidden="1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ht="12.75" hidden="1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ht="12.75" hidden="1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ht="12.75" hidden="1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ht="12.75" hidden="1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ht="12.75" hidden="1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ht="12.75" hidden="1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ht="12.75" hidden="1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ht="12.75" hidden="1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ht="12.75" hidden="1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ht="12.75" hidden="1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ht="12.75" hidden="1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ht="12.75" hidden="1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ht="12.75" hidden="1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ht="12.75" hidden="1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ht="12.75" hidden="1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ht="12.75" hidden="1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ht="12.75" hidden="1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ht="12.75" hidden="1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ht="12.75" hidden="1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ht="12.75" hidden="1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ht="12.75" hidden="1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ht="12.75" hidden="1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ht="12.75" hidden="1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ht="12.75" hidden="1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ht="12.75" hidden="1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ht="12.75" hidden="1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ht="12.75" hidden="1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ht="12.75" hidden="1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ht="12.75" hidden="1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ht="12.75" hidden="1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ht="12.75" hidden="1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ht="12.75" hidden="1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ht="12.75" hidden="1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ht="12.75" hidden="1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ht="12.75" hidden="1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ht="12.75" hidden="1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ht="12.75" hidden="1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ht="12.75" hidden="1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ht="12.75" hidden="1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ht="12.75" hidden="1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ht="12.75" hidden="1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ht="12.75" hidden="1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ht="12.75" hidden="1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ht="12.75" hidden="1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ht="12.75" hidden="1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ht="12.75" hidden="1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ht="12.75" hidden="1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ht="12.75" hidden="1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ht="12.75" hidden="1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ht="12.75" hidden="1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ht="12.75" hidden="1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ht="12.75" hidden="1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ht="12.75" hidden="1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ht="12.75" hidden="1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ht="12.75" hidden="1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ht="12.75" hidden="1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ht="12.75" hidden="1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ht="12.75" hidden="1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ht="12.75" hidden="1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ht="12.75" hidden="1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ht="12.75" hidden="1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ht="12.75" hidden="1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ht="12.75" hidden="1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ht="12.75" hidden="1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ht="12.75" hidden="1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ht="12.75" hidden="1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ht="12.75" hidden="1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ht="12.75" hidden="1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ht="12.75" hidden="1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ht="12.75" hidden="1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ht="12.75" hidden="1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ht="12.75" hidden="1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ht="12.75" hidden="1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ht="12.75" hidden="1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ht="12.75" hidden="1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ht="12.75" hidden="1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ht="12.75" hidden="1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ht="12.75" hidden="1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ht="12.75" hidden="1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ht="12.75" hidden="1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ht="12.75" hidden="1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</sheetData>
  <mergeCells count="44">
    <mergeCell ref="P13:R13"/>
    <mergeCell ref="N13:O13"/>
    <mergeCell ref="N14:O15"/>
    <mergeCell ref="J14:J15"/>
    <mergeCell ref="P24:R25"/>
    <mergeCell ref="P26:R27"/>
    <mergeCell ref="P28:R29"/>
    <mergeCell ref="N16:O17"/>
    <mergeCell ref="N18:O19"/>
    <mergeCell ref="N20:O21"/>
    <mergeCell ref="N22:O23"/>
    <mergeCell ref="N24:O25"/>
    <mergeCell ref="B51:R51"/>
    <mergeCell ref="J30:L31"/>
    <mergeCell ref="M30:R31"/>
    <mergeCell ref="B32:R32"/>
    <mergeCell ref="J16:J17"/>
    <mergeCell ref="J18:J19"/>
    <mergeCell ref="J20:J21"/>
    <mergeCell ref="J22:J23"/>
    <mergeCell ref="J24:J25"/>
    <mergeCell ref="K26:M27"/>
    <mergeCell ref="K28:M29"/>
    <mergeCell ref="K16:M17"/>
    <mergeCell ref="K18:M19"/>
    <mergeCell ref="K20:M21"/>
    <mergeCell ref="K22:M23"/>
    <mergeCell ref="K24:M25"/>
    <mergeCell ref="B7:I9"/>
    <mergeCell ref="J7:R9"/>
    <mergeCell ref="B10:I31"/>
    <mergeCell ref="B3:R6"/>
    <mergeCell ref="P10:R11"/>
    <mergeCell ref="J10:O12"/>
    <mergeCell ref="J26:J27"/>
    <mergeCell ref="J28:J29"/>
    <mergeCell ref="K14:M15"/>
    <mergeCell ref="N26:O27"/>
    <mergeCell ref="N28:O29"/>
    <mergeCell ref="P14:R15"/>
    <mergeCell ref="P16:R17"/>
    <mergeCell ref="P18:R19"/>
    <mergeCell ref="P20:R21"/>
    <mergeCell ref="P22:R23"/>
  </mergeCells>
  <phoneticPr fontId="0" type="noConversion"/>
  <conditionalFormatting sqref="N14:O29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5" right="0.75" top="1" bottom="1" header="0.5" footer="0.5"/>
  <pageSetup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15</xdr:col>
                    <xdr:colOff>0</xdr:colOff>
                    <xdr:row>10</xdr:row>
                    <xdr:rowOff>91440</xdr:rowOff>
                  </from>
                  <to>
                    <xdr:col>17</xdr:col>
                    <xdr:colOff>632460</xdr:colOff>
                    <xdr:row>11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58"/>
  <sheetViews>
    <sheetView workbookViewId="0"/>
  </sheetViews>
  <sheetFormatPr defaultRowHeight="13.2" x14ac:dyDescent="0.25"/>
  <cols>
    <col min="1" max="1" width="13.5546875" customWidth="1"/>
    <col min="2" max="2" width="11.33203125" customWidth="1"/>
    <col min="3" max="4" width="12.44140625" customWidth="1"/>
    <col min="5" max="5" width="12.44140625" bestFit="1" customWidth="1"/>
    <col min="6" max="6" width="14.109375" bestFit="1" customWidth="1"/>
    <col min="7" max="7" width="10.33203125" bestFit="1" customWidth="1"/>
    <col min="8" max="8" width="11" customWidth="1"/>
    <col min="9" max="10" width="12.33203125" customWidth="1"/>
    <col min="12" max="12" width="10.44140625" customWidth="1"/>
    <col min="13" max="13" width="16.33203125" bestFit="1" customWidth="1"/>
    <col min="20" max="20" width="16.33203125" bestFit="1" customWidth="1"/>
  </cols>
  <sheetData>
    <row r="1" spans="1:20" ht="39.6" x14ac:dyDescent="0.25">
      <c r="A1" s="14" t="s">
        <v>1</v>
      </c>
      <c r="B1" s="14" t="s">
        <v>0</v>
      </c>
      <c r="C1" s="14" t="s">
        <v>0</v>
      </c>
      <c r="D1" s="15" t="s">
        <v>78</v>
      </c>
      <c r="F1" t="s">
        <v>7</v>
      </c>
      <c r="G1" s="14" t="s">
        <v>6</v>
      </c>
      <c r="H1" s="14" t="s">
        <v>6</v>
      </c>
      <c r="I1" s="14" t="s">
        <v>82</v>
      </c>
      <c r="K1" t="s">
        <v>8</v>
      </c>
      <c r="L1" t="s">
        <v>71</v>
      </c>
      <c r="M1" t="s">
        <v>9</v>
      </c>
      <c r="N1" t="s">
        <v>9</v>
      </c>
      <c r="O1" t="s">
        <v>9</v>
      </c>
      <c r="Q1" t="s">
        <v>20</v>
      </c>
      <c r="R1" t="s">
        <v>21</v>
      </c>
      <c r="S1" t="s">
        <v>21</v>
      </c>
      <c r="T1" t="s">
        <v>21</v>
      </c>
    </row>
    <row r="2" spans="1:20" x14ac:dyDescent="0.25">
      <c r="A2" s="5" t="s">
        <v>61</v>
      </c>
      <c r="B2" s="16">
        <f>CHOOSE(Dashboard!$M$53,C2,D2)</f>
        <v>65000</v>
      </c>
      <c r="C2" s="16">
        <v>65000</v>
      </c>
      <c r="D2" s="16">
        <v>63000</v>
      </c>
      <c r="F2" s="5" t="s">
        <v>58</v>
      </c>
      <c r="G2" s="18">
        <f>CHOOSE(Dashboard!$M$53,H2,I2)</f>
        <v>22</v>
      </c>
      <c r="H2">
        <v>22</v>
      </c>
      <c r="I2">
        <v>20</v>
      </c>
      <c r="K2" t="s">
        <v>10</v>
      </c>
      <c r="L2" t="s">
        <v>63</v>
      </c>
      <c r="M2" s="18">
        <f>CHOOSE(Dashboard!$M$53,N2,O2)</f>
        <v>12</v>
      </c>
      <c r="N2">
        <v>12</v>
      </c>
      <c r="O2">
        <v>15</v>
      </c>
      <c r="Q2" t="s">
        <v>22</v>
      </c>
      <c r="R2" s="18">
        <f>CHOOSE(Dashboard!$M$53,S2,T2)</f>
        <v>152566400</v>
      </c>
      <c r="S2">
        <v>152566400</v>
      </c>
      <c r="T2">
        <v>11005792</v>
      </c>
    </row>
    <row r="3" spans="1:20" x14ac:dyDescent="0.25">
      <c r="A3" s="5" t="s">
        <v>62</v>
      </c>
      <c r="B3" s="16">
        <f>CHOOSE(Dashboard!$M$53,C3,D3)</f>
        <v>60000</v>
      </c>
      <c r="C3" s="16">
        <v>60000</v>
      </c>
      <c r="D3" s="16">
        <v>60000</v>
      </c>
      <c r="F3" s="5" t="s">
        <v>59</v>
      </c>
      <c r="G3" s="18">
        <f>CHOOSE(Dashboard!$M$53,H3,I3)</f>
        <v>31</v>
      </c>
      <c r="H3">
        <v>31</v>
      </c>
      <c r="I3">
        <v>29</v>
      </c>
      <c r="K3" t="s">
        <v>11</v>
      </c>
      <c r="L3" t="s">
        <v>64</v>
      </c>
      <c r="M3" s="18">
        <f>CHOOSE(Dashboard!$M$53,N3,O3)</f>
        <v>6</v>
      </c>
      <c r="N3">
        <v>6</v>
      </c>
      <c r="O3">
        <v>7</v>
      </c>
      <c r="Q3" t="s">
        <v>23</v>
      </c>
      <c r="R3" s="18">
        <f>CHOOSE(Dashboard!$M$53,S3,T3)</f>
        <v>21300000</v>
      </c>
      <c r="S3">
        <v>21300000</v>
      </c>
      <c r="T3">
        <v>9004660</v>
      </c>
    </row>
    <row r="4" spans="1:20" x14ac:dyDescent="0.25">
      <c r="A4" s="5" t="s">
        <v>81</v>
      </c>
      <c r="B4" s="16" t="e">
        <f>CHOOSE(Dashboard!$M$53,C4,D4)</f>
        <v>#N/A</v>
      </c>
      <c r="C4" s="17" t="e">
        <f>NA()</f>
        <v>#N/A</v>
      </c>
      <c r="D4" s="17">
        <v>12000</v>
      </c>
      <c r="F4" s="5" t="s">
        <v>57</v>
      </c>
      <c r="G4" s="18">
        <f>CHOOSE(Dashboard!$M$53,H4,I4)</f>
        <v>52</v>
      </c>
      <c r="H4">
        <v>52</v>
      </c>
      <c r="I4">
        <v>55</v>
      </c>
      <c r="K4" t="s">
        <v>12</v>
      </c>
      <c r="L4" t="s">
        <v>65</v>
      </c>
      <c r="M4" s="18">
        <f>CHOOSE(Dashboard!$M$53,N4,O4)</f>
        <v>3</v>
      </c>
      <c r="N4">
        <v>3</v>
      </c>
      <c r="O4">
        <v>3</v>
      </c>
      <c r="Q4" t="s">
        <v>24</v>
      </c>
      <c r="R4" s="18">
        <f>CHOOSE(Dashboard!$M$53,S4,T4)</f>
        <v>37461800</v>
      </c>
      <c r="S4">
        <v>37461800</v>
      </c>
      <c r="T4">
        <v>8332568</v>
      </c>
    </row>
    <row r="5" spans="1:20" x14ac:dyDescent="0.25">
      <c r="A5" s="5" t="s">
        <v>60</v>
      </c>
      <c r="B5" s="16">
        <f>CHOOSE(Dashboard!$M$53,C5,D5)</f>
        <v>52667.25</v>
      </c>
      <c r="C5" s="16">
        <v>52667.25</v>
      </c>
      <c r="D5" s="16">
        <v>53000</v>
      </c>
      <c r="F5" s="5" t="s">
        <v>56</v>
      </c>
      <c r="G5" s="18">
        <f>CHOOSE(Dashboard!$M$53,H5,I5)</f>
        <v>61</v>
      </c>
      <c r="H5">
        <v>61</v>
      </c>
      <c r="I5">
        <v>63</v>
      </c>
      <c r="K5" t="s">
        <v>13</v>
      </c>
      <c r="L5" t="s">
        <v>66</v>
      </c>
      <c r="M5" s="18">
        <f>CHOOSE(Dashboard!$M$53,N5,O5)</f>
        <v>3</v>
      </c>
      <c r="N5">
        <v>3</v>
      </c>
      <c r="O5">
        <v>3</v>
      </c>
      <c r="Q5" t="s">
        <v>25</v>
      </c>
      <c r="R5" s="18">
        <f>CHOOSE(Dashboard!$M$53,S5,T5)</f>
        <v>113408924</v>
      </c>
      <c r="S5">
        <v>113408924</v>
      </c>
      <c r="T5">
        <v>10865507</v>
      </c>
    </row>
    <row r="6" spans="1:20" x14ac:dyDescent="0.25">
      <c r="B6" s="2" t="s">
        <v>29</v>
      </c>
      <c r="C6" s="2"/>
      <c r="D6" s="2"/>
      <c r="F6" s="5" t="s">
        <v>55</v>
      </c>
      <c r="G6" s="18">
        <f>CHOOSE(Dashboard!$M$53,H6,I6)</f>
        <v>66</v>
      </c>
      <c r="H6">
        <v>66</v>
      </c>
      <c r="I6">
        <v>60</v>
      </c>
      <c r="K6" t="s">
        <v>14</v>
      </c>
      <c r="L6" t="s">
        <v>67</v>
      </c>
      <c r="M6" s="18">
        <f>CHOOSE(Dashboard!$M$53,N6,O6)</f>
        <v>2</v>
      </c>
      <c r="N6">
        <v>2</v>
      </c>
      <c r="O6">
        <v>3</v>
      </c>
      <c r="Q6" t="s">
        <v>26</v>
      </c>
      <c r="R6" s="18">
        <f>CHOOSE(Dashboard!$M$53,S6,T6)</f>
        <v>106423086</v>
      </c>
      <c r="S6">
        <v>106423086</v>
      </c>
      <c r="T6">
        <v>3491490</v>
      </c>
    </row>
    <row r="7" spans="1:20" x14ac:dyDescent="0.25">
      <c r="F7" s="5" t="s">
        <v>54</v>
      </c>
      <c r="G7" s="18">
        <f>CHOOSE(Dashboard!$M$53,H7,I7)</f>
        <v>93</v>
      </c>
      <c r="H7">
        <v>93</v>
      </c>
      <c r="I7">
        <v>99</v>
      </c>
      <c r="K7" t="s">
        <v>15</v>
      </c>
      <c r="L7" t="s">
        <v>68</v>
      </c>
      <c r="M7" s="18">
        <f>CHOOSE(Dashboard!$M$53,N7,O7)</f>
        <v>2</v>
      </c>
      <c r="N7">
        <v>2</v>
      </c>
      <c r="O7">
        <v>2</v>
      </c>
      <c r="Q7" t="s">
        <v>27</v>
      </c>
      <c r="R7" s="18">
        <f>CHOOSE(Dashboard!$M$53,S7,T7)</f>
        <v>41056100</v>
      </c>
      <c r="S7">
        <v>41056100</v>
      </c>
      <c r="T7">
        <v>6241862</v>
      </c>
    </row>
    <row r="8" spans="1:20" x14ac:dyDescent="0.25">
      <c r="G8" s="2" t="s">
        <v>29</v>
      </c>
      <c r="H8" s="2"/>
      <c r="I8" s="2"/>
      <c r="K8" t="s">
        <v>16</v>
      </c>
      <c r="L8" t="s">
        <v>69</v>
      </c>
      <c r="M8" s="18">
        <f>CHOOSE(Dashboard!$M$53,N8,O8)</f>
        <v>2</v>
      </c>
      <c r="N8">
        <v>2</v>
      </c>
      <c r="O8">
        <v>1</v>
      </c>
      <c r="R8" s="2" t="s">
        <v>29</v>
      </c>
    </row>
    <row r="9" spans="1:20" x14ac:dyDescent="0.25">
      <c r="K9" t="s">
        <v>17</v>
      </c>
      <c r="L9" t="s">
        <v>70</v>
      </c>
      <c r="M9" s="18">
        <f>CHOOSE(Dashboard!$M$53,N9,O9)</f>
        <v>2</v>
      </c>
      <c r="N9">
        <v>2</v>
      </c>
      <c r="O9">
        <v>2</v>
      </c>
    </row>
    <row r="10" spans="1:20" x14ac:dyDescent="0.25">
      <c r="M10" s="2" t="s">
        <v>29</v>
      </c>
    </row>
    <row r="13" spans="1:20" x14ac:dyDescent="0.25">
      <c r="A13" t="s">
        <v>18</v>
      </c>
      <c r="B13" t="s">
        <v>19</v>
      </c>
      <c r="C13" t="s">
        <v>19</v>
      </c>
      <c r="D13" t="s">
        <v>19</v>
      </c>
    </row>
    <row r="14" spans="1:20" x14ac:dyDescent="0.25">
      <c r="A14" s="5" t="s">
        <v>74</v>
      </c>
      <c r="B14" s="18">
        <f>CHOOSE(Dashboard!$M$53,C14,D14)</f>
        <v>55</v>
      </c>
      <c r="C14">
        <v>55</v>
      </c>
      <c r="D14">
        <v>50</v>
      </c>
    </row>
    <row r="15" spans="1:20" x14ac:dyDescent="0.25">
      <c r="A15" s="5" t="s">
        <v>75</v>
      </c>
      <c r="B15" s="18">
        <f>CHOOSE(Dashboard!$M$53,C15,D15)</f>
        <v>122</v>
      </c>
      <c r="C15">
        <v>122</v>
      </c>
      <c r="D15">
        <v>120</v>
      </c>
    </row>
    <row r="16" spans="1:20" x14ac:dyDescent="0.25">
      <c r="A16" s="5" t="s">
        <v>76</v>
      </c>
      <c r="B16" s="18">
        <f>CHOOSE(Dashboard!$M$53,C16,D16)</f>
        <v>144</v>
      </c>
      <c r="C16">
        <v>144</v>
      </c>
      <c r="D16">
        <v>140</v>
      </c>
    </row>
    <row r="17" spans="1:12" x14ac:dyDescent="0.25">
      <c r="A17" s="5" t="s">
        <v>77</v>
      </c>
      <c r="B17" s="18">
        <f>CHOOSE(Dashboard!$M$53,C17,D17)</f>
        <v>65</v>
      </c>
      <c r="C17">
        <v>65</v>
      </c>
      <c r="D17">
        <v>70</v>
      </c>
    </row>
    <row r="18" spans="1:12" x14ac:dyDescent="0.25">
      <c r="A18" s="5" t="s">
        <v>58</v>
      </c>
      <c r="B18" s="18">
        <f>CHOOSE(Dashboard!$M$53,C18,D18)</f>
        <v>110</v>
      </c>
      <c r="C18">
        <v>110</v>
      </c>
      <c r="D18">
        <v>120</v>
      </c>
    </row>
    <row r="19" spans="1:12" x14ac:dyDescent="0.25">
      <c r="B19" s="2" t="s">
        <v>29</v>
      </c>
      <c r="H19" s="2"/>
    </row>
    <row r="21" spans="1:12" x14ac:dyDescent="0.25">
      <c r="G21" t="s">
        <v>72</v>
      </c>
    </row>
    <row r="22" spans="1:12" x14ac:dyDescent="0.25">
      <c r="A22" t="s">
        <v>35</v>
      </c>
      <c r="B22" t="s">
        <v>3</v>
      </c>
      <c r="C22" t="s">
        <v>28</v>
      </c>
      <c r="D22" t="s">
        <v>28</v>
      </c>
      <c r="E22" t="s">
        <v>28</v>
      </c>
      <c r="G22" s="7">
        <v>40269</v>
      </c>
      <c r="H22" s="7">
        <v>40299</v>
      </c>
      <c r="I22" s="7">
        <v>40330</v>
      </c>
      <c r="J22" s="7">
        <v>40360</v>
      </c>
      <c r="K22" s="7">
        <v>40391</v>
      </c>
      <c r="L22" s="7">
        <v>40422</v>
      </c>
    </row>
    <row r="23" spans="1:12" x14ac:dyDescent="0.25">
      <c r="A23" t="s">
        <v>33</v>
      </c>
      <c r="B23" t="s">
        <v>34</v>
      </c>
      <c r="C23" s="18">
        <f>CHOOSE(Dashboard!$M$53,D23,E23)</f>
        <v>9666</v>
      </c>
      <c r="D23">
        <v>9666</v>
      </c>
      <c r="E23" s="8">
        <v>10935.676196</v>
      </c>
      <c r="G23" s="18">
        <f>CHOOSE(Dashboard!$M$53,G36,G49)</f>
        <v>10431.959999999999</v>
      </c>
      <c r="H23" s="18">
        <f>CHOOSE(Dashboard!$M$53,H36,H49)</f>
        <v>11046.196</v>
      </c>
      <c r="I23" s="18">
        <f>CHOOSE(Dashboard!$M$53,I36,I49)</f>
        <v>10437.6196</v>
      </c>
      <c r="J23" s="18">
        <f>CHOOSE(Dashboard!$M$53,J36,J49)</f>
        <v>10296.76196</v>
      </c>
      <c r="K23" s="18">
        <f>CHOOSE(Dashboard!$M$53,K36,K49)</f>
        <v>10935.676196</v>
      </c>
      <c r="L23" s="18">
        <f>CHOOSE(Dashboard!$M$53,L36,L49)</f>
        <v>9666</v>
      </c>
    </row>
    <row r="24" spans="1:12" x14ac:dyDescent="0.25">
      <c r="A24" t="s">
        <v>37</v>
      </c>
      <c r="B24" t="s">
        <v>36</v>
      </c>
      <c r="C24" s="18">
        <f>CHOOSE(Dashboard!$M$53,D24,E24)</f>
        <v>9216</v>
      </c>
      <c r="D24">
        <v>9216</v>
      </c>
      <c r="E24" s="8">
        <v>10470.004875999999</v>
      </c>
      <c r="G24" s="18">
        <f>CHOOSE(Dashboard!$M$53,G37,G50)</f>
        <v>10048.76</v>
      </c>
      <c r="H24" s="18">
        <f>CHOOSE(Dashboard!$M$53,H37,H50)</f>
        <v>10444.876</v>
      </c>
      <c r="I24" s="18">
        <f>CHOOSE(Dashboard!$M$53,I37,I50)</f>
        <v>10180.4876</v>
      </c>
      <c r="J24" s="18">
        <f>CHOOSE(Dashboard!$M$53,J37,J50)</f>
        <v>9960.0487599999997</v>
      </c>
      <c r="K24" s="18">
        <f>CHOOSE(Dashboard!$M$53,K37,K50)</f>
        <v>10470.004875999999</v>
      </c>
      <c r="L24" s="18">
        <f>CHOOSE(Dashboard!$M$53,L37,L50)</f>
        <v>9216</v>
      </c>
    </row>
    <row r="25" spans="1:12" x14ac:dyDescent="0.25">
      <c r="A25" t="s">
        <v>39</v>
      </c>
      <c r="B25" t="s">
        <v>38</v>
      </c>
      <c r="C25" s="18">
        <f>CHOOSE(Dashboard!$M$53,D25,E25)</f>
        <v>5706</v>
      </c>
      <c r="D25">
        <v>5706</v>
      </c>
      <c r="E25" s="8">
        <v>5965.1853659999997</v>
      </c>
      <c r="G25" s="18">
        <f>CHOOSE(Dashboard!$M$53,G38,G51)</f>
        <v>6273.66</v>
      </c>
      <c r="H25" s="18">
        <f>CHOOSE(Dashboard!$M$53,H38,H51)</f>
        <v>6495.366</v>
      </c>
      <c r="I25" s="18">
        <f>CHOOSE(Dashboard!$M$53,I38,I51)</f>
        <v>6478.5366000000004</v>
      </c>
      <c r="J25" s="18">
        <f>CHOOSE(Dashboard!$M$53,J38,J51)</f>
        <v>5871.8536599999998</v>
      </c>
      <c r="K25" s="18">
        <f>CHOOSE(Dashboard!$M$53,K38,K51)</f>
        <v>5965.1853659999997</v>
      </c>
      <c r="L25" s="18">
        <f>CHOOSE(Dashboard!$M$53,L38,L51)</f>
        <v>5706</v>
      </c>
    </row>
    <row r="26" spans="1:12" x14ac:dyDescent="0.25">
      <c r="A26" t="s">
        <v>41</v>
      </c>
      <c r="B26" t="s">
        <v>40</v>
      </c>
      <c r="C26" s="18">
        <f>CHOOSE(Dashboard!$M$53,D26,E26)</f>
        <v>3201</v>
      </c>
      <c r="D26">
        <v>3201</v>
      </c>
      <c r="E26" s="8">
        <v>3094.5322809999998</v>
      </c>
      <c r="G26" s="18">
        <f>CHOOSE(Dashboard!$M$53,G39,G52)</f>
        <v>3232.81</v>
      </c>
      <c r="H26" s="18">
        <f>CHOOSE(Dashboard!$M$53,H39,H52)</f>
        <v>3092.2809999999999</v>
      </c>
      <c r="I26" s="18">
        <f>CHOOSE(Dashboard!$M$53,I39,I52)</f>
        <v>3763.2281000000003</v>
      </c>
      <c r="J26" s="18">
        <f>CHOOSE(Dashboard!$M$53,J39,J52)</f>
        <v>3405.3228100000001</v>
      </c>
      <c r="K26" s="18">
        <f>CHOOSE(Dashboard!$M$53,K39,K52)</f>
        <v>3094.5322809999998</v>
      </c>
      <c r="L26" s="18">
        <f>CHOOSE(Dashboard!$M$53,L39,L52)</f>
        <v>3201</v>
      </c>
    </row>
    <row r="27" spans="1:12" x14ac:dyDescent="0.25">
      <c r="A27" t="s">
        <v>43</v>
      </c>
      <c r="B27" t="s">
        <v>42</v>
      </c>
      <c r="C27" s="18">
        <f>CHOOSE(Dashboard!$M$53,D27,E27)</f>
        <v>2565</v>
      </c>
      <c r="D27">
        <v>2565</v>
      </c>
      <c r="E27" s="8">
        <v>3130.453685</v>
      </c>
      <c r="G27" s="18">
        <f>CHOOSE(Dashboard!$M$53,G40,G53)</f>
        <v>2706.85</v>
      </c>
      <c r="H27" s="18">
        <f>CHOOSE(Dashboard!$M$53,H40,H53)</f>
        <v>2643.6849999999999</v>
      </c>
      <c r="I27" s="18">
        <f>CHOOSE(Dashboard!$M$53,I40,I53)</f>
        <v>2435.3685</v>
      </c>
      <c r="J27" s="18">
        <f>CHOOSE(Dashboard!$M$53,J40,J53)</f>
        <v>2424.53685</v>
      </c>
      <c r="K27" s="18">
        <f>CHOOSE(Dashboard!$M$53,K40,K53)</f>
        <v>3130.453685</v>
      </c>
      <c r="L27" s="18">
        <f>CHOOSE(Dashboard!$M$53,L40,L53)</f>
        <v>2565</v>
      </c>
    </row>
    <row r="28" spans="1:12" x14ac:dyDescent="0.25">
      <c r="A28" t="s">
        <v>45</v>
      </c>
      <c r="B28" t="s">
        <v>44</v>
      </c>
      <c r="C28" s="18">
        <f>CHOOSE(Dashboard!$M$53,D28,E28)</f>
        <v>1810</v>
      </c>
      <c r="D28">
        <v>1810</v>
      </c>
      <c r="E28" s="8">
        <v>2156.9714899999999</v>
      </c>
      <c r="G28" s="18">
        <f>CHOOSE(Dashboard!$M$53,G41,G54)</f>
        <v>2094.9</v>
      </c>
      <c r="H28" s="18">
        <f>CHOOSE(Dashboard!$M$53,H41,H54)</f>
        <v>2341.4899999999998</v>
      </c>
      <c r="I28" s="18">
        <f>CHOOSE(Dashboard!$M$53,I41,I54)</f>
        <v>1877.1489999999999</v>
      </c>
      <c r="J28" s="18">
        <f>CHOOSE(Dashboard!$M$53,J41,J54)</f>
        <v>1509.7148999999999</v>
      </c>
      <c r="K28" s="18">
        <f>CHOOSE(Dashboard!$M$53,K41,K54)</f>
        <v>2156.9714899999999</v>
      </c>
      <c r="L28" s="18">
        <f>CHOOSE(Dashboard!$M$53,L41,L54)</f>
        <v>1810</v>
      </c>
    </row>
    <row r="29" spans="1:12" x14ac:dyDescent="0.25">
      <c r="A29" t="s">
        <v>47</v>
      </c>
      <c r="B29" t="s">
        <v>46</v>
      </c>
      <c r="C29" s="18">
        <f>CHOOSE(Dashboard!$M$53,D29,E29)</f>
        <v>1756</v>
      </c>
      <c r="D29">
        <v>1756</v>
      </c>
      <c r="E29" s="8">
        <v>1525.356976</v>
      </c>
      <c r="G29" s="18">
        <f>CHOOSE(Dashboard!$M$53,G42,G55)</f>
        <v>1889.76</v>
      </c>
      <c r="H29" s="18">
        <f>CHOOSE(Dashboard!$M$53,H42,H55)</f>
        <v>2426.9760000000001</v>
      </c>
      <c r="I29" s="18">
        <f>CHOOSE(Dashboard!$M$53,I42,I55)</f>
        <v>2245.6976</v>
      </c>
      <c r="J29" s="18">
        <f>CHOOSE(Dashboard!$M$53,J42,J55)</f>
        <v>1893.5697600000001</v>
      </c>
      <c r="K29" s="18">
        <f>CHOOSE(Dashboard!$M$53,K42,K55)</f>
        <v>1525.356976</v>
      </c>
      <c r="L29" s="18">
        <f>CHOOSE(Dashboard!$M$53,L42,L55)</f>
        <v>1756</v>
      </c>
    </row>
    <row r="30" spans="1:12" x14ac:dyDescent="0.25">
      <c r="A30" t="s">
        <v>49</v>
      </c>
      <c r="B30" t="s">
        <v>48</v>
      </c>
      <c r="C30" s="18">
        <f>CHOOSE(Dashboard!$M$53,D30,E30)</f>
        <v>1500</v>
      </c>
      <c r="D30">
        <v>1500</v>
      </c>
      <c r="E30" s="8">
        <v>1788.77917</v>
      </c>
      <c r="G30" s="18">
        <f>CHOOSE(Dashboard!$M$53,G43,G56)</f>
        <v>1931.7</v>
      </c>
      <c r="H30" s="18">
        <f>CHOOSE(Dashboard!$M$53,H43,H56)</f>
        <v>1889.17</v>
      </c>
      <c r="I30" s="18">
        <f>CHOOSE(Dashboard!$M$53,I43,I56)</f>
        <v>1317.9169999999999</v>
      </c>
      <c r="J30" s="18">
        <f>CHOOSE(Dashboard!$M$53,J43,J56)</f>
        <v>1767.7917</v>
      </c>
      <c r="K30" s="18">
        <f>CHOOSE(Dashboard!$M$53,K43,K56)</f>
        <v>1788.77917</v>
      </c>
      <c r="L30" s="18">
        <f>CHOOSE(Dashboard!$M$53,L43,L56)</f>
        <v>1500</v>
      </c>
    </row>
    <row r="31" spans="1:12" x14ac:dyDescent="0.25">
      <c r="A31" t="s">
        <v>51</v>
      </c>
      <c r="B31" t="s">
        <v>50</v>
      </c>
      <c r="C31" s="18">
        <f>CHOOSE(Dashboard!$M$53,D31,E31)</f>
        <v>1455</v>
      </c>
      <c r="D31">
        <v>1455</v>
      </c>
      <c r="E31" s="8">
        <v>1353.2045450000001</v>
      </c>
      <c r="G31" s="18">
        <f>CHOOSE(Dashboard!$M$53,G44,G57)</f>
        <v>1875.45</v>
      </c>
      <c r="H31" s="18">
        <f>CHOOSE(Dashboard!$M$53,H44,H57)</f>
        <v>1564.5450000000001</v>
      </c>
      <c r="I31" s="18">
        <f>CHOOSE(Dashboard!$M$53,I44,I57)</f>
        <v>1640.4545000000001</v>
      </c>
      <c r="J31" s="18">
        <f>CHOOSE(Dashboard!$M$53,J44,J57)</f>
        <v>1952.0454500000001</v>
      </c>
      <c r="K31" s="18">
        <f>CHOOSE(Dashboard!$M$53,K44,K57)</f>
        <v>1353.2045450000001</v>
      </c>
      <c r="L31" s="18">
        <f>CHOOSE(Dashboard!$M$53,L44,L57)</f>
        <v>1455</v>
      </c>
    </row>
    <row r="32" spans="1:12" x14ac:dyDescent="0.25">
      <c r="A32" t="s">
        <v>53</v>
      </c>
      <c r="B32" t="s">
        <v>52</v>
      </c>
      <c r="C32" s="18">
        <f>CHOOSE(Dashboard!$M$53,D32,E32)</f>
        <v>1000</v>
      </c>
      <c r="D32">
        <v>1000</v>
      </c>
      <c r="E32" s="8">
        <v>661.30143999999996</v>
      </c>
      <c r="G32" s="18">
        <f>CHOOSE(Dashboard!$M$53,G45,G58)</f>
        <v>604.4</v>
      </c>
      <c r="H32" s="18">
        <f>CHOOSE(Dashboard!$M$53,H45,H58)</f>
        <v>1331.44</v>
      </c>
      <c r="I32" s="18">
        <f>CHOOSE(Dashboard!$M$53,I45,I58)</f>
        <v>1280.144</v>
      </c>
      <c r="J32" s="18">
        <f>CHOOSE(Dashboard!$M$53,J45,J58)</f>
        <v>873.01440000000002</v>
      </c>
      <c r="K32" s="18">
        <f>CHOOSE(Dashboard!$M$53,K45,K58)</f>
        <v>661.30143999999996</v>
      </c>
      <c r="L32" s="18">
        <f>CHOOSE(Dashboard!$M$53,L45,L58)</f>
        <v>1000</v>
      </c>
    </row>
    <row r="33" spans="3:12" x14ac:dyDescent="0.25">
      <c r="C33" s="2" t="s">
        <v>29</v>
      </c>
      <c r="D33" s="2"/>
      <c r="E33" s="2"/>
      <c r="F33" s="2"/>
    </row>
    <row r="34" spans="3:12" x14ac:dyDescent="0.25">
      <c r="G34" s="5" t="s">
        <v>85</v>
      </c>
    </row>
    <row r="35" spans="3:12" x14ac:dyDescent="0.25">
      <c r="G35" s="7">
        <v>40269</v>
      </c>
      <c r="H35" s="7">
        <v>40299</v>
      </c>
      <c r="I35" s="7">
        <v>40330</v>
      </c>
      <c r="J35" s="7">
        <v>40360</v>
      </c>
      <c r="K35" s="7">
        <v>40391</v>
      </c>
      <c r="L35" s="7">
        <v>40422</v>
      </c>
    </row>
    <row r="36" spans="3:12" x14ac:dyDescent="0.25">
      <c r="G36" s="8">
        <v>10431.959999999999</v>
      </c>
      <c r="H36" s="8">
        <v>11046.196</v>
      </c>
      <c r="I36" s="8">
        <v>10437.6196</v>
      </c>
      <c r="J36" s="8">
        <v>10296.76196</v>
      </c>
      <c r="K36" s="8">
        <v>10935.676196</v>
      </c>
      <c r="L36">
        <v>9666</v>
      </c>
    </row>
    <row r="37" spans="3:12" x14ac:dyDescent="0.25">
      <c r="G37" s="8">
        <v>10048.76</v>
      </c>
      <c r="H37" s="8">
        <v>10444.876</v>
      </c>
      <c r="I37" s="8">
        <v>10180.4876</v>
      </c>
      <c r="J37" s="8">
        <v>9960.0487599999997</v>
      </c>
      <c r="K37" s="8">
        <v>10470.004875999999</v>
      </c>
      <c r="L37">
        <v>9216</v>
      </c>
    </row>
    <row r="38" spans="3:12" x14ac:dyDescent="0.25">
      <c r="G38" s="8">
        <v>6273.66</v>
      </c>
      <c r="H38" s="8">
        <v>6495.366</v>
      </c>
      <c r="I38" s="8">
        <v>6478.5366000000004</v>
      </c>
      <c r="J38" s="8">
        <v>5871.8536599999998</v>
      </c>
      <c r="K38" s="8">
        <v>5965.1853659999997</v>
      </c>
      <c r="L38">
        <v>5706</v>
      </c>
    </row>
    <row r="39" spans="3:12" x14ac:dyDescent="0.25">
      <c r="G39" s="8">
        <v>3232.81</v>
      </c>
      <c r="H39" s="8">
        <v>3092.2809999999999</v>
      </c>
      <c r="I39" s="8">
        <v>3763.2281000000003</v>
      </c>
      <c r="J39" s="8">
        <v>3405.3228100000001</v>
      </c>
      <c r="K39" s="8">
        <v>3094.5322809999998</v>
      </c>
      <c r="L39">
        <v>3201</v>
      </c>
    </row>
    <row r="40" spans="3:12" x14ac:dyDescent="0.25">
      <c r="G40" s="8">
        <v>2706.85</v>
      </c>
      <c r="H40" s="8">
        <v>2643.6849999999999</v>
      </c>
      <c r="I40" s="8">
        <v>2435.3685</v>
      </c>
      <c r="J40" s="8">
        <v>2424.53685</v>
      </c>
      <c r="K40" s="8">
        <v>3130.453685</v>
      </c>
      <c r="L40">
        <v>2565</v>
      </c>
    </row>
    <row r="41" spans="3:12" x14ac:dyDescent="0.25">
      <c r="G41" s="8">
        <v>2094.9</v>
      </c>
      <c r="H41" s="8">
        <v>2341.4899999999998</v>
      </c>
      <c r="I41" s="8">
        <v>1877.1489999999999</v>
      </c>
      <c r="J41" s="8">
        <v>1509.7148999999999</v>
      </c>
      <c r="K41" s="8">
        <v>2156.9714899999999</v>
      </c>
      <c r="L41">
        <v>1810</v>
      </c>
    </row>
    <row r="42" spans="3:12" x14ac:dyDescent="0.25">
      <c r="G42" s="8">
        <v>1889.76</v>
      </c>
      <c r="H42" s="8">
        <v>2426.9760000000001</v>
      </c>
      <c r="I42" s="8">
        <v>2245.6976</v>
      </c>
      <c r="J42" s="8">
        <v>1893.5697600000001</v>
      </c>
      <c r="K42" s="8">
        <v>1525.356976</v>
      </c>
      <c r="L42">
        <v>1756</v>
      </c>
    </row>
    <row r="43" spans="3:12" x14ac:dyDescent="0.25">
      <c r="G43" s="8">
        <v>1931.7</v>
      </c>
      <c r="H43" s="8">
        <v>1889.17</v>
      </c>
      <c r="I43" s="8">
        <v>1317.9169999999999</v>
      </c>
      <c r="J43" s="8">
        <v>1767.7917</v>
      </c>
      <c r="K43" s="8">
        <v>1788.77917</v>
      </c>
      <c r="L43">
        <v>1500</v>
      </c>
    </row>
    <row r="44" spans="3:12" x14ac:dyDescent="0.25">
      <c r="G44" s="8">
        <v>1875.45</v>
      </c>
      <c r="H44" s="8">
        <v>1564.5450000000001</v>
      </c>
      <c r="I44" s="8">
        <v>1640.4545000000001</v>
      </c>
      <c r="J44" s="8">
        <v>1952.0454500000001</v>
      </c>
      <c r="K44" s="8">
        <v>1353.2045450000001</v>
      </c>
      <c r="L44">
        <v>1455</v>
      </c>
    </row>
    <row r="45" spans="3:12" x14ac:dyDescent="0.25">
      <c r="G45" s="8">
        <v>604.4</v>
      </c>
      <c r="H45" s="8">
        <v>1331.44</v>
      </c>
      <c r="I45" s="8">
        <v>1280.144</v>
      </c>
      <c r="J45" s="8">
        <v>873.01440000000002</v>
      </c>
      <c r="K45" s="8">
        <v>661.30143999999996</v>
      </c>
      <c r="L45">
        <v>1000</v>
      </c>
    </row>
    <row r="47" spans="3:12" x14ac:dyDescent="0.25">
      <c r="G47" s="5" t="s">
        <v>84</v>
      </c>
    </row>
    <row r="48" spans="3:12" x14ac:dyDescent="0.25">
      <c r="G48" s="7">
        <v>40269</v>
      </c>
      <c r="H48" s="7">
        <v>40299</v>
      </c>
      <c r="I48" s="7">
        <v>40330</v>
      </c>
      <c r="J48" s="7">
        <v>40360</v>
      </c>
      <c r="K48" s="7">
        <v>40391</v>
      </c>
      <c r="L48" s="7">
        <v>40422</v>
      </c>
    </row>
    <row r="49" spans="7:12" x14ac:dyDescent="0.25">
      <c r="G49" s="8">
        <v>10659.6</v>
      </c>
      <c r="H49" s="8">
        <v>10431.959999999999</v>
      </c>
      <c r="I49" s="8">
        <v>11046.196</v>
      </c>
      <c r="J49" s="8">
        <v>10437.6196</v>
      </c>
      <c r="K49" s="8">
        <v>10296.76196</v>
      </c>
      <c r="L49" s="8">
        <v>10935.676196</v>
      </c>
    </row>
    <row r="50" spans="7:12" x14ac:dyDescent="0.25">
      <c r="G50" s="8">
        <v>9937.6</v>
      </c>
      <c r="H50" s="8">
        <v>10048.76</v>
      </c>
      <c r="I50" s="8">
        <v>10444.876</v>
      </c>
      <c r="J50" s="8">
        <v>10180.4876</v>
      </c>
      <c r="K50" s="8">
        <v>9960.0487599999997</v>
      </c>
      <c r="L50" s="8">
        <v>10470.004875999999</v>
      </c>
    </row>
    <row r="51" spans="7:12" x14ac:dyDescent="0.25">
      <c r="G51" s="8">
        <v>6006.6</v>
      </c>
      <c r="H51" s="8">
        <v>6273.66</v>
      </c>
      <c r="I51" s="8">
        <v>6495.366</v>
      </c>
      <c r="J51" s="8">
        <v>6478.5366000000004</v>
      </c>
      <c r="K51" s="8">
        <v>5871.8536599999998</v>
      </c>
      <c r="L51" s="8">
        <v>5965.1853659999997</v>
      </c>
    </row>
    <row r="52" spans="7:12" x14ac:dyDescent="0.25">
      <c r="G52" s="8">
        <v>3028.1</v>
      </c>
      <c r="H52" s="8">
        <v>3232.81</v>
      </c>
      <c r="I52" s="8">
        <v>3092.2809999999999</v>
      </c>
      <c r="J52" s="8">
        <v>3763.2281000000003</v>
      </c>
      <c r="K52" s="8">
        <v>3405.3228100000001</v>
      </c>
      <c r="L52" s="8">
        <v>3094.5322809999998</v>
      </c>
    </row>
    <row r="53" spans="7:12" x14ac:dyDescent="0.25">
      <c r="G53" s="8">
        <v>3198.5</v>
      </c>
      <c r="H53" s="8">
        <v>2706.85</v>
      </c>
      <c r="I53" s="8">
        <v>2643.6849999999999</v>
      </c>
      <c r="J53" s="8">
        <v>2435.3685</v>
      </c>
      <c r="K53" s="8">
        <v>2424.53685</v>
      </c>
      <c r="L53" s="8">
        <v>3130.453685</v>
      </c>
    </row>
    <row r="54" spans="7:12" x14ac:dyDescent="0.25">
      <c r="G54" s="8">
        <v>1529</v>
      </c>
      <c r="H54" s="8">
        <v>2094.9</v>
      </c>
      <c r="I54" s="8">
        <v>2341.4899999999998</v>
      </c>
      <c r="J54" s="8">
        <v>1877.1489999999999</v>
      </c>
      <c r="K54" s="8">
        <v>1509.7148999999999</v>
      </c>
      <c r="L54" s="8">
        <v>2156.9714899999999</v>
      </c>
    </row>
    <row r="55" spans="7:12" x14ac:dyDescent="0.25">
      <c r="G55" s="8">
        <v>1997.6</v>
      </c>
      <c r="H55" s="8">
        <v>1889.76</v>
      </c>
      <c r="I55" s="8">
        <v>2426.9760000000001</v>
      </c>
      <c r="J55" s="8">
        <v>2245.6976</v>
      </c>
      <c r="K55" s="8">
        <v>1893.5697600000001</v>
      </c>
      <c r="L55" s="8">
        <v>1525.356976</v>
      </c>
    </row>
    <row r="56" spans="7:12" x14ac:dyDescent="0.25">
      <c r="G56" s="8">
        <v>1587</v>
      </c>
      <c r="H56" s="8">
        <v>1931.7</v>
      </c>
      <c r="I56" s="8">
        <v>1889.17</v>
      </c>
      <c r="J56" s="8">
        <v>1317.9169999999999</v>
      </c>
      <c r="K56" s="8">
        <v>1767.7917</v>
      </c>
      <c r="L56" s="8">
        <v>1788.77917</v>
      </c>
    </row>
    <row r="57" spans="7:12" x14ac:dyDescent="0.25">
      <c r="G57" s="8">
        <v>1674.5</v>
      </c>
      <c r="H57" s="8">
        <v>1875.45</v>
      </c>
      <c r="I57" s="8">
        <v>1564.5450000000001</v>
      </c>
      <c r="J57" s="8">
        <v>1640.4545000000001</v>
      </c>
      <c r="K57" s="8">
        <v>1952.0454500000001</v>
      </c>
      <c r="L57" s="8">
        <v>1353.2045450000001</v>
      </c>
    </row>
    <row r="58" spans="7:12" x14ac:dyDescent="0.25">
      <c r="G58" s="8">
        <v>834</v>
      </c>
      <c r="H58" s="8">
        <v>604.4</v>
      </c>
      <c r="I58" s="8">
        <v>1331.44</v>
      </c>
      <c r="J58" s="8">
        <v>1280.144</v>
      </c>
      <c r="K58" s="8">
        <v>873.01440000000002</v>
      </c>
      <c r="L58" s="8">
        <v>661.30143999999996</v>
      </c>
    </row>
  </sheetData>
  <phoneticPr fontId="0" type="noConversion"/>
  <hyperlinks>
    <hyperlink ref="B6" location="Dashboard!A1" display="Dashboard" xr:uid="{00000000-0004-0000-0100-000000000000}"/>
    <hyperlink ref="G8" location="Dashboard!A1" display="Dashboard" xr:uid="{00000000-0004-0000-0100-000001000000}"/>
    <hyperlink ref="C33" location="Dashboard!A1" display="Dashboard" xr:uid="{00000000-0004-0000-0100-000002000000}"/>
    <hyperlink ref="M10" location="Dashboard!A1" display="Dashboard" xr:uid="{00000000-0004-0000-0100-000003000000}"/>
    <hyperlink ref="R8" location="Dashboard!A1" display="Dashboard" xr:uid="{00000000-0004-0000-0100-000004000000}"/>
    <hyperlink ref="B19" location="Dashboard!A1" display="Dashboard" xr:uid="{00000000-0004-0000-0100-000005000000}"/>
  </hyperlink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Dashboard</vt:lpstr>
      <vt:lpstr>Calculations</vt:lpstr>
      <vt:lpstr>Calculations!runApp?id_376_lvid_4833__pj_lib_wowsamp60</vt:lpstr>
      <vt:lpstr>Calculations!runApp?id_376_lvid_4834__pj_lib_wowsamp60</vt:lpstr>
      <vt:lpstr>Dashboard!runApp?id_376_lvid_4834__pj_lib_wowsamp60</vt:lpstr>
      <vt:lpstr>Calculations!runApp?id_376_lvid_4834__pj_lib_wowsamp60_1</vt:lpstr>
      <vt:lpstr>Calculations!runApp?id_376_lvid_4835__pj_lib_wowsamp60</vt:lpstr>
      <vt:lpstr>Calculations!runApp?id_376_lvid_4838__pj_lib_wowsamp60</vt:lpstr>
      <vt:lpstr>Calculations!runApp?id_376_lvid_4840__pj_lib_wowsamp60</vt:lpstr>
      <vt:lpstr>Calculations!runApp?id_376_lvid_4841__pj_lib_wowsamp60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Raheel Rupani</cp:lastModifiedBy>
  <cp:lastPrinted>2011-03-16T11:11:46Z</cp:lastPrinted>
  <dcterms:created xsi:type="dcterms:W3CDTF">2005-07-21T16:45:04Z</dcterms:created>
  <dcterms:modified xsi:type="dcterms:W3CDTF">2022-10-26T04:53:46Z</dcterms:modified>
</cp:coreProperties>
</file>