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5195" windowHeight="121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Лист1!$A$8:$N$69</definedName>
    <definedName name="_xlnm.Print_Area" localSheetId="0">Лист1!$A:$M</definedName>
  </definedNames>
  <calcPr calcId="145621" fullCalcOnLoad="1"/>
</workbook>
</file>

<file path=xl/calcChain.xml><?xml version="1.0" encoding="utf-8"?>
<calcChain xmlns="http://schemas.openxmlformats.org/spreadsheetml/2006/main">
  <c r="P10" i="1" l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9" i="1"/>
  <c r="I26" i="1"/>
  <c r="K26" i="1"/>
  <c r="I27" i="1"/>
  <c r="K27" i="1"/>
  <c r="I28" i="1"/>
  <c r="K28" i="1"/>
  <c r="I29" i="1"/>
  <c r="K29" i="1"/>
  <c r="I30" i="1"/>
  <c r="K30" i="1"/>
  <c r="I31" i="1"/>
  <c r="K31" i="1"/>
  <c r="I32" i="1"/>
  <c r="K32" i="1"/>
  <c r="I33" i="1"/>
  <c r="K33" i="1"/>
  <c r="I34" i="1"/>
  <c r="K34" i="1"/>
  <c r="I35" i="1"/>
  <c r="K35" i="1"/>
  <c r="I36" i="1"/>
  <c r="K36" i="1"/>
  <c r="I37" i="1"/>
  <c r="K37" i="1"/>
  <c r="I38" i="1"/>
  <c r="K38" i="1"/>
  <c r="I39" i="1"/>
  <c r="K39" i="1"/>
  <c r="I40" i="1"/>
  <c r="K40" i="1"/>
  <c r="I41" i="1"/>
  <c r="K41" i="1"/>
  <c r="I42" i="1"/>
  <c r="K42" i="1"/>
  <c r="I43" i="1"/>
  <c r="K43" i="1"/>
  <c r="I44" i="1"/>
  <c r="K44" i="1"/>
  <c r="I45" i="1"/>
  <c r="K45" i="1"/>
  <c r="I46" i="1"/>
  <c r="K46" i="1"/>
  <c r="I47" i="1"/>
  <c r="K47" i="1"/>
  <c r="I48" i="1"/>
  <c r="K48" i="1"/>
  <c r="I49" i="1"/>
  <c r="K49" i="1"/>
  <c r="I50" i="1"/>
  <c r="K50" i="1"/>
  <c r="I51" i="1"/>
  <c r="K51" i="1"/>
  <c r="I52" i="1"/>
  <c r="K52" i="1"/>
  <c r="I53" i="1"/>
  <c r="K53" i="1"/>
  <c r="I54" i="1"/>
  <c r="K54" i="1"/>
  <c r="I55" i="1"/>
  <c r="K55" i="1"/>
  <c r="I56" i="1"/>
  <c r="K56" i="1"/>
  <c r="I57" i="1"/>
  <c r="K57" i="1"/>
  <c r="I58" i="1"/>
  <c r="K58" i="1"/>
  <c r="I59" i="1"/>
  <c r="K59" i="1"/>
  <c r="I60" i="1"/>
  <c r="K60" i="1"/>
  <c r="I61" i="1"/>
  <c r="K61" i="1"/>
  <c r="I62" i="1"/>
  <c r="K62" i="1"/>
  <c r="I63" i="1"/>
  <c r="K63" i="1"/>
  <c r="I64" i="1"/>
  <c r="K64" i="1"/>
  <c r="I65" i="1"/>
  <c r="K65" i="1"/>
  <c r="I66" i="1"/>
  <c r="K66" i="1"/>
  <c r="I67" i="1"/>
  <c r="K67" i="1"/>
  <c r="I68" i="1"/>
  <c r="K68" i="1"/>
  <c r="I69" i="1"/>
  <c r="K69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0" i="1"/>
  <c r="K16" i="1"/>
  <c r="I16" i="1"/>
  <c r="K15" i="1"/>
  <c r="I15" i="1"/>
  <c r="K14" i="1"/>
  <c r="I14" i="1"/>
  <c r="I10" i="1"/>
  <c r="I11" i="1"/>
  <c r="K11" i="1"/>
  <c r="I12" i="1"/>
  <c r="K12" i="1"/>
  <c r="I13" i="1"/>
  <c r="K13" i="1"/>
  <c r="K9" i="1"/>
  <c r="J9" i="1"/>
  <c r="I9" i="1"/>
  <c r="G4" i="1"/>
</calcChain>
</file>

<file path=xl/sharedStrings.xml><?xml version="1.0" encoding="utf-8"?>
<sst xmlns="http://schemas.openxmlformats.org/spreadsheetml/2006/main" count="200" uniqueCount="200">
  <si>
    <t>№</t>
  </si>
  <si>
    <t>Номенклатура</t>
  </si>
  <si>
    <t>КГСЗакупочная</t>
  </si>
  <si>
    <t>КГСРозничная</t>
  </si>
  <si>
    <t>Артикул</t>
  </si>
  <si>
    <t>Старый ЗАКУП</t>
  </si>
  <si>
    <t>Розница новая</t>
  </si>
  <si>
    <t>Наценка от закупа</t>
  </si>
  <si>
    <t>Наценка от закупа стала</t>
  </si>
  <si>
    <t>Закуп новая</t>
  </si>
  <si>
    <t>Сумма по накладной</t>
  </si>
  <si>
    <t>Транспортные расходы</t>
  </si>
  <si>
    <t>Себестоимость</t>
  </si>
  <si>
    <t>Закуп/Старый закуп</t>
  </si>
  <si>
    <t>ЦИМ009317</t>
  </si>
  <si>
    <t>4444 5290486</t>
  </si>
  <si>
    <t>КОЛЬЦО УПЛОТНИТЕЛЬНОЕ ТОПЛИВНОЙ ФОРСУНКИ Cummins ISF 2.8 (ан.BOSCH F00VC17503) (.5290486F)</t>
  </si>
  <si>
    <t>ЦНТ026376</t>
  </si>
  <si>
    <t>4444 5255313  (.5255313F)</t>
  </si>
  <si>
    <t>КОЛЬЦО УПЛОТНИТЕЛЬНОЕ ФОРСУНКИ В КЛАПАННОЙ КРЫШКЕ дв. Cummins ISF2.8</t>
  </si>
  <si>
    <t>ЦНТ026641</t>
  </si>
  <si>
    <t>5255314F</t>
  </si>
  <si>
    <t>КОЛЬЦО УПЛОТНИТЕЛЬНОЕ ( сальник) КРЫШКИ КЛАПАНОВ ГАЗель-Бизнес с дв. CUMMINS isf2.8  (.5255314F)</t>
  </si>
  <si>
    <t>ЦНТ047072</t>
  </si>
  <si>
    <t>4444 3920706</t>
  </si>
  <si>
    <t>ЗАГЛУШКА ГБЦ дв. Cummins ISF 2.8/3.8</t>
  </si>
  <si>
    <t>ЦНТ011935</t>
  </si>
  <si>
    <t>5264426F</t>
  </si>
  <si>
    <t xml:space="preserve">ПРОКЛАДКА ВАКУУМНОГО НАСОСА ГАЗель-Бизнес с дв. CUMMINS isf2.8 </t>
  </si>
  <si>
    <t>ЦНТ020556</t>
  </si>
  <si>
    <t>4946030  (.4946030F)</t>
  </si>
  <si>
    <t>ВКЛАДЫШ КОРЕННОЙ (нижний)  ГАЗель-Бизнес с дв. CUMMINS isf2.8  (5 шт. на к/вал))</t>
  </si>
  <si>
    <t>ЦНТ020558</t>
  </si>
  <si>
    <t>4996250  (.4996250F)</t>
  </si>
  <si>
    <t>ВКЛАДЫШ КОРЕННОЙ (верхний) ГАЗель-Бизнес с дв. CUMMINS isf2.8  (4 шт. на к/вал)</t>
  </si>
  <si>
    <t>ЦНТ026643</t>
  </si>
  <si>
    <t>4444 5263530  (.5263530F)</t>
  </si>
  <si>
    <t>ПРОКЛАДКА КРЫШКИ РАСПРЕДЕЛИТЕЛЬНЫХ ШЕСТЕРЕН ГАЗель-Бизнес с дв. CUMMINS isf2.8 (РТИ)</t>
  </si>
  <si>
    <t>ЦНТ026640</t>
  </si>
  <si>
    <t>4444 5255312</t>
  </si>
  <si>
    <t>ПРОКЛАДКА КРЫШКИ КЛАПАНОВ ГАЗель-Бизнес с дв. CUMMINS isf2.8 (.5255312)</t>
  </si>
  <si>
    <t>ЦНТ056588</t>
  </si>
  <si>
    <t>5348887F  (.5348887F)</t>
  </si>
  <si>
    <t>ВКЛАДЫШ ШАТУННЫЙ (верхний) ГАЗель-Бизнес с CUMMINS isf2.8 (нов.обр. оранж.) (4 шт. на к/вал)</t>
  </si>
  <si>
    <t>ЦНТ040867</t>
  </si>
  <si>
    <t>5266796 (F)</t>
  </si>
  <si>
    <t xml:space="preserve">ПРОКЛАДКА КОРПУСА ТЕРМОСТАТА  ГАЗель-Бизнес с дв. CUMMINS isf2.8 </t>
  </si>
  <si>
    <t>ЦНТ017518</t>
  </si>
  <si>
    <t>4444 5309066 (5254598)</t>
  </si>
  <si>
    <t>РОЛИК в сб. РЕМНЯ ПРИВОДА НАВЕСНЫХ АГРЕГАТОВ (верх./гладкий) ГАЗель дв.CUMMINS isf2.8 (5309066F)</t>
  </si>
  <si>
    <t>ЦНТ012096</t>
  </si>
  <si>
    <t>4444 3932475</t>
  </si>
  <si>
    <t>ПРОКЛАДКА ТУРБОКОМПРЕССОРА Валдай, ГАЗель, КАМАЗ с дв. CUMMINS (.3932475F)</t>
  </si>
  <si>
    <t>ЦНТ011949</t>
  </si>
  <si>
    <t>5333148 / 569897  (.5333148F)</t>
  </si>
  <si>
    <t>НАСОС ВОДЯНОЙ ГАЗель-Бизнес с дв. CUMMINS isf2.8 (ан. 5269784)</t>
  </si>
  <si>
    <t>ЦНТ056598</t>
  </si>
  <si>
    <t>5340182F  (.5340182F)</t>
  </si>
  <si>
    <t>ВКЛАДЫШ ШАТУННЫЙ (нижний) ГАЗель-Бизнес с CUMMINS isf2.8 Евро-4 (ан. 5284537F) (4 шт. на к/вал)</t>
  </si>
  <si>
    <t>ЦНТ037614</t>
  </si>
  <si>
    <t>4990045F</t>
  </si>
  <si>
    <t xml:space="preserve">ПРОКЛАДКА КЛАПАНА РЕЦИРКУЛЯЦИИ дв. CUMMINS isf2.8 (.4990045) </t>
  </si>
  <si>
    <t>ЦНТ037957</t>
  </si>
  <si>
    <t>5257077 (F)</t>
  </si>
  <si>
    <t xml:space="preserve">ПРОКЛАДКА ТЕРМОСТАТА  ГАЗель-Бизнес с дв. CUMMINS isf2.8 (.5257077/3954829) </t>
  </si>
  <si>
    <t>ЦНТ069269</t>
  </si>
  <si>
    <t>4444 3693669  (.3693669F)</t>
  </si>
  <si>
    <t>САЛЬНИК (110х125х12) ЗАДНИЙ КОЛЕНВАЛА с дв. CUMMINS isf2.8 (аналог .5265267F)</t>
  </si>
  <si>
    <t>ЦНТ045092</t>
  </si>
  <si>
    <t>4444 5271282  Е-5</t>
  </si>
  <si>
    <t>МЕХАНИЗМ НАТЯЖЕНИЯ РЕМНЯ ПРИВОДА АГРЕГАТОВ ГАЗель-Бизнес с дв. CUMMINS isf2.8  ЕВРО-5</t>
  </si>
  <si>
    <t>ЦНТ024345</t>
  </si>
  <si>
    <t>5318533 F</t>
  </si>
  <si>
    <t>МАСЛООХЛАДИТЕЛЬ (теплообменник) ГАЗель-Бизнес дв. CUMMINS isf2.8 (ан. 5266955)</t>
  </si>
  <si>
    <t>ЦНТ028503</t>
  </si>
  <si>
    <t>4444 5264571  (.5264571) (.3934638F)</t>
  </si>
  <si>
    <t>ПРОКЛАДКА трубки слива масла ТУРБОКОМПРЕССОРА ГАЗ, ПАЗ, КАМАЗ с CUMMINS 3.8 Е-4</t>
  </si>
  <si>
    <t>ЦНТ070102</t>
  </si>
  <si>
    <t>4444 5566279  (.5566279F)</t>
  </si>
  <si>
    <t>НАГРЕВАТЕЛЬ ВПУСКНОГО ВОЗДУХА ГАЗель с дв. Cummins ISF2.8E-3/4 (12V,  ан..5264448F/.5285962F)</t>
  </si>
  <si>
    <t>ЦНТ032136</t>
  </si>
  <si>
    <t>4444 5262030</t>
  </si>
  <si>
    <t>ШАЙБА УПОРНАЯ РАСПРЕДВАЛА ГАЗель-Бизнес с дв. CUMMINS isf2.8  (.5262030)</t>
  </si>
  <si>
    <t>ЦНТ064310</t>
  </si>
  <si>
    <t>5361698F</t>
  </si>
  <si>
    <t>БОЛТ корпуса блока шестерен дв. Cummins ISF 2.8  (.5361698F)</t>
  </si>
  <si>
    <t>ЦНТ020557</t>
  </si>
  <si>
    <t>4946031F</t>
  </si>
  <si>
    <t>ВКЛАДЫШ КОРЕННОЙ КОЛЕНВАЛА УПОРНЫЙ (осевой) ГАЗель-Бизнес с CUMMINS 2.8  (1 шт. на к/вал)</t>
  </si>
  <si>
    <t>ЦНТ062501</t>
  </si>
  <si>
    <t>5254612 F  (.5254612F)</t>
  </si>
  <si>
    <t>ПРОКЛАДКА МАСЛЯНОГО КАРТЕРА ГАЗель с дв. CUMMINS isf 2.8 (2 маслянных канала)</t>
  </si>
  <si>
    <t>ЦНТ011947</t>
  </si>
  <si>
    <t>4444 5262686-60  (.5262686F)</t>
  </si>
  <si>
    <t>ПРОКЛАДКА ЛОБОВОЙ КРЫШКИ ГАЗель-Бизнес с дв. CUMMINS isf2.8</t>
  </si>
  <si>
    <t>ЦНТ037489</t>
  </si>
  <si>
    <t>4444 4995185</t>
  </si>
  <si>
    <t>Кольцо уплотнительное пробки масляного картера (Cummins ISF2.8/3.8) 4995185</t>
  </si>
  <si>
    <t>ЦНТ011951</t>
  </si>
  <si>
    <t>4444 5262903</t>
  </si>
  <si>
    <t>ПРОКЛАДКА МАСЛЯНОГО ОХЛАДИТЕЛЯ ГАЗель-Бизнес с CUMMINS isf2.8  (рез. фигурн.) (.5262903F)</t>
  </si>
  <si>
    <t>ЦНТ034940</t>
  </si>
  <si>
    <t>4444 4948509</t>
  </si>
  <si>
    <t>ВКЛАДЫШ ШАТУННЫЙ НИЖНИЙ СТАНДАРТ ГАЗ, ПАЗ с дв. CUMMINS ISF 3.8 (ан. 8948509/4893693)</t>
  </si>
  <si>
    <t>ЦНТ012565</t>
  </si>
  <si>
    <t>5309291F</t>
  </si>
  <si>
    <t>ФОРСУНКА ТОПЛИВНАЯ Газель-Бизнес/NEXT с  дв. CUMMINS isf2.8 (.5309291F) (.5258744/ 0445110376)</t>
  </si>
  <si>
    <t>ЦНТ013748</t>
  </si>
  <si>
    <t>4444 4994822 (Ост)</t>
  </si>
  <si>
    <t>ТРУБКА СЛИВА МАСЛА с ТКР  ГАЗель-Бизнес с CUMMINS 2.8 (5297748,  аналог 5340176 F)</t>
  </si>
  <si>
    <t>ЦНТ034937</t>
  </si>
  <si>
    <t>4444 4948505</t>
  </si>
  <si>
    <t>ВКЛАДЫШ КОРЕННОЙ НИЖНИЙ СТАНДАРТ ПАЗ с ДВС CUMMINS ISF 3.8 (ан. 8948505 / 3978820)</t>
  </si>
  <si>
    <t>ЦНТ034936</t>
  </si>
  <si>
    <t>4444 4948504</t>
  </si>
  <si>
    <t>ВКЛАДЫШ КОРЕННОЙ ВЕРХНИЙ СТАНДАРТ ГАЗ, ПАЗ с ДВС CUMMINS ISF 3.8 (4948504)</t>
  </si>
  <si>
    <t>ЦНТ012099</t>
  </si>
  <si>
    <t>4444 4890832</t>
  </si>
  <si>
    <t>САЛЬНИК (70х100х12,5) ПЕРЕДНИЙ КОЛЕНВАЛА (с обоймой) Валдай,КАМАЗ,ПАЗс дв.CUMMINS isf3.8 (.4890832)</t>
  </si>
  <si>
    <t>ЦНТ034939</t>
  </si>
  <si>
    <t>4444 4948508</t>
  </si>
  <si>
    <t>ВКЛАДЫШ ШАТУННЫЙ ВЕРХНИЙ СТАНДАРТ ГАЗ, ПАЗ с дв. CUMMINS ISF 3.8 (8948508/3969562)</t>
  </si>
  <si>
    <t>ЦНТ013898</t>
  </si>
  <si>
    <t>4992560F</t>
  </si>
  <si>
    <t>КОЛЬЦО УПЛОТНИТЕЛЬНОЕ (d20x15x2,5) трубки слива турбокомпрессора ГАЗель с CUMMINS isf2.8 (.4992560F)</t>
  </si>
  <si>
    <t>ЦНТ043399</t>
  </si>
  <si>
    <t>5302123F  (.5302122F)</t>
  </si>
  <si>
    <t>Картер масляный ГАЗель-Бизнес с CUMMINS isf2.8 Е-4 (Без отв-я подогрева)</t>
  </si>
  <si>
    <t>ЦНТ030749</t>
  </si>
  <si>
    <t>4444 5286672 (F)</t>
  </si>
  <si>
    <t>НАСОС ГУР ГАЗель NEXT с дв. Cummins isf2.8</t>
  </si>
  <si>
    <t>ЦНТ037568</t>
  </si>
  <si>
    <t>4444 5265278</t>
  </si>
  <si>
    <t>ТРУБКА ОБВОДНАЯ ТЕРМОСТАТА ГАЗель-Бизнес с дв. CUMMINS isf2.8 (.5265278)</t>
  </si>
  <si>
    <t>ЦНТ014247</t>
  </si>
  <si>
    <t>4444 21086  (.FH21086 / FH21076 /77)</t>
  </si>
  <si>
    <t>СЕПАРАТОР ТОПЛИВНЫЙ Соболь/ГАЗель-Бизнес/Валдай-NEXT с Cummins оригинал (ан. .5297619F)</t>
  </si>
  <si>
    <t>ЦНТ048907</t>
  </si>
  <si>
    <t>4444 5340730  (.5340730F)</t>
  </si>
  <si>
    <t>СТАРТЕР дв. CUMMINS isf2.8</t>
  </si>
  <si>
    <t>ЦНТ012250</t>
  </si>
  <si>
    <t>5282085F</t>
  </si>
  <si>
    <t>НАСОС ВАКУУМНЫЙ ГАЗель-Бизнес с дв. CUMMINS isf2.8 (.5270422F, .5270423F)</t>
  </si>
  <si>
    <t>ЦНТ012562</t>
  </si>
  <si>
    <t>4444 4954905</t>
  </si>
  <si>
    <t>ДАТЧИК ТЕМПЕРАТУРЫ ДВИГАТЕЛЯ Валдай, ПАЗ, КАМАЗ с дв. CUMMINS isf3.8</t>
  </si>
  <si>
    <t>ЦНТ012724</t>
  </si>
  <si>
    <t>4444 2872277</t>
  </si>
  <si>
    <t>ДАТЧИК ПОЛОЖЕНИЯ К/ВАЛА, Р/ВАЛА  ГАЗель, Валдай, КАМАЗ с CUMMINS isf3.8, 2.8 (ан. 4921684, .5594275)</t>
  </si>
  <si>
    <t>ЦНТ049361</t>
  </si>
  <si>
    <t>КОЛЬЦО УПЛОТНИТЕЛЬНОЕ ПАТРУБКА ВПУСКНОГО КОЛЛЕКТОРА дв. Cummins 2.8</t>
  </si>
  <si>
    <t>ЦНТ024344</t>
  </si>
  <si>
    <t>4444 5270378</t>
  </si>
  <si>
    <t>ОПОРА ПРИВОДА ВЕНТИЛЯТОРА ГАЗель-Бизнес с дв. CUMMINS isf2.8 (6 отв. М8)  (.5270378)</t>
  </si>
  <si>
    <t>ЦНТ045091</t>
  </si>
  <si>
    <t>5398362F  (5332218)</t>
  </si>
  <si>
    <t>МЕХАНИЗМ НАТЯЖЕНИЯ РЕМНЯ АГРЕГАТОВ ГАЗель-Бизнес с CUMMINS 2.8 Е-4 (ан. 5398362, .5319042)</t>
  </si>
  <si>
    <t>ЦНТ038186</t>
  </si>
  <si>
    <t>4444 3090126</t>
  </si>
  <si>
    <t>КОЛЬЦО УПЛОТНИТЕЛЬНОЕ ВОЗДУШНОГО ПАТРУБКА дв. Cummins ISF 2.8 / 3.8 (.3090126F)</t>
  </si>
  <si>
    <t>ЦНТ037608</t>
  </si>
  <si>
    <t>4444 3927948</t>
  </si>
  <si>
    <t>БОЛТ КРЕПЛЕНИЯ КРЫШКИ КОРЕННОГО ПОДШИПНИКА дв. CUMMINS isf2.8 / isf3.8 (.3927948, 4891353)</t>
  </si>
  <si>
    <t>ЦНТ012563</t>
  </si>
  <si>
    <t>4444 2897333 (.2897333F) (4921322 / 2897322)</t>
  </si>
  <si>
    <t>ДАТЧИК ТЕМПЕРАТУРЫ и давления наддув-го воздуха  Валдай, ПАЗ, КАМАЗ с дв. CUMMINS isf3.8</t>
  </si>
  <si>
    <t>ИРК-02451</t>
  </si>
  <si>
    <t>4444 5262617</t>
  </si>
  <si>
    <t>КРЫШКА КЛАПАНОВ ГАЗель-Бизнес с дв. CUMMINS isf2.8 (5262617)</t>
  </si>
  <si>
    <t>ЦНТ020563</t>
  </si>
  <si>
    <t>5443207F</t>
  </si>
  <si>
    <t>ВАЛ коленчатый  в сборе ГАЗель-Бизнес с CUMMINS isf2.8 (.5340179/5264231F )</t>
  </si>
  <si>
    <t>ЦНТ025563</t>
  </si>
  <si>
    <t>4444 5267973</t>
  </si>
  <si>
    <t>НАПРАВЛЯЮЩАЯ цепи (левая) дв-ля CUMMINS isf2.8  ГАЗель-Бизнес (.5267973)</t>
  </si>
  <si>
    <t>ЦНТ013505</t>
  </si>
  <si>
    <t>4444 3925402</t>
  </si>
  <si>
    <t>БОЛТ М8х25 L-25 S-10  коромысел Валдай, ГАЗель-Бизнес с дв. CUMMINS isf3.8, Камаз</t>
  </si>
  <si>
    <t>ЦНТ072860</t>
  </si>
  <si>
    <t>4444 3903990  (.3903990F)</t>
  </si>
  <si>
    <t>БОЛТ крепления генератора ГАЗель-Бизнес дв. CUMMINS isf2.8 (30X0X0)</t>
  </si>
  <si>
    <t>ЦНТ077102</t>
  </si>
  <si>
    <t>ДИСКИ СЦЕПЛЕНИЯ ГАЗель-NEXT дв. Cummins 2.8, КПП 330Нм (Н/О) Евро-4 "SLRS" (Германия)</t>
  </si>
  <si>
    <t>ЦНТ011851</t>
  </si>
  <si>
    <t>4444 5270739  (.5270739F)</t>
  </si>
  <si>
    <t>НАСОС ГУР ГАЗель-Бизнес с дв. CUMMINS isf2.8 (ан. W150514)(7692955418)</t>
  </si>
  <si>
    <t>ЦНТ011929</t>
  </si>
  <si>
    <t>4076930  (F)</t>
  </si>
  <si>
    <t>ДАТЧИК ДАВЛЕНИЯ МАСЛА дв. CUMMINS isf3.8 / 2.8</t>
  </si>
  <si>
    <t>ЦНТ011938</t>
  </si>
  <si>
    <t>4444 2897331 (4076493)</t>
  </si>
  <si>
    <t>ДАТЧИК АТМОСФЕРНОГО ДАВЛЕНИЯ Cummins isf 2.8, 3.8, ISBe</t>
  </si>
  <si>
    <t>ЦНТ047144</t>
  </si>
  <si>
    <t>4444 4995863</t>
  </si>
  <si>
    <t xml:space="preserve">ВТУЛКА РАСПРЕДВАЛА  ГАЗель-Бизнес с дв. CUMMINS isf2.8 </t>
  </si>
  <si>
    <t>Между (1,03-1,08) остается старый закуп</t>
  </si>
  <si>
    <t>Наценка от себестоимости</t>
  </si>
  <si>
    <t>Наценка от себестоимости новая</t>
  </si>
  <si>
    <t>Себест/Закуп</t>
  </si>
  <si>
    <t>Больше 1 оставляем себест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</si>
</sst>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00"/>
  </numFmts>
  <fonts count="9" x14ac:knownFonts="1">
    <font>
      <sz val="10"/>
      <name val="Arial Cyr"/>
      <charset val="204"/>
    </font>
    <font>
      <sz val="8"/>
      <name val="Arial"/>
      <family val="2"/>
      <charset val="204"/>
    </font>
    <font>
      <sz val="8"/>
      <name val="Arial Cyr"/>
      <charset val="204"/>
    </font>
    <font>
      <sz val="8"/>
      <name val="Arial"/>
      <family val="2"/>
    </font>
    <font>
      <sz val="8"/>
      <color indexed="8"/>
      <name val="Arial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/>
    </xf>
    <xf numFmtId="0" fontId="3" fillId="0" borderId="0"/>
  </cellStyleXfs>
  <cellXfs count="37">
    <xf numFmtId="0" fontId="0" fillId="0" borderId="0" xfId="0"/>
    <xf numFmtId="0" fontId="5" fillId="0" borderId="0" xfId="0" applyFont="1" applyFill="1"/>
    <xf numFmtId="1" fontId="6" fillId="0" borderId="0" xfId="0" applyNumberFormat="1" applyFont="1" applyFill="1"/>
    <xf numFmtId="2" fontId="6" fillId="0" borderId="0" xfId="0" applyNumberFormat="1" applyFont="1" applyFill="1"/>
    <xf numFmtId="2" fontId="5" fillId="0" borderId="0" xfId="0" applyNumberFormat="1" applyFont="1" applyFill="1"/>
    <xf numFmtId="174" fontId="5" fillId="0" borderId="0" xfId="0" applyNumberFormat="1" applyFont="1" applyFill="1"/>
    <xf numFmtId="2" fontId="5" fillId="0" borderId="1" xfId="0" applyNumberFormat="1" applyFont="1" applyFill="1" applyBorder="1" applyAlignment="1">
      <alignment horizontal="center" wrapText="1"/>
    </xf>
    <xf numFmtId="174" fontId="5" fillId="0" borderId="1" xfId="0" applyNumberFormat="1" applyFont="1" applyFill="1" applyBorder="1"/>
    <xf numFmtId="2" fontId="5" fillId="0" borderId="1" xfId="0" applyNumberFormat="1" applyFont="1" applyFill="1" applyBorder="1"/>
    <xf numFmtId="0" fontId="8" fillId="0" borderId="0" xfId="0" applyFont="1"/>
    <xf numFmtId="2" fontId="5" fillId="0" borderId="1" xfId="0" applyNumberFormat="1" applyFont="1" applyFill="1" applyBorder="1" applyAlignment="1">
      <alignment horizontal="right"/>
    </xf>
    <xf numFmtId="4" fontId="4" fillId="2" borderId="1" xfId="2" applyNumberFormat="1" applyFont="1" applyFill="1" applyBorder="1" applyAlignment="1">
      <alignment horizontal="right" vertical="top" wrapText="1"/>
    </xf>
    <xf numFmtId="1" fontId="6" fillId="0" borderId="1" xfId="0" applyNumberFormat="1" applyFont="1" applyFill="1" applyBorder="1" applyAlignment="1">
      <alignment horizontal="center" wrapText="1"/>
    </xf>
    <xf numFmtId="2" fontId="6" fillId="0" borderId="1" xfId="0" applyNumberFormat="1" applyFont="1" applyFill="1" applyBorder="1" applyAlignment="1">
      <alignment horizontal="center" wrapText="1"/>
    </xf>
    <xf numFmtId="174" fontId="5" fillId="0" borderId="1" xfId="0" applyNumberFormat="1" applyFont="1" applyFill="1" applyBorder="1" applyAlignment="1">
      <alignment horizontal="center" vertical="top" wrapText="1"/>
    </xf>
    <xf numFmtId="1" fontId="6" fillId="0" borderId="2" xfId="0" applyNumberFormat="1" applyFont="1" applyFill="1" applyBorder="1"/>
    <xf numFmtId="2" fontId="4" fillId="2" borderId="1" xfId="2" applyNumberFormat="1" applyFont="1" applyFill="1" applyBorder="1" applyAlignment="1">
      <alignment horizontal="right" vertical="top" wrapText="1"/>
    </xf>
    <xf numFmtId="2" fontId="6" fillId="0" borderId="1" xfId="0" applyNumberFormat="1" applyFont="1" applyFill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5" fillId="0" borderId="0" xfId="0" applyNumberFormat="1" applyFont="1" applyFill="1" applyAlignment="1">
      <alignment horizontal="center" vertical="center"/>
    </xf>
    <xf numFmtId="174" fontId="5" fillId="0" borderId="0" xfId="0" applyNumberFormat="1" applyFont="1" applyFill="1" applyAlignment="1">
      <alignment horizontal="center" vertical="center" wrapText="1"/>
    </xf>
    <xf numFmtId="174" fontId="5" fillId="0" borderId="3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Alignment="1">
      <alignment horizontal="center" vertical="center" wrapText="1"/>
    </xf>
    <xf numFmtId="0" fontId="5" fillId="4" borderId="0" xfId="0" applyFont="1" applyFill="1"/>
    <xf numFmtId="0" fontId="7" fillId="4" borderId="1" xfId="1" applyFont="1" applyFill="1" applyBorder="1" applyAlignment="1">
      <alignment horizontal="left" vertical="top"/>
    </xf>
    <xf numFmtId="2" fontId="4" fillId="4" borderId="1" xfId="2" applyNumberFormat="1" applyFont="1" applyFill="1" applyBorder="1" applyAlignment="1">
      <alignment horizontal="right" vertical="top"/>
    </xf>
    <xf numFmtId="4" fontId="4" fillId="4" borderId="1" xfId="2" applyNumberFormat="1" applyFont="1" applyFill="1" applyBorder="1" applyAlignment="1">
      <alignment horizontal="right" vertical="top"/>
    </xf>
    <xf numFmtId="2" fontId="5" fillId="4" borderId="0" xfId="0" applyNumberFormat="1" applyFont="1" applyFill="1" applyAlignment="1">
      <alignment horizontal="left"/>
    </xf>
    <xf numFmtId="2" fontId="5" fillId="4" borderId="0" xfId="0" applyNumberFormat="1" applyFont="1" applyFill="1"/>
    <xf numFmtId="0" fontId="5" fillId="4" borderId="1" xfId="2" applyNumberFormat="1" applyFont="1" applyFill="1" applyBorder="1" applyAlignment="1">
      <alignment horizontal="left" vertical="top"/>
    </xf>
    <xf numFmtId="1" fontId="4" fillId="4" borderId="1" xfId="2" applyNumberFormat="1" applyFont="1" applyFill="1" applyBorder="1" applyAlignment="1">
      <alignment horizontal="left" vertical="top" wrapText="1"/>
    </xf>
    <xf numFmtId="0" fontId="4" fillId="4" borderId="1" xfId="2" applyNumberFormat="1" applyFont="1" applyFill="1" applyBorder="1" applyAlignment="1">
      <alignment horizontal="left" vertical="top" wrapText="1"/>
    </xf>
    <xf numFmtId="2" fontId="4" fillId="4" borderId="1" xfId="2" applyNumberFormat="1" applyFont="1" applyFill="1" applyBorder="1" applyAlignment="1">
      <alignment horizontal="right" vertical="top" wrapText="1"/>
    </xf>
    <xf numFmtId="4" fontId="4" fillId="4" borderId="1" xfId="2" applyNumberFormat="1" applyFont="1" applyFill="1" applyBorder="1" applyAlignment="1">
      <alignment horizontal="right" vertical="top" wrapText="1"/>
    </xf>
    <xf numFmtId="2" fontId="5" fillId="4" borderId="0" xfId="0" applyNumberFormat="1" applyFont="1" applyFill="1" applyAlignment="1">
      <alignment horizontal="right"/>
    </xf>
    <xf numFmtId="2" fontId="7" fillId="4" borderId="1" xfId="1" applyNumberFormat="1" applyFont="1" applyFill="1" applyBorder="1" applyAlignment="1">
      <alignment horizontal="right" vertical="top"/>
    </xf>
    <xf numFmtId="2" fontId="5" fillId="4" borderId="1" xfId="0" applyNumberFormat="1" applyFont="1" applyFill="1" applyBorder="1" applyAlignment="1">
      <alignment horizontal="right"/>
    </xf>
  </cellXfs>
  <cellStyles count="3">
    <cellStyle name="Обычный" xfId="0" builtinId="0"/>
    <cellStyle name="Обычный_Лист1" xfId="1"/>
    <cellStyle name="Обычный_Лист1_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9"/>
  <sheetViews>
    <sheetView tabSelected="1" workbookViewId="0">
      <pane ySplit="8" topLeftCell="A21" activePane="bottomLeft" state="frozen"/>
      <selection pane="bottomLeft" activeCell="J26" sqref="J26"/>
    </sheetView>
  </sheetViews>
  <sheetFormatPr defaultRowHeight="12" x14ac:dyDescent="0.2"/>
  <cols>
    <col min="1" max="1" width="6.7109375" style="23" customWidth="1"/>
    <col min="2" max="2" width="11.140625" style="23" customWidth="1"/>
    <col min="3" max="3" width="20.85546875" style="23" customWidth="1"/>
    <col min="4" max="4" width="42.85546875" style="23" customWidth="1"/>
    <col min="5" max="5" width="14.7109375" style="23" bestFit="1" customWidth="1"/>
    <col min="6" max="6" width="13.7109375" style="23" bestFit="1" customWidth="1"/>
    <col min="7" max="7" width="13.5703125" style="2" bestFit="1" customWidth="1"/>
    <col min="8" max="8" width="13.5703125" style="3" customWidth="1"/>
    <col min="9" max="9" width="15" style="4" bestFit="1" customWidth="1"/>
    <col min="10" max="10" width="14.5703125" style="4" customWidth="1"/>
    <col min="11" max="11" width="11.5703125" style="5" customWidth="1"/>
    <col min="12" max="12" width="14.42578125" style="23" bestFit="1" customWidth="1"/>
    <col min="13" max="13" width="15.42578125" style="34" customWidth="1"/>
    <col min="14" max="14" width="11.85546875" style="4" customWidth="1"/>
    <col min="15" max="15" width="9.140625" style="1"/>
    <col min="16" max="16" width="11.85546875" style="1" customWidth="1"/>
    <col min="17" max="17" width="12.42578125" style="1" customWidth="1"/>
    <col min="18" max="16384" width="9.140625" style="1"/>
  </cols>
  <sheetData>
    <row r="1" spans="1:17" ht="12.75" customHeight="1" x14ac:dyDescent="0.2">
      <c r="K1" s="20" t="s">
        <v>195</v>
      </c>
      <c r="N1" s="22" t="s">
        <v>199</v>
      </c>
    </row>
    <row r="2" spans="1:17" x14ac:dyDescent="0.2">
      <c r="K2" s="20"/>
      <c r="N2" s="22"/>
    </row>
    <row r="3" spans="1:17" x14ac:dyDescent="0.2">
      <c r="D3" s="23" t="s">
        <v>10</v>
      </c>
      <c r="E3" s="27">
        <v>710215</v>
      </c>
      <c r="K3" s="20"/>
      <c r="N3" s="22"/>
    </row>
    <row r="4" spans="1:17" x14ac:dyDescent="0.2">
      <c r="D4" s="23" t="s">
        <v>11</v>
      </c>
      <c r="E4" s="27">
        <v>7592</v>
      </c>
      <c r="F4" s="28"/>
      <c r="G4" s="3">
        <f>E4*100/E3</f>
        <v>1.0689720718374014</v>
      </c>
      <c r="K4" s="20"/>
      <c r="N4" s="22"/>
    </row>
    <row r="5" spans="1:17" x14ac:dyDescent="0.2">
      <c r="E5" s="28"/>
      <c r="K5" s="20"/>
      <c r="N5" s="22"/>
    </row>
    <row r="6" spans="1:17" x14ac:dyDescent="0.2">
      <c r="K6" s="20"/>
      <c r="N6" s="22"/>
    </row>
    <row r="7" spans="1:17" x14ac:dyDescent="0.2">
      <c r="K7" s="21"/>
      <c r="N7" s="22"/>
    </row>
    <row r="8" spans="1:17" ht="36" x14ac:dyDescent="0.2">
      <c r="A8" s="29" t="s">
        <v>0</v>
      </c>
      <c r="B8" s="29"/>
      <c r="C8" s="29" t="s">
        <v>4</v>
      </c>
      <c r="D8" s="29" t="s">
        <v>1</v>
      </c>
      <c r="E8" s="29" t="s">
        <v>2</v>
      </c>
      <c r="F8" s="29" t="s">
        <v>3</v>
      </c>
      <c r="G8" s="12" t="s">
        <v>6</v>
      </c>
      <c r="H8" s="13" t="s">
        <v>9</v>
      </c>
      <c r="I8" s="6" t="s">
        <v>7</v>
      </c>
      <c r="J8" s="6" t="s">
        <v>8</v>
      </c>
      <c r="K8" s="14" t="s">
        <v>13</v>
      </c>
      <c r="L8" s="24" t="s">
        <v>5</v>
      </c>
      <c r="M8" s="35" t="s">
        <v>12</v>
      </c>
      <c r="N8" s="19" t="s">
        <v>198</v>
      </c>
      <c r="P8" s="6" t="s">
        <v>196</v>
      </c>
      <c r="Q8" s="6" t="s">
        <v>197</v>
      </c>
    </row>
    <row r="9" spans="1:17" ht="22.5" x14ac:dyDescent="0.2">
      <c r="A9" s="30">
        <v>1</v>
      </c>
      <c r="B9" s="31" t="s">
        <v>14</v>
      </c>
      <c r="C9" s="31" t="s">
        <v>15</v>
      </c>
      <c r="D9" s="31" t="s">
        <v>16</v>
      </c>
      <c r="E9" s="32">
        <v>121.75</v>
      </c>
      <c r="F9" s="25">
        <v>198</v>
      </c>
      <c r="G9" s="15">
        <v>176</v>
      </c>
      <c r="H9" s="16"/>
      <c r="I9" s="8">
        <f t="shared" ref="I9:I16" si="0">F9/E9*100-100</f>
        <v>62.628336755646814</v>
      </c>
      <c r="J9" s="8">
        <f t="shared" ref="J9:J69" si="1">G9/E9*100-100</f>
        <v>44.558521560574945</v>
      </c>
      <c r="K9" s="7">
        <f t="shared" ref="K9:K16" si="2">L9/E9</f>
        <v>1.0360574948665298</v>
      </c>
      <c r="L9" s="25">
        <v>126.14</v>
      </c>
      <c r="M9" s="36">
        <v>85.235419847328245</v>
      </c>
      <c r="N9" s="4">
        <f>M9/E9</f>
        <v>0.70008558396162834</v>
      </c>
      <c r="P9" s="1" t="e">
        <f>F9/H9*100-100</f>
        <v>#DIV/0!</v>
      </c>
      <c r="Q9" s="1" t="e">
        <f>G9/H9*100-100</f>
        <v>#DIV/0!</v>
      </c>
    </row>
    <row r="10" spans="1:17" ht="22.5" x14ac:dyDescent="0.2">
      <c r="A10" s="30">
        <v>2</v>
      </c>
      <c r="B10" s="31" t="s">
        <v>17</v>
      </c>
      <c r="C10" s="31" t="s">
        <v>18</v>
      </c>
      <c r="D10" s="31" t="s">
        <v>19</v>
      </c>
      <c r="E10" s="32">
        <v>580</v>
      </c>
      <c r="F10" s="25">
        <v>933</v>
      </c>
      <c r="G10" s="15">
        <v>842</v>
      </c>
      <c r="H10" s="18">
        <v>596.54673076923075</v>
      </c>
      <c r="I10" s="8">
        <f t="shared" si="0"/>
        <v>60.862068965517238</v>
      </c>
      <c r="J10" s="8">
        <f t="shared" si="1"/>
        <v>45.172413793103431</v>
      </c>
      <c r="K10" s="7">
        <f t="shared" si="2"/>
        <v>1.1780689655172414</v>
      </c>
      <c r="L10" s="25">
        <v>683.28</v>
      </c>
      <c r="M10" s="36">
        <v>596.54673076923075</v>
      </c>
      <c r="N10" s="4">
        <f t="shared" ref="N10:N69" si="3">M10/E10</f>
        <v>1.0285288461538462</v>
      </c>
      <c r="P10" s="1">
        <f t="shared" ref="P10:P69" si="4">F10/H10*100-100</f>
        <v>56.400153060418575</v>
      </c>
      <c r="Q10" s="1">
        <f t="shared" ref="Q10:Q69" si="5">G10/H10*100-100</f>
        <v>41.145690114547108</v>
      </c>
    </row>
    <row r="11" spans="1:17" ht="33.75" x14ac:dyDescent="0.2">
      <c r="A11" s="30">
        <v>3</v>
      </c>
      <c r="B11" s="31" t="s">
        <v>20</v>
      </c>
      <c r="C11" s="31" t="s">
        <v>21</v>
      </c>
      <c r="D11" s="31" t="s">
        <v>22</v>
      </c>
      <c r="E11" s="32">
        <v>300</v>
      </c>
      <c r="F11" s="25">
        <v>503</v>
      </c>
      <c r="G11" s="15">
        <v>462</v>
      </c>
      <c r="H11" s="18">
        <v>326.20074074074074</v>
      </c>
      <c r="I11" s="8">
        <f t="shared" si="0"/>
        <v>67.666666666666686</v>
      </c>
      <c r="J11" s="8">
        <f t="shared" si="1"/>
        <v>54</v>
      </c>
      <c r="K11" s="7">
        <f t="shared" si="2"/>
        <v>1.2264000000000002</v>
      </c>
      <c r="L11" s="25">
        <v>367.92</v>
      </c>
      <c r="M11" s="36">
        <v>326.20074074074074</v>
      </c>
      <c r="N11" s="4">
        <f t="shared" si="3"/>
        <v>1.0873358024691357</v>
      </c>
      <c r="P11" s="1">
        <f t="shared" si="4"/>
        <v>54.199527216823981</v>
      </c>
      <c r="Q11" s="1">
        <f t="shared" si="5"/>
        <v>41.630579670323442</v>
      </c>
    </row>
    <row r="12" spans="1:17" x14ac:dyDescent="0.2">
      <c r="A12" s="30">
        <v>4</v>
      </c>
      <c r="B12" s="31" t="s">
        <v>23</v>
      </c>
      <c r="C12" s="31" t="s">
        <v>24</v>
      </c>
      <c r="D12" s="31" t="s">
        <v>25</v>
      </c>
      <c r="E12" s="32">
        <v>45</v>
      </c>
      <c r="F12" s="25">
        <v>72</v>
      </c>
      <c r="G12" s="15"/>
      <c r="H12" s="16">
        <v>45</v>
      </c>
      <c r="I12" s="8">
        <f t="shared" si="0"/>
        <v>60</v>
      </c>
      <c r="J12" s="8">
        <f t="shared" si="1"/>
        <v>-100</v>
      </c>
      <c r="K12" s="7">
        <f t="shared" si="2"/>
        <v>1.1026666666666667</v>
      </c>
      <c r="L12" s="25">
        <v>49.62</v>
      </c>
      <c r="M12" s="36">
        <v>44.386315789473684</v>
      </c>
      <c r="N12" s="4">
        <f t="shared" si="3"/>
        <v>0.98636257309941522</v>
      </c>
      <c r="P12" s="1">
        <f t="shared" si="4"/>
        <v>60</v>
      </c>
      <c r="Q12" s="1">
        <f t="shared" si="5"/>
        <v>-100</v>
      </c>
    </row>
    <row r="13" spans="1:17" ht="22.5" x14ac:dyDescent="0.2">
      <c r="A13" s="30">
        <v>5</v>
      </c>
      <c r="B13" s="31" t="s">
        <v>26</v>
      </c>
      <c r="C13" s="31" t="s">
        <v>27</v>
      </c>
      <c r="D13" s="31" t="s">
        <v>28</v>
      </c>
      <c r="E13" s="32">
        <v>170</v>
      </c>
      <c r="F13" s="25">
        <v>498</v>
      </c>
      <c r="G13" s="15">
        <v>454</v>
      </c>
      <c r="H13" s="18">
        <v>319.89043478260868</v>
      </c>
      <c r="I13" s="8">
        <f t="shared" si="0"/>
        <v>192.94117647058823</v>
      </c>
      <c r="J13" s="8">
        <f t="shared" si="1"/>
        <v>167.05882352941177</v>
      </c>
      <c r="K13" s="7">
        <f t="shared" si="2"/>
        <v>2.1642352941176473</v>
      </c>
      <c r="L13" s="25">
        <v>367.92</v>
      </c>
      <c r="M13" s="36">
        <v>319.89043478260868</v>
      </c>
      <c r="N13" s="4">
        <f t="shared" si="3"/>
        <v>1.8817084398976982</v>
      </c>
      <c r="P13" s="1">
        <f t="shared" si="4"/>
        <v>55.678302897187621</v>
      </c>
      <c r="Q13" s="1">
        <f t="shared" si="5"/>
        <v>41.923593404263414</v>
      </c>
    </row>
    <row r="14" spans="1:17" ht="22.5" x14ac:dyDescent="0.2">
      <c r="A14" s="30">
        <v>6</v>
      </c>
      <c r="B14" s="31" t="s">
        <v>29</v>
      </c>
      <c r="C14" s="31" t="s">
        <v>30</v>
      </c>
      <c r="D14" s="31" t="s">
        <v>31</v>
      </c>
      <c r="E14" s="32">
        <v>150</v>
      </c>
      <c r="F14" s="25">
        <v>230</v>
      </c>
      <c r="G14" s="15"/>
      <c r="H14" s="17"/>
      <c r="I14" s="8">
        <f t="shared" si="0"/>
        <v>53.333333333333343</v>
      </c>
      <c r="J14" s="8">
        <f t="shared" si="1"/>
        <v>-100</v>
      </c>
      <c r="K14" s="7">
        <f t="shared" si="2"/>
        <v>1.0512000000000001</v>
      </c>
      <c r="L14" s="25">
        <v>157.68</v>
      </c>
      <c r="M14" s="36">
        <v>131.66784313725492</v>
      </c>
      <c r="N14" s="4">
        <f t="shared" si="3"/>
        <v>0.87778562091503276</v>
      </c>
      <c r="P14" s="1" t="e">
        <f t="shared" si="4"/>
        <v>#DIV/0!</v>
      </c>
      <c r="Q14" s="1" t="e">
        <f t="shared" si="5"/>
        <v>#DIV/0!</v>
      </c>
    </row>
    <row r="15" spans="1:17" ht="22.5" x14ac:dyDescent="0.2">
      <c r="A15" s="30">
        <v>7</v>
      </c>
      <c r="B15" s="31" t="s">
        <v>32</v>
      </c>
      <c r="C15" s="31" t="s">
        <v>33</v>
      </c>
      <c r="D15" s="31" t="s">
        <v>34</v>
      </c>
      <c r="E15" s="32">
        <v>160</v>
      </c>
      <c r="F15" s="25">
        <v>230</v>
      </c>
      <c r="G15" s="15"/>
      <c r="H15" s="17"/>
      <c r="I15" s="8">
        <f t="shared" si="0"/>
        <v>43.75</v>
      </c>
      <c r="J15" s="8">
        <f t="shared" si="1"/>
        <v>-100</v>
      </c>
      <c r="K15" s="7">
        <f t="shared" si="2"/>
        <v>1.0511874999999999</v>
      </c>
      <c r="L15" s="25">
        <v>168.19</v>
      </c>
      <c r="M15" s="36">
        <v>138.49169811320755</v>
      </c>
      <c r="N15" s="4">
        <f t="shared" si="3"/>
        <v>0.86557311320754715</v>
      </c>
      <c r="P15" s="1" t="e">
        <f t="shared" si="4"/>
        <v>#DIV/0!</v>
      </c>
      <c r="Q15" s="1" t="e">
        <f t="shared" si="5"/>
        <v>#DIV/0!</v>
      </c>
    </row>
    <row r="16" spans="1:17" ht="22.5" x14ac:dyDescent="0.2">
      <c r="A16" s="30">
        <v>8</v>
      </c>
      <c r="B16" s="31" t="s">
        <v>35</v>
      </c>
      <c r="C16" s="31" t="s">
        <v>36</v>
      </c>
      <c r="D16" s="31" t="s">
        <v>37</v>
      </c>
      <c r="E16" s="32">
        <v>150</v>
      </c>
      <c r="F16" s="25">
        <v>503</v>
      </c>
      <c r="G16" s="15"/>
      <c r="H16" s="18">
        <v>349.99285714285713</v>
      </c>
      <c r="I16" s="8">
        <f t="shared" si="0"/>
        <v>235.33333333333337</v>
      </c>
      <c r="J16" s="8">
        <f t="shared" si="1"/>
        <v>-100</v>
      </c>
      <c r="K16" s="7">
        <f t="shared" si="2"/>
        <v>2.4528000000000003</v>
      </c>
      <c r="L16" s="25">
        <v>367.92</v>
      </c>
      <c r="M16" s="36">
        <v>349.99285714285713</v>
      </c>
      <c r="N16" s="4">
        <f t="shared" si="3"/>
        <v>2.3332857142857142</v>
      </c>
      <c r="P16" s="1">
        <f t="shared" si="4"/>
        <v>43.717218718749365</v>
      </c>
      <c r="Q16" s="1">
        <f t="shared" si="5"/>
        <v>-100</v>
      </c>
    </row>
    <row r="17" spans="1:17" ht="22.5" x14ac:dyDescent="0.2">
      <c r="A17" s="30">
        <v>9</v>
      </c>
      <c r="B17" s="31" t="s">
        <v>38</v>
      </c>
      <c r="C17" s="31" t="s">
        <v>39</v>
      </c>
      <c r="D17" s="31" t="s">
        <v>40</v>
      </c>
      <c r="E17" s="32">
        <v>800</v>
      </c>
      <c r="F17" s="26">
        <v>1363</v>
      </c>
      <c r="G17" s="15"/>
      <c r="H17" s="18">
        <v>852.79434782608701</v>
      </c>
      <c r="I17" s="8">
        <f t="shared" ref="I17:I25" si="6">F17/E17*100-100</f>
        <v>70.375</v>
      </c>
      <c r="J17" s="8">
        <f t="shared" si="1"/>
        <v>-100</v>
      </c>
      <c r="K17" s="7">
        <f t="shared" ref="K17:K25" si="7">L17/E17</f>
        <v>1.2483</v>
      </c>
      <c r="L17" s="25">
        <v>998.64</v>
      </c>
      <c r="M17" s="36">
        <v>852.79434782608701</v>
      </c>
      <c r="N17" s="4">
        <f t="shared" si="3"/>
        <v>1.0659929347826087</v>
      </c>
      <c r="P17" s="1">
        <f t="shared" si="4"/>
        <v>59.827513335953853</v>
      </c>
      <c r="Q17" s="1">
        <f t="shared" si="5"/>
        <v>-100</v>
      </c>
    </row>
    <row r="18" spans="1:17" ht="22.5" x14ac:dyDescent="0.2">
      <c r="A18" s="30">
        <v>10</v>
      </c>
      <c r="B18" s="31" t="s">
        <v>41</v>
      </c>
      <c r="C18" s="31" t="s">
        <v>42</v>
      </c>
      <c r="D18" s="31" t="s">
        <v>43</v>
      </c>
      <c r="E18" s="32">
        <v>560</v>
      </c>
      <c r="F18" s="25">
        <v>996</v>
      </c>
      <c r="G18" s="15">
        <v>796</v>
      </c>
      <c r="H18" s="16">
        <v>560</v>
      </c>
      <c r="I18" s="8">
        <f t="shared" si="6"/>
        <v>77.857142857142833</v>
      </c>
      <c r="J18" s="8">
        <f t="shared" si="1"/>
        <v>42.142857142857139</v>
      </c>
      <c r="K18" s="7">
        <f t="shared" si="7"/>
        <v>1.3140000000000001</v>
      </c>
      <c r="L18" s="25">
        <v>735.84</v>
      </c>
      <c r="M18" s="36">
        <v>516.97414634146344</v>
      </c>
      <c r="N18" s="4">
        <f t="shared" si="3"/>
        <v>0.92316811846689895</v>
      </c>
      <c r="P18" s="1">
        <f t="shared" si="4"/>
        <v>77.857142857142833</v>
      </c>
      <c r="Q18" s="1">
        <f t="shared" si="5"/>
        <v>42.142857142857139</v>
      </c>
    </row>
    <row r="19" spans="1:17" ht="22.5" x14ac:dyDescent="0.2">
      <c r="A19" s="30">
        <v>11</v>
      </c>
      <c r="B19" s="31" t="s">
        <v>44</v>
      </c>
      <c r="C19" s="31" t="s">
        <v>45</v>
      </c>
      <c r="D19" s="31" t="s">
        <v>46</v>
      </c>
      <c r="E19" s="32">
        <v>120</v>
      </c>
      <c r="F19" s="25">
        <v>213</v>
      </c>
      <c r="G19" s="15"/>
      <c r="H19" s="18">
        <v>133.74250000000001</v>
      </c>
      <c r="I19" s="8">
        <f t="shared" si="6"/>
        <v>77.5</v>
      </c>
      <c r="J19" s="8">
        <f t="shared" si="1"/>
        <v>-100</v>
      </c>
      <c r="K19" s="7">
        <f t="shared" si="7"/>
        <v>1.3140000000000001</v>
      </c>
      <c r="L19" s="25">
        <v>157.68</v>
      </c>
      <c r="M19" s="36">
        <v>133.74250000000001</v>
      </c>
      <c r="N19" s="4">
        <f t="shared" si="3"/>
        <v>1.1145208333333334</v>
      </c>
      <c r="P19" s="1">
        <f t="shared" si="4"/>
        <v>59.261266986933833</v>
      </c>
      <c r="Q19" s="1">
        <f t="shared" si="5"/>
        <v>-100</v>
      </c>
    </row>
    <row r="20" spans="1:17" ht="22.5" x14ac:dyDescent="0.2">
      <c r="A20" s="30">
        <v>12</v>
      </c>
      <c r="B20" s="31" t="s">
        <v>47</v>
      </c>
      <c r="C20" s="31" t="s">
        <v>48</v>
      </c>
      <c r="D20" s="31" t="s">
        <v>49</v>
      </c>
      <c r="E20" s="33">
        <v>1900</v>
      </c>
      <c r="F20" s="26">
        <v>2698</v>
      </c>
      <c r="G20" s="15"/>
      <c r="H20" s="17"/>
      <c r="I20" s="8">
        <f t="shared" si="6"/>
        <v>42</v>
      </c>
      <c r="J20" s="8">
        <f t="shared" si="1"/>
        <v>-100</v>
      </c>
      <c r="K20" s="7">
        <f t="shared" si="7"/>
        <v>1.0511999999999999</v>
      </c>
      <c r="L20" s="26">
        <v>1997.28</v>
      </c>
      <c r="M20" s="36">
        <v>1811.9961904761903</v>
      </c>
      <c r="N20" s="4">
        <f t="shared" si="3"/>
        <v>0.95368220551378435</v>
      </c>
      <c r="P20" s="1" t="e">
        <f t="shared" si="4"/>
        <v>#DIV/0!</v>
      </c>
      <c r="Q20" s="1" t="e">
        <f t="shared" si="5"/>
        <v>#DIV/0!</v>
      </c>
    </row>
    <row r="21" spans="1:17" ht="22.5" x14ac:dyDescent="0.2">
      <c r="A21" s="30">
        <v>13</v>
      </c>
      <c r="B21" s="31" t="s">
        <v>50</v>
      </c>
      <c r="C21" s="31" t="s">
        <v>51</v>
      </c>
      <c r="D21" s="31" t="s">
        <v>52</v>
      </c>
      <c r="E21" s="32">
        <v>95</v>
      </c>
      <c r="F21" s="25">
        <v>187</v>
      </c>
      <c r="G21" s="15"/>
      <c r="H21" s="18">
        <v>130.25166666666667</v>
      </c>
      <c r="I21" s="8">
        <f t="shared" si="6"/>
        <v>96.84210526315789</v>
      </c>
      <c r="J21" s="8">
        <f t="shared" si="1"/>
        <v>-100</v>
      </c>
      <c r="K21" s="7">
        <f t="shared" si="7"/>
        <v>1.4385263157894737</v>
      </c>
      <c r="L21" s="25">
        <v>136.66</v>
      </c>
      <c r="M21" s="36">
        <v>130.25166666666667</v>
      </c>
      <c r="N21" s="4">
        <f t="shared" si="3"/>
        <v>1.3710701754385966</v>
      </c>
      <c r="P21" s="1">
        <f t="shared" si="4"/>
        <v>43.568220496218856</v>
      </c>
      <c r="Q21" s="1">
        <f t="shared" si="5"/>
        <v>-100</v>
      </c>
    </row>
    <row r="22" spans="1:17" ht="22.5" x14ac:dyDescent="0.2">
      <c r="A22" s="30">
        <v>14</v>
      </c>
      <c r="B22" s="31" t="s">
        <v>53</v>
      </c>
      <c r="C22" s="31" t="s">
        <v>54</v>
      </c>
      <c r="D22" s="31" t="s">
        <v>55</v>
      </c>
      <c r="E22" s="33">
        <v>7000</v>
      </c>
      <c r="F22" s="26">
        <v>13858</v>
      </c>
      <c r="G22" s="15">
        <v>9980</v>
      </c>
      <c r="H22" s="11">
        <v>7000</v>
      </c>
      <c r="I22" s="8">
        <f t="shared" si="6"/>
        <v>97.971428571428589</v>
      </c>
      <c r="J22" s="8">
        <f t="shared" si="1"/>
        <v>42.571428571428584</v>
      </c>
      <c r="K22" s="7">
        <f t="shared" si="7"/>
        <v>1.2927114285714285</v>
      </c>
      <c r="L22" s="26">
        <v>9048.98</v>
      </c>
      <c r="M22" s="36">
        <v>4880.5520588235295</v>
      </c>
      <c r="N22" s="4">
        <f t="shared" si="3"/>
        <v>0.69722172268907567</v>
      </c>
      <c r="P22" s="1">
        <f t="shared" si="4"/>
        <v>97.971428571428589</v>
      </c>
      <c r="Q22" s="1">
        <f t="shared" si="5"/>
        <v>42.571428571428584</v>
      </c>
    </row>
    <row r="23" spans="1:17" ht="22.5" x14ac:dyDescent="0.2">
      <c r="A23" s="30">
        <v>15</v>
      </c>
      <c r="B23" s="31" t="s">
        <v>56</v>
      </c>
      <c r="C23" s="31" t="s">
        <v>57</v>
      </c>
      <c r="D23" s="31" t="s">
        <v>58</v>
      </c>
      <c r="E23" s="32">
        <v>350</v>
      </c>
      <c r="F23" s="25">
        <v>498</v>
      </c>
      <c r="G23" s="15"/>
      <c r="H23" s="10"/>
      <c r="I23" s="8">
        <f t="shared" si="6"/>
        <v>42.285714285714278</v>
      </c>
      <c r="J23" s="8">
        <f t="shared" si="1"/>
        <v>-100</v>
      </c>
      <c r="K23" s="7">
        <f t="shared" si="7"/>
        <v>1.0512000000000001</v>
      </c>
      <c r="L23" s="25">
        <v>367.92</v>
      </c>
      <c r="M23" s="36">
        <v>242.16078431372551</v>
      </c>
      <c r="N23" s="4">
        <f t="shared" si="3"/>
        <v>0.69188795518207291</v>
      </c>
      <c r="P23" s="1" t="e">
        <f t="shared" si="4"/>
        <v>#DIV/0!</v>
      </c>
      <c r="Q23" s="1" t="e">
        <f t="shared" si="5"/>
        <v>#DIV/0!</v>
      </c>
    </row>
    <row r="24" spans="1:17" ht="22.5" x14ac:dyDescent="0.2">
      <c r="A24" s="30">
        <v>16</v>
      </c>
      <c r="B24" s="31" t="s">
        <v>59</v>
      </c>
      <c r="C24" s="31" t="s">
        <v>60</v>
      </c>
      <c r="D24" s="31" t="s">
        <v>61</v>
      </c>
      <c r="E24" s="32">
        <v>380</v>
      </c>
      <c r="F24" s="25">
        <v>569</v>
      </c>
      <c r="G24" s="15"/>
      <c r="H24" s="16">
        <v>380</v>
      </c>
      <c r="I24" s="8">
        <f t="shared" si="6"/>
        <v>49.736842105263179</v>
      </c>
      <c r="J24" s="8">
        <f t="shared" si="1"/>
        <v>-100</v>
      </c>
      <c r="K24" s="7">
        <f t="shared" si="7"/>
        <v>1.1065263157894738</v>
      </c>
      <c r="L24" s="25">
        <v>420.48</v>
      </c>
      <c r="M24" s="36">
        <v>313.55958333333336</v>
      </c>
      <c r="N24" s="4">
        <f t="shared" si="3"/>
        <v>0.82515679824561416</v>
      </c>
      <c r="P24" s="1">
        <f t="shared" si="4"/>
        <v>49.736842105263179</v>
      </c>
      <c r="Q24" s="1">
        <f t="shared" si="5"/>
        <v>-100</v>
      </c>
    </row>
    <row r="25" spans="1:17" ht="22.5" x14ac:dyDescent="0.2">
      <c r="A25" s="30">
        <v>17</v>
      </c>
      <c r="B25" s="31" t="s">
        <v>62</v>
      </c>
      <c r="C25" s="31" t="s">
        <v>63</v>
      </c>
      <c r="D25" s="31" t="s">
        <v>64</v>
      </c>
      <c r="E25" s="32">
        <v>60</v>
      </c>
      <c r="F25" s="25">
        <v>99</v>
      </c>
      <c r="G25" s="15"/>
      <c r="H25" s="18">
        <v>61.402500000000003</v>
      </c>
      <c r="I25" s="8">
        <f t="shared" si="6"/>
        <v>65</v>
      </c>
      <c r="J25" s="8">
        <f t="shared" si="1"/>
        <v>-100</v>
      </c>
      <c r="K25" s="7">
        <f t="shared" si="7"/>
        <v>1.2263333333333333</v>
      </c>
      <c r="L25" s="25">
        <v>73.58</v>
      </c>
      <c r="M25" s="36">
        <v>61.402500000000003</v>
      </c>
      <c r="N25" s="4">
        <f t="shared" si="3"/>
        <v>1.0233750000000001</v>
      </c>
      <c r="P25" s="1">
        <f t="shared" si="4"/>
        <v>61.231220227189425</v>
      </c>
      <c r="Q25" s="1">
        <f t="shared" si="5"/>
        <v>-100</v>
      </c>
    </row>
    <row r="26" spans="1:17" ht="22.5" x14ac:dyDescent="0.2">
      <c r="A26" s="30">
        <v>18</v>
      </c>
      <c r="B26" s="31" t="s">
        <v>65</v>
      </c>
      <c r="C26" s="31" t="s">
        <v>66</v>
      </c>
      <c r="D26" s="31" t="s">
        <v>67</v>
      </c>
      <c r="E26" s="33">
        <v>1400</v>
      </c>
      <c r="F26" s="26">
        <v>2010</v>
      </c>
      <c r="G26" s="15"/>
      <c r="H26" s="11"/>
      <c r="I26" s="8">
        <f t="shared" ref="I26:I69" si="8">F26/E26*100-100</f>
        <v>43.571428571428584</v>
      </c>
      <c r="J26" s="8">
        <f t="shared" si="1"/>
        <v>-100</v>
      </c>
      <c r="K26" s="7">
        <f t="shared" ref="K26:K69" si="9">L26/E26</f>
        <v>1.0512000000000001</v>
      </c>
      <c r="L26" s="26">
        <v>1471.68</v>
      </c>
      <c r="M26" s="36">
        <v>1242.6246153846155</v>
      </c>
      <c r="N26" s="4">
        <f t="shared" si="3"/>
        <v>0.88758901098901111</v>
      </c>
      <c r="P26" s="1" t="e">
        <f t="shared" si="4"/>
        <v>#DIV/0!</v>
      </c>
      <c r="Q26" s="1" t="e">
        <f t="shared" si="5"/>
        <v>#DIV/0!</v>
      </c>
    </row>
    <row r="27" spans="1:17" ht="33.75" x14ac:dyDescent="0.2">
      <c r="A27" s="30">
        <v>19</v>
      </c>
      <c r="B27" s="31" t="s">
        <v>68</v>
      </c>
      <c r="C27" s="31" t="s">
        <v>69</v>
      </c>
      <c r="D27" s="31" t="s">
        <v>70</v>
      </c>
      <c r="E27" s="33">
        <v>2600</v>
      </c>
      <c r="F27" s="26">
        <v>4120</v>
      </c>
      <c r="G27" s="15"/>
      <c r="H27" s="18">
        <v>2935.81</v>
      </c>
      <c r="I27" s="8">
        <f t="shared" si="8"/>
        <v>58.461538461538453</v>
      </c>
      <c r="J27" s="8">
        <f t="shared" si="1"/>
        <v>-100</v>
      </c>
      <c r="K27" s="7">
        <f t="shared" si="9"/>
        <v>1.1724923076923077</v>
      </c>
      <c r="L27" s="26">
        <v>3048.48</v>
      </c>
      <c r="M27" s="36">
        <v>2935.81</v>
      </c>
      <c r="N27" s="4">
        <f t="shared" si="3"/>
        <v>1.1291576923076923</v>
      </c>
      <c r="P27" s="1">
        <f t="shared" si="4"/>
        <v>40.336057169912209</v>
      </c>
      <c r="Q27" s="1">
        <f t="shared" si="5"/>
        <v>-100</v>
      </c>
    </row>
    <row r="28" spans="1:17" ht="22.5" x14ac:dyDescent="0.2">
      <c r="A28" s="30">
        <v>20</v>
      </c>
      <c r="B28" s="31" t="s">
        <v>71</v>
      </c>
      <c r="C28" s="31" t="s">
        <v>72</v>
      </c>
      <c r="D28" s="31" t="s">
        <v>73</v>
      </c>
      <c r="E28" s="33">
        <v>5800</v>
      </c>
      <c r="F28" s="26">
        <v>10560</v>
      </c>
      <c r="G28" s="15"/>
      <c r="H28" s="18">
        <v>6913.9827272727271</v>
      </c>
      <c r="I28" s="8">
        <f t="shared" si="8"/>
        <v>82.068965517241395</v>
      </c>
      <c r="J28" s="8">
        <f t="shared" si="1"/>
        <v>-100</v>
      </c>
      <c r="K28" s="7">
        <f t="shared" si="9"/>
        <v>1.3475810344827586</v>
      </c>
      <c r="L28" s="26">
        <v>7815.97</v>
      </c>
      <c r="M28" s="36">
        <v>6913.9827272727271</v>
      </c>
      <c r="N28" s="4">
        <f t="shared" si="3"/>
        <v>1.192065987460815</v>
      </c>
      <c r="P28" s="1">
        <f t="shared" si="4"/>
        <v>52.733965596200903</v>
      </c>
      <c r="Q28" s="1">
        <f t="shared" si="5"/>
        <v>-100</v>
      </c>
    </row>
    <row r="29" spans="1:17" ht="33.75" x14ac:dyDescent="0.2">
      <c r="A29" s="30">
        <v>21</v>
      </c>
      <c r="B29" s="31" t="s">
        <v>74</v>
      </c>
      <c r="C29" s="31" t="s">
        <v>75</v>
      </c>
      <c r="D29" s="31" t="s">
        <v>76</v>
      </c>
      <c r="E29" s="32">
        <v>70</v>
      </c>
      <c r="F29" s="25">
        <v>843</v>
      </c>
      <c r="G29" s="15">
        <v>241</v>
      </c>
      <c r="H29" s="18">
        <v>169.72257575757575</v>
      </c>
      <c r="I29" s="8">
        <f t="shared" si="8"/>
        <v>1104.2857142857142</v>
      </c>
      <c r="J29" s="8">
        <f t="shared" si="1"/>
        <v>244.28571428571433</v>
      </c>
      <c r="K29" s="7">
        <f t="shared" si="9"/>
        <v>7.3070000000000004</v>
      </c>
      <c r="L29" s="25">
        <v>511.49</v>
      </c>
      <c r="M29" s="36">
        <v>169.72257575757575</v>
      </c>
      <c r="N29" s="4">
        <f t="shared" si="3"/>
        <v>2.424608225108225</v>
      </c>
      <c r="P29" s="1">
        <f t="shared" si="4"/>
        <v>396.69290973058526</v>
      </c>
      <c r="Q29" s="1">
        <f t="shared" si="5"/>
        <v>41.996430895695198</v>
      </c>
    </row>
    <row r="30" spans="1:17" ht="22.5" x14ac:dyDescent="0.2">
      <c r="A30" s="30">
        <v>22</v>
      </c>
      <c r="B30" s="31" t="s">
        <v>77</v>
      </c>
      <c r="C30" s="31" t="s">
        <v>78</v>
      </c>
      <c r="D30" s="31" t="s">
        <v>79</v>
      </c>
      <c r="E30" s="33">
        <v>2500</v>
      </c>
      <c r="F30" s="26">
        <v>4766</v>
      </c>
      <c r="G30" s="15"/>
      <c r="H30" s="18">
        <v>3061.8787499999999</v>
      </c>
      <c r="I30" s="8">
        <f t="shared" si="8"/>
        <v>90.640000000000015</v>
      </c>
      <c r="J30" s="8">
        <f t="shared" si="1"/>
        <v>-100</v>
      </c>
      <c r="K30" s="7">
        <f t="shared" si="9"/>
        <v>1.411168</v>
      </c>
      <c r="L30" s="26">
        <v>3527.92</v>
      </c>
      <c r="M30" s="36">
        <v>3061.8787499999999</v>
      </c>
      <c r="N30" s="4">
        <f t="shared" si="3"/>
        <v>1.2247515</v>
      </c>
      <c r="P30" s="1">
        <f t="shared" si="4"/>
        <v>55.656065740682919</v>
      </c>
      <c r="Q30" s="1">
        <f t="shared" si="5"/>
        <v>-100</v>
      </c>
    </row>
    <row r="31" spans="1:17" ht="22.5" x14ac:dyDescent="0.2">
      <c r="A31" s="30">
        <v>23</v>
      </c>
      <c r="B31" s="31" t="s">
        <v>80</v>
      </c>
      <c r="C31" s="31" t="s">
        <v>81</v>
      </c>
      <c r="D31" s="31" t="s">
        <v>82</v>
      </c>
      <c r="E31" s="32">
        <v>550</v>
      </c>
      <c r="F31" s="25">
        <v>787</v>
      </c>
      <c r="G31" s="15"/>
      <c r="H31" s="11"/>
      <c r="I31" s="8">
        <f t="shared" si="8"/>
        <v>43.090909090909093</v>
      </c>
      <c r="J31" s="8">
        <f t="shared" si="1"/>
        <v>-100</v>
      </c>
      <c r="K31" s="7">
        <f t="shared" si="9"/>
        <v>1.0511999999999999</v>
      </c>
      <c r="L31" s="25">
        <v>578.16</v>
      </c>
      <c r="M31" s="36">
        <v>438.26400000000001</v>
      </c>
      <c r="N31" s="4">
        <f t="shared" si="3"/>
        <v>0.79684363636363642</v>
      </c>
      <c r="P31" s="1" t="e">
        <f t="shared" si="4"/>
        <v>#DIV/0!</v>
      </c>
      <c r="Q31" s="1" t="e">
        <f t="shared" si="5"/>
        <v>#DIV/0!</v>
      </c>
    </row>
    <row r="32" spans="1:17" ht="22.5" x14ac:dyDescent="0.2">
      <c r="A32" s="30">
        <v>24</v>
      </c>
      <c r="B32" s="31" t="s">
        <v>83</v>
      </c>
      <c r="C32" s="31" t="s">
        <v>84</v>
      </c>
      <c r="D32" s="31" t="s">
        <v>85</v>
      </c>
      <c r="E32" s="32">
        <v>200</v>
      </c>
      <c r="F32" s="25">
        <v>275</v>
      </c>
      <c r="G32" s="15">
        <v>288</v>
      </c>
      <c r="H32" s="16">
        <v>200</v>
      </c>
      <c r="I32" s="8">
        <f t="shared" si="8"/>
        <v>37.5</v>
      </c>
      <c r="J32" s="8">
        <f t="shared" si="1"/>
        <v>44</v>
      </c>
      <c r="K32" s="7">
        <f t="shared" si="9"/>
        <v>0.79310000000000003</v>
      </c>
      <c r="L32" s="25">
        <v>158.62</v>
      </c>
      <c r="M32" s="36">
        <v>95.575000000000003</v>
      </c>
      <c r="N32" s="4">
        <f t="shared" si="3"/>
        <v>0.47787499999999999</v>
      </c>
      <c r="P32" s="1">
        <f t="shared" si="4"/>
        <v>37.5</v>
      </c>
      <c r="Q32" s="1">
        <f t="shared" si="5"/>
        <v>44</v>
      </c>
    </row>
    <row r="33" spans="1:17" ht="33.75" x14ac:dyDescent="0.2">
      <c r="A33" s="30">
        <v>25</v>
      </c>
      <c r="B33" s="31" t="s">
        <v>86</v>
      </c>
      <c r="C33" s="31" t="s">
        <v>87</v>
      </c>
      <c r="D33" s="31" t="s">
        <v>88</v>
      </c>
      <c r="E33" s="32">
        <v>470</v>
      </c>
      <c r="F33" s="25">
        <v>852</v>
      </c>
      <c r="G33" s="15"/>
      <c r="H33" s="18">
        <v>495.61823529411765</v>
      </c>
      <c r="I33" s="8">
        <f t="shared" si="8"/>
        <v>81.276595744680833</v>
      </c>
      <c r="J33" s="8">
        <f t="shared" si="1"/>
        <v>-100</v>
      </c>
      <c r="K33" s="7">
        <f t="shared" si="9"/>
        <v>1.3419574468085107</v>
      </c>
      <c r="L33" s="25">
        <v>630.72</v>
      </c>
      <c r="M33" s="36">
        <v>495.61823529411765</v>
      </c>
      <c r="N33" s="4">
        <f t="shared" si="3"/>
        <v>1.0545068836045057</v>
      </c>
      <c r="P33" s="1">
        <f t="shared" si="4"/>
        <v>71.906507736623666</v>
      </c>
      <c r="Q33" s="1">
        <f t="shared" si="5"/>
        <v>-100</v>
      </c>
    </row>
    <row r="34" spans="1:17" ht="22.5" x14ac:dyDescent="0.2">
      <c r="A34" s="30">
        <v>26</v>
      </c>
      <c r="B34" s="31" t="s">
        <v>89</v>
      </c>
      <c r="C34" s="31" t="s">
        <v>90</v>
      </c>
      <c r="D34" s="31" t="s">
        <v>91</v>
      </c>
      <c r="E34" s="32">
        <v>950</v>
      </c>
      <c r="F34" s="26">
        <v>1562</v>
      </c>
      <c r="G34" s="15">
        <v>1362</v>
      </c>
      <c r="H34" s="16">
        <v>950</v>
      </c>
      <c r="I34" s="8">
        <f t="shared" si="8"/>
        <v>64.421052631578959</v>
      </c>
      <c r="J34" s="8">
        <f t="shared" si="1"/>
        <v>43.368421052631589</v>
      </c>
      <c r="K34" s="7">
        <f t="shared" si="9"/>
        <v>1.2171789473684209</v>
      </c>
      <c r="L34" s="26">
        <v>1156.32</v>
      </c>
      <c r="M34" s="36">
        <v>884.9671428571429</v>
      </c>
      <c r="N34" s="4">
        <f t="shared" si="3"/>
        <v>0.93154436090225567</v>
      </c>
      <c r="P34" s="1">
        <f t="shared" si="4"/>
        <v>64.421052631578959</v>
      </c>
      <c r="Q34" s="1">
        <f t="shared" si="5"/>
        <v>43.368421052631589</v>
      </c>
    </row>
    <row r="35" spans="1:17" ht="22.5" x14ac:dyDescent="0.2">
      <c r="A35" s="30">
        <v>27</v>
      </c>
      <c r="B35" s="31" t="s">
        <v>92</v>
      </c>
      <c r="C35" s="31" t="s">
        <v>93</v>
      </c>
      <c r="D35" s="31" t="s">
        <v>94</v>
      </c>
      <c r="E35" s="32">
        <v>800</v>
      </c>
      <c r="F35" s="26">
        <v>1435</v>
      </c>
      <c r="G35" s="15">
        <v>1150</v>
      </c>
      <c r="H35" s="16">
        <v>800</v>
      </c>
      <c r="I35" s="8">
        <f t="shared" si="8"/>
        <v>79.375</v>
      </c>
      <c r="J35" s="8">
        <f t="shared" si="1"/>
        <v>43.75</v>
      </c>
      <c r="K35" s="7">
        <f t="shared" si="9"/>
        <v>1.1826000000000001</v>
      </c>
      <c r="L35" s="25">
        <v>946.08</v>
      </c>
      <c r="M35" s="36">
        <v>778.19555555555553</v>
      </c>
      <c r="N35" s="4">
        <f t="shared" si="3"/>
        <v>0.97274444444444441</v>
      </c>
      <c r="P35" s="1">
        <f t="shared" si="4"/>
        <v>79.375</v>
      </c>
      <c r="Q35" s="1">
        <f t="shared" si="5"/>
        <v>43.75</v>
      </c>
    </row>
    <row r="36" spans="1:17" ht="22.5" x14ac:dyDescent="0.2">
      <c r="A36" s="30">
        <v>28</v>
      </c>
      <c r="B36" s="31" t="s">
        <v>95</v>
      </c>
      <c r="C36" s="31" t="s">
        <v>96</v>
      </c>
      <c r="D36" s="31" t="s">
        <v>97</v>
      </c>
      <c r="E36" s="32">
        <v>60</v>
      </c>
      <c r="F36" s="25">
        <v>199</v>
      </c>
      <c r="G36" s="15">
        <v>88</v>
      </c>
      <c r="H36" s="16">
        <v>60</v>
      </c>
      <c r="I36" s="8">
        <f t="shared" si="8"/>
        <v>231.66666666666669</v>
      </c>
      <c r="J36" s="8">
        <f t="shared" si="1"/>
        <v>46.666666666666657</v>
      </c>
      <c r="K36" s="7">
        <f t="shared" si="9"/>
        <v>2.012</v>
      </c>
      <c r="L36" s="25">
        <v>120.72</v>
      </c>
      <c r="M36" s="36">
        <v>49.581666666666671</v>
      </c>
      <c r="N36" s="4">
        <f t="shared" si="3"/>
        <v>0.82636111111111121</v>
      </c>
      <c r="P36" s="1">
        <f t="shared" si="4"/>
        <v>231.66666666666669</v>
      </c>
      <c r="Q36" s="1">
        <f t="shared" si="5"/>
        <v>46.666666666666657</v>
      </c>
    </row>
    <row r="37" spans="1:17" ht="22.5" x14ac:dyDescent="0.2">
      <c r="A37" s="30">
        <v>29</v>
      </c>
      <c r="B37" s="31" t="s">
        <v>98</v>
      </c>
      <c r="C37" s="31" t="s">
        <v>99</v>
      </c>
      <c r="D37" s="31" t="s">
        <v>100</v>
      </c>
      <c r="E37" s="32">
        <v>500</v>
      </c>
      <c r="F37" s="25">
        <v>718</v>
      </c>
      <c r="G37" s="15"/>
      <c r="H37" s="11"/>
      <c r="I37" s="8">
        <f t="shared" si="8"/>
        <v>43.599999999999994</v>
      </c>
      <c r="J37" s="8">
        <f t="shared" si="1"/>
        <v>-100</v>
      </c>
      <c r="K37" s="7">
        <f t="shared" si="9"/>
        <v>1.0512000000000001</v>
      </c>
      <c r="L37" s="25">
        <v>525.6</v>
      </c>
      <c r="M37" s="36">
        <v>434.9661111111111</v>
      </c>
      <c r="N37" s="4">
        <f t="shared" si="3"/>
        <v>0.86993222222222222</v>
      </c>
      <c r="P37" s="1" t="e">
        <f t="shared" si="4"/>
        <v>#DIV/0!</v>
      </c>
      <c r="Q37" s="1" t="e">
        <f t="shared" si="5"/>
        <v>#DIV/0!</v>
      </c>
    </row>
    <row r="38" spans="1:17" ht="22.5" x14ac:dyDescent="0.2">
      <c r="A38" s="30">
        <v>30</v>
      </c>
      <c r="B38" s="31" t="s">
        <v>101</v>
      </c>
      <c r="C38" s="31" t="s">
        <v>102</v>
      </c>
      <c r="D38" s="31" t="s">
        <v>103</v>
      </c>
      <c r="E38" s="32">
        <v>140</v>
      </c>
      <c r="F38" s="25">
        <v>200</v>
      </c>
      <c r="G38" s="15"/>
      <c r="H38" s="11"/>
      <c r="I38" s="8">
        <f t="shared" si="8"/>
        <v>42.857142857142861</v>
      </c>
      <c r="J38" s="8">
        <f t="shared" si="1"/>
        <v>-100</v>
      </c>
      <c r="K38" s="7">
        <f t="shared" si="9"/>
        <v>1.0512142857142857</v>
      </c>
      <c r="L38" s="25">
        <v>147.16999999999999</v>
      </c>
      <c r="M38" s="36">
        <v>104.75</v>
      </c>
      <c r="N38" s="4">
        <f t="shared" si="3"/>
        <v>0.74821428571428572</v>
      </c>
      <c r="P38" s="1" t="e">
        <f t="shared" si="4"/>
        <v>#DIV/0!</v>
      </c>
      <c r="Q38" s="1" t="e">
        <f t="shared" si="5"/>
        <v>#DIV/0!</v>
      </c>
    </row>
    <row r="39" spans="1:17" ht="22.5" x14ac:dyDescent="0.2">
      <c r="A39" s="30">
        <v>31</v>
      </c>
      <c r="B39" s="31" t="s">
        <v>104</v>
      </c>
      <c r="C39" s="31" t="s">
        <v>105</v>
      </c>
      <c r="D39" s="31" t="s">
        <v>106</v>
      </c>
      <c r="E39" s="33">
        <v>10900</v>
      </c>
      <c r="F39" s="26">
        <v>29364</v>
      </c>
      <c r="G39" s="15">
        <v>15860</v>
      </c>
      <c r="H39" s="11">
        <v>10900</v>
      </c>
      <c r="I39" s="8">
        <f t="shared" si="8"/>
        <v>169.39449541284404</v>
      </c>
      <c r="J39" s="8">
        <f t="shared" si="1"/>
        <v>45.504587155963293</v>
      </c>
      <c r="K39" s="7">
        <f t="shared" si="9"/>
        <v>1.9521394495412843</v>
      </c>
      <c r="L39" s="26">
        <v>21278.32</v>
      </c>
      <c r="M39" s="36">
        <v>9898.9699999999993</v>
      </c>
      <c r="N39" s="4">
        <f t="shared" si="3"/>
        <v>0.90816238532110083</v>
      </c>
      <c r="P39" s="1">
        <f t="shared" si="4"/>
        <v>169.39449541284404</v>
      </c>
      <c r="Q39" s="1">
        <f t="shared" si="5"/>
        <v>45.504587155963293</v>
      </c>
    </row>
    <row r="40" spans="1:17" ht="22.5" x14ac:dyDescent="0.2">
      <c r="A40" s="30">
        <v>32</v>
      </c>
      <c r="B40" s="31" t="s">
        <v>107</v>
      </c>
      <c r="C40" s="31" t="s">
        <v>108</v>
      </c>
      <c r="D40" s="31" t="s">
        <v>109</v>
      </c>
      <c r="E40" s="33">
        <v>1000</v>
      </c>
      <c r="F40" s="26">
        <v>2089</v>
      </c>
      <c r="G40" s="15">
        <v>1430</v>
      </c>
      <c r="H40" s="11">
        <v>1000</v>
      </c>
      <c r="I40" s="8">
        <f t="shared" si="8"/>
        <v>108.9</v>
      </c>
      <c r="J40" s="8">
        <f t="shared" si="1"/>
        <v>43</v>
      </c>
      <c r="K40" s="7">
        <f t="shared" si="9"/>
        <v>1.51373</v>
      </c>
      <c r="L40" s="26">
        <v>1513.73</v>
      </c>
      <c r="M40" s="36">
        <v>868.59</v>
      </c>
      <c r="N40" s="4">
        <f t="shared" si="3"/>
        <v>0.86859000000000008</v>
      </c>
      <c r="P40" s="1">
        <f t="shared" si="4"/>
        <v>108.9</v>
      </c>
      <c r="Q40" s="1">
        <f t="shared" si="5"/>
        <v>43</v>
      </c>
    </row>
    <row r="41" spans="1:17" ht="22.5" x14ac:dyDescent="0.2">
      <c r="A41" s="30">
        <v>33</v>
      </c>
      <c r="B41" s="31" t="s">
        <v>110</v>
      </c>
      <c r="C41" s="31" t="s">
        <v>111</v>
      </c>
      <c r="D41" s="31" t="s">
        <v>112</v>
      </c>
      <c r="E41" s="32">
        <v>140</v>
      </c>
      <c r="F41" s="25">
        <v>202</v>
      </c>
      <c r="G41" s="15"/>
      <c r="H41" s="11"/>
      <c r="I41" s="8">
        <f t="shared" si="8"/>
        <v>44.285714285714278</v>
      </c>
      <c r="J41" s="8">
        <f t="shared" si="1"/>
        <v>-100</v>
      </c>
      <c r="K41" s="7">
        <f t="shared" si="9"/>
        <v>1.0512142857142857</v>
      </c>
      <c r="L41" s="25">
        <v>147.16999999999999</v>
      </c>
      <c r="M41" s="36">
        <v>118.59857142857143</v>
      </c>
      <c r="N41" s="4">
        <f t="shared" si="3"/>
        <v>0.84713265306122454</v>
      </c>
      <c r="P41" s="1" t="e">
        <f t="shared" si="4"/>
        <v>#DIV/0!</v>
      </c>
      <c r="Q41" s="1" t="e">
        <f t="shared" si="5"/>
        <v>#DIV/0!</v>
      </c>
    </row>
    <row r="42" spans="1:17" ht="22.5" x14ac:dyDescent="0.2">
      <c r="A42" s="30">
        <v>34</v>
      </c>
      <c r="B42" s="31" t="s">
        <v>113</v>
      </c>
      <c r="C42" s="31" t="s">
        <v>114</v>
      </c>
      <c r="D42" s="31" t="s">
        <v>115</v>
      </c>
      <c r="E42" s="32">
        <v>150</v>
      </c>
      <c r="F42" s="25">
        <v>216</v>
      </c>
      <c r="G42" s="15"/>
      <c r="H42" s="11"/>
      <c r="I42" s="8">
        <f t="shared" si="8"/>
        <v>44</v>
      </c>
      <c r="J42" s="8">
        <f t="shared" si="1"/>
        <v>-100</v>
      </c>
      <c r="K42" s="7">
        <f t="shared" si="9"/>
        <v>1.0512000000000001</v>
      </c>
      <c r="L42" s="25">
        <v>157.68</v>
      </c>
      <c r="M42" s="36">
        <v>118.68545454545455</v>
      </c>
      <c r="N42" s="4">
        <f t="shared" si="3"/>
        <v>0.79123636363636363</v>
      </c>
      <c r="P42" s="1" t="e">
        <f t="shared" si="4"/>
        <v>#DIV/0!</v>
      </c>
      <c r="Q42" s="1" t="e">
        <f t="shared" si="5"/>
        <v>#DIV/0!</v>
      </c>
    </row>
    <row r="43" spans="1:17" ht="33.75" x14ac:dyDescent="0.2">
      <c r="A43" s="30">
        <v>35</v>
      </c>
      <c r="B43" s="31" t="s">
        <v>116</v>
      </c>
      <c r="C43" s="31" t="s">
        <v>117</v>
      </c>
      <c r="D43" s="31" t="s">
        <v>118</v>
      </c>
      <c r="E43" s="33">
        <v>1350</v>
      </c>
      <c r="F43" s="26">
        <v>1918</v>
      </c>
      <c r="G43" s="15"/>
      <c r="H43" s="11"/>
      <c r="I43" s="8">
        <f t="shared" si="8"/>
        <v>42.074074074074076</v>
      </c>
      <c r="J43" s="8">
        <f t="shared" si="1"/>
        <v>-100</v>
      </c>
      <c r="K43" s="7">
        <f t="shared" si="9"/>
        <v>1.0511999999999999</v>
      </c>
      <c r="L43" s="26">
        <v>1419.12</v>
      </c>
      <c r="M43" s="36">
        <v>1076.1918181818182</v>
      </c>
      <c r="N43" s="4">
        <f t="shared" si="3"/>
        <v>0.79717912457912465</v>
      </c>
      <c r="P43" s="1" t="e">
        <f t="shared" si="4"/>
        <v>#DIV/0!</v>
      </c>
      <c r="Q43" s="1" t="e">
        <f t="shared" si="5"/>
        <v>#DIV/0!</v>
      </c>
    </row>
    <row r="44" spans="1:17" ht="22.5" x14ac:dyDescent="0.2">
      <c r="A44" s="30">
        <v>36</v>
      </c>
      <c r="B44" s="31" t="s">
        <v>119</v>
      </c>
      <c r="C44" s="31" t="s">
        <v>120</v>
      </c>
      <c r="D44" s="31" t="s">
        <v>121</v>
      </c>
      <c r="E44" s="32">
        <v>150</v>
      </c>
      <c r="F44" s="25">
        <v>213</v>
      </c>
      <c r="G44" s="15"/>
      <c r="H44" s="11"/>
      <c r="I44" s="8">
        <f t="shared" si="8"/>
        <v>42</v>
      </c>
      <c r="J44" s="8">
        <f t="shared" si="1"/>
        <v>-100</v>
      </c>
      <c r="K44" s="7">
        <f t="shared" si="9"/>
        <v>1.0512000000000001</v>
      </c>
      <c r="L44" s="25">
        <v>157.68</v>
      </c>
      <c r="M44" s="36">
        <v>120.00875000000001</v>
      </c>
      <c r="N44" s="4">
        <f t="shared" si="3"/>
        <v>0.80005833333333343</v>
      </c>
      <c r="P44" s="1" t="e">
        <f t="shared" si="4"/>
        <v>#DIV/0!</v>
      </c>
      <c r="Q44" s="1" t="e">
        <f t="shared" si="5"/>
        <v>#DIV/0!</v>
      </c>
    </row>
    <row r="45" spans="1:17" ht="33.75" x14ac:dyDescent="0.2">
      <c r="A45" s="30">
        <v>37</v>
      </c>
      <c r="B45" s="31" t="s">
        <v>122</v>
      </c>
      <c r="C45" s="31" t="s">
        <v>123</v>
      </c>
      <c r="D45" s="31" t="s">
        <v>124</v>
      </c>
      <c r="E45" s="32">
        <v>70</v>
      </c>
      <c r="F45" s="25">
        <v>100</v>
      </c>
      <c r="G45" s="15"/>
      <c r="H45" s="11"/>
      <c r="I45" s="8">
        <f t="shared" si="8"/>
        <v>42.857142857142861</v>
      </c>
      <c r="J45" s="8">
        <f t="shared" si="1"/>
        <v>-100</v>
      </c>
      <c r="K45" s="7">
        <f t="shared" si="9"/>
        <v>1.0511428571428572</v>
      </c>
      <c r="L45" s="25">
        <v>73.58</v>
      </c>
      <c r="M45" s="36">
        <v>55.60962962962963</v>
      </c>
      <c r="N45" s="4">
        <f t="shared" si="3"/>
        <v>0.79442328042328048</v>
      </c>
      <c r="P45" s="1" t="e">
        <f t="shared" si="4"/>
        <v>#DIV/0!</v>
      </c>
      <c r="Q45" s="1" t="e">
        <f t="shared" si="5"/>
        <v>#DIV/0!</v>
      </c>
    </row>
    <row r="46" spans="1:17" ht="22.5" x14ac:dyDescent="0.2">
      <c r="A46" s="30">
        <v>38</v>
      </c>
      <c r="B46" s="31" t="s">
        <v>125</v>
      </c>
      <c r="C46" s="31" t="s">
        <v>126</v>
      </c>
      <c r="D46" s="31" t="s">
        <v>127</v>
      </c>
      <c r="E46" s="33">
        <v>4500</v>
      </c>
      <c r="F46" s="26">
        <v>13628</v>
      </c>
      <c r="G46" s="15">
        <v>8734</v>
      </c>
      <c r="H46" s="18">
        <v>6150.2964285714279</v>
      </c>
      <c r="I46" s="8">
        <f t="shared" si="8"/>
        <v>202.84444444444443</v>
      </c>
      <c r="J46" s="8">
        <f t="shared" si="1"/>
        <v>94.088888888888903</v>
      </c>
      <c r="K46" s="7">
        <f t="shared" si="9"/>
        <v>2.2191999999999998</v>
      </c>
      <c r="L46" s="26">
        <v>9986.4</v>
      </c>
      <c r="M46" s="36">
        <v>6150.2964285714279</v>
      </c>
      <c r="N46" s="4">
        <f t="shared" si="3"/>
        <v>1.3667325396825396</v>
      </c>
      <c r="P46" s="1">
        <f t="shared" si="4"/>
        <v>121.58281569471393</v>
      </c>
      <c r="Q46" s="1">
        <f t="shared" si="5"/>
        <v>42.009415341769255</v>
      </c>
    </row>
    <row r="47" spans="1:17" x14ac:dyDescent="0.2">
      <c r="A47" s="30">
        <v>39</v>
      </c>
      <c r="B47" s="31" t="s">
        <v>128</v>
      </c>
      <c r="C47" s="31" t="s">
        <v>129</v>
      </c>
      <c r="D47" s="31" t="s">
        <v>130</v>
      </c>
      <c r="E47" s="33">
        <v>12000</v>
      </c>
      <c r="F47" s="26">
        <v>22961</v>
      </c>
      <c r="G47" s="15">
        <v>17420</v>
      </c>
      <c r="H47" s="11">
        <v>12000</v>
      </c>
      <c r="I47" s="8">
        <f t="shared" si="8"/>
        <v>91.341666666666669</v>
      </c>
      <c r="J47" s="8">
        <f t="shared" si="1"/>
        <v>45.166666666666657</v>
      </c>
      <c r="K47" s="7">
        <f t="shared" si="9"/>
        <v>1.4173750000000001</v>
      </c>
      <c r="L47" s="26">
        <v>17008.5</v>
      </c>
      <c r="M47" s="36">
        <v>9573.2566666666662</v>
      </c>
      <c r="N47" s="4">
        <f t="shared" si="3"/>
        <v>0.79777138888888888</v>
      </c>
      <c r="P47" s="1">
        <f t="shared" si="4"/>
        <v>91.341666666666669</v>
      </c>
      <c r="Q47" s="1">
        <f t="shared" si="5"/>
        <v>45.166666666666657</v>
      </c>
    </row>
    <row r="48" spans="1:17" ht="22.5" x14ac:dyDescent="0.2">
      <c r="A48" s="30">
        <v>40</v>
      </c>
      <c r="B48" s="31" t="s">
        <v>131</v>
      </c>
      <c r="C48" s="31" t="s">
        <v>132</v>
      </c>
      <c r="D48" s="31" t="s">
        <v>133</v>
      </c>
      <c r="E48" s="32">
        <v>650</v>
      </c>
      <c r="F48" s="25">
        <v>976</v>
      </c>
      <c r="G48" s="15"/>
      <c r="H48" s="18">
        <v>662.85</v>
      </c>
      <c r="I48" s="8">
        <f t="shared" si="8"/>
        <v>50.15384615384616</v>
      </c>
      <c r="J48" s="8">
        <f t="shared" si="1"/>
        <v>-100</v>
      </c>
      <c r="K48" s="7">
        <f t="shared" si="9"/>
        <v>1.1111692307692307</v>
      </c>
      <c r="L48" s="25">
        <v>722.26</v>
      </c>
      <c r="M48" s="36">
        <v>662.85</v>
      </c>
      <c r="N48" s="4">
        <f t="shared" si="3"/>
        <v>1.0197692307692308</v>
      </c>
      <c r="P48" s="1">
        <f t="shared" si="4"/>
        <v>47.242965980236846</v>
      </c>
      <c r="Q48" s="1">
        <f t="shared" si="5"/>
        <v>-100</v>
      </c>
    </row>
    <row r="49" spans="1:17" ht="33.75" x14ac:dyDescent="0.2">
      <c r="A49" s="30">
        <v>41</v>
      </c>
      <c r="B49" s="31" t="s">
        <v>134</v>
      </c>
      <c r="C49" s="31" t="s">
        <v>135</v>
      </c>
      <c r="D49" s="31" t="s">
        <v>136</v>
      </c>
      <c r="E49" s="33">
        <v>9000</v>
      </c>
      <c r="F49" s="26">
        <v>13188</v>
      </c>
      <c r="G49" s="15"/>
      <c r="H49" s="18">
        <v>9085.4711111111119</v>
      </c>
      <c r="I49" s="8">
        <f t="shared" si="8"/>
        <v>46.533333333333331</v>
      </c>
      <c r="J49" s="8">
        <f t="shared" si="1"/>
        <v>-100</v>
      </c>
      <c r="K49" s="7">
        <f t="shared" si="9"/>
        <v>1.0846922222222222</v>
      </c>
      <c r="L49" s="26">
        <v>9762.23</v>
      </c>
      <c r="M49" s="36">
        <v>9085.4711111111119</v>
      </c>
      <c r="N49" s="4">
        <f t="shared" si="3"/>
        <v>1.0094967901234568</v>
      </c>
      <c r="P49" s="1">
        <f t="shared" si="4"/>
        <v>45.154828392681623</v>
      </c>
      <c r="Q49" s="1">
        <f t="shared" si="5"/>
        <v>-100</v>
      </c>
    </row>
    <row r="50" spans="1:17" x14ac:dyDescent="0.2">
      <c r="A50" s="30">
        <v>42</v>
      </c>
      <c r="B50" s="31" t="s">
        <v>137</v>
      </c>
      <c r="C50" s="31" t="s">
        <v>138</v>
      </c>
      <c r="D50" s="31" t="s">
        <v>139</v>
      </c>
      <c r="E50" s="33">
        <v>12000</v>
      </c>
      <c r="F50" s="26">
        <v>26794</v>
      </c>
      <c r="G50" s="15">
        <v>17420</v>
      </c>
      <c r="H50" s="11">
        <v>12000</v>
      </c>
      <c r="I50" s="8">
        <f t="shared" si="8"/>
        <v>123.28333333333333</v>
      </c>
      <c r="J50" s="8">
        <f t="shared" si="1"/>
        <v>45.166666666666657</v>
      </c>
      <c r="K50" s="7">
        <f t="shared" si="9"/>
        <v>1.6180016666666668</v>
      </c>
      <c r="L50" s="26">
        <v>19416.02</v>
      </c>
      <c r="M50" s="36">
        <v>11992.68294117647</v>
      </c>
      <c r="N50" s="4">
        <f t="shared" si="3"/>
        <v>0.9993902450980392</v>
      </c>
      <c r="P50" s="1">
        <f t="shared" si="4"/>
        <v>123.28333333333333</v>
      </c>
      <c r="Q50" s="1">
        <f t="shared" si="5"/>
        <v>45.166666666666657</v>
      </c>
    </row>
    <row r="51" spans="1:17" ht="22.5" x14ac:dyDescent="0.2">
      <c r="A51" s="30">
        <v>43</v>
      </c>
      <c r="B51" s="31" t="s">
        <v>140</v>
      </c>
      <c r="C51" s="31" t="s">
        <v>141</v>
      </c>
      <c r="D51" s="31" t="s">
        <v>142</v>
      </c>
      <c r="E51" s="33">
        <v>7200</v>
      </c>
      <c r="F51" s="26">
        <v>12194</v>
      </c>
      <c r="G51" s="15"/>
      <c r="H51" s="18">
        <v>7779.9025000000001</v>
      </c>
      <c r="I51" s="8">
        <f t="shared" si="8"/>
        <v>69.361111111111114</v>
      </c>
      <c r="J51" s="8">
        <f t="shared" si="1"/>
        <v>-100</v>
      </c>
      <c r="K51" s="7">
        <f t="shared" si="9"/>
        <v>1.2309527777777778</v>
      </c>
      <c r="L51" s="26">
        <v>8862.86</v>
      </c>
      <c r="M51" s="36">
        <v>7779.9025000000001</v>
      </c>
      <c r="N51" s="4">
        <f t="shared" si="3"/>
        <v>1.0805420138888888</v>
      </c>
      <c r="P51" s="1">
        <f t="shared" si="4"/>
        <v>56.737182760323805</v>
      </c>
      <c r="Q51" s="1">
        <f t="shared" si="5"/>
        <v>-100</v>
      </c>
    </row>
    <row r="52" spans="1:17" ht="22.5" x14ac:dyDescent="0.2">
      <c r="A52" s="30">
        <v>44</v>
      </c>
      <c r="B52" s="31" t="s">
        <v>143</v>
      </c>
      <c r="C52" s="31" t="s">
        <v>144</v>
      </c>
      <c r="D52" s="31" t="s">
        <v>145</v>
      </c>
      <c r="E52" s="32">
        <v>300</v>
      </c>
      <c r="F52" s="26">
        <v>1316</v>
      </c>
      <c r="G52" s="15">
        <v>450</v>
      </c>
      <c r="H52" s="18">
        <v>317.505</v>
      </c>
      <c r="I52" s="8">
        <f t="shared" si="8"/>
        <v>338.66666666666669</v>
      </c>
      <c r="J52" s="8">
        <f t="shared" si="1"/>
        <v>50</v>
      </c>
      <c r="K52" s="7">
        <f t="shared" si="9"/>
        <v>2.6597666666666666</v>
      </c>
      <c r="L52" s="25">
        <v>797.93</v>
      </c>
      <c r="M52" s="36">
        <v>317.505</v>
      </c>
      <c r="N52" s="4">
        <f t="shared" si="3"/>
        <v>1.0583499999999999</v>
      </c>
      <c r="P52" s="1">
        <f t="shared" si="4"/>
        <v>314.48166170611483</v>
      </c>
      <c r="Q52" s="1">
        <f t="shared" si="5"/>
        <v>41.730051495252042</v>
      </c>
    </row>
    <row r="53" spans="1:17" ht="33.75" x14ac:dyDescent="0.2">
      <c r="A53" s="30">
        <v>45</v>
      </c>
      <c r="B53" s="31" t="s">
        <v>146</v>
      </c>
      <c r="C53" s="31" t="s">
        <v>147</v>
      </c>
      <c r="D53" s="31" t="s">
        <v>148</v>
      </c>
      <c r="E53" s="33">
        <v>1500</v>
      </c>
      <c r="F53" s="26">
        <v>2321</v>
      </c>
      <c r="G53" s="15"/>
      <c r="H53" s="11">
        <v>1500</v>
      </c>
      <c r="I53" s="8">
        <f t="shared" si="8"/>
        <v>54.73333333333332</v>
      </c>
      <c r="J53" s="8">
        <f t="shared" si="1"/>
        <v>-100</v>
      </c>
      <c r="K53" s="7">
        <f t="shared" si="9"/>
        <v>1.1212800000000001</v>
      </c>
      <c r="L53" s="26">
        <v>1681.92</v>
      </c>
      <c r="M53" s="36">
        <v>1012.52</v>
      </c>
      <c r="N53" s="4">
        <f t="shared" si="3"/>
        <v>0.67501333333333335</v>
      </c>
      <c r="P53" s="1">
        <f t="shared" si="4"/>
        <v>54.73333333333332</v>
      </c>
      <c r="Q53" s="1">
        <f t="shared" si="5"/>
        <v>-100</v>
      </c>
    </row>
    <row r="54" spans="1:17" ht="22.5" x14ac:dyDescent="0.2">
      <c r="A54" s="30">
        <v>46</v>
      </c>
      <c r="B54" s="31" t="s">
        <v>149</v>
      </c>
      <c r="C54" s="30">
        <v>4991149</v>
      </c>
      <c r="D54" s="31" t="s">
        <v>150</v>
      </c>
      <c r="E54" s="32">
        <v>120</v>
      </c>
      <c r="F54" s="25">
        <v>221</v>
      </c>
      <c r="G54" s="15">
        <v>172</v>
      </c>
      <c r="H54" s="11"/>
      <c r="I54" s="8">
        <f t="shared" si="8"/>
        <v>84.166666666666657</v>
      </c>
      <c r="J54" s="8">
        <f t="shared" si="1"/>
        <v>43.333333333333343</v>
      </c>
      <c r="K54" s="7">
        <f t="shared" si="9"/>
        <v>1.3354999999999999</v>
      </c>
      <c r="L54" s="25">
        <v>160.26</v>
      </c>
      <c r="M54" s="36" t="e">
        <v>#DIV/0!</v>
      </c>
      <c r="N54" s="4" t="e">
        <f t="shared" si="3"/>
        <v>#DIV/0!</v>
      </c>
      <c r="P54" s="1" t="e">
        <f t="shared" si="4"/>
        <v>#DIV/0!</v>
      </c>
      <c r="Q54" s="1" t="e">
        <f t="shared" si="5"/>
        <v>#DIV/0!</v>
      </c>
    </row>
    <row r="55" spans="1:17" ht="22.5" x14ac:dyDescent="0.2">
      <c r="A55" s="30">
        <v>47</v>
      </c>
      <c r="B55" s="31" t="s">
        <v>151</v>
      </c>
      <c r="C55" s="31" t="s">
        <v>152</v>
      </c>
      <c r="D55" s="31" t="s">
        <v>153</v>
      </c>
      <c r="E55" s="33">
        <v>4000</v>
      </c>
      <c r="F55" s="26">
        <v>7280</v>
      </c>
      <c r="G55" s="15"/>
      <c r="H55" s="18">
        <v>4650.18</v>
      </c>
      <c r="I55" s="8">
        <f t="shared" si="8"/>
        <v>82</v>
      </c>
      <c r="J55" s="8">
        <f t="shared" si="1"/>
        <v>-100</v>
      </c>
      <c r="K55" s="7">
        <f t="shared" si="9"/>
        <v>1.5915174999999999</v>
      </c>
      <c r="L55" s="26">
        <v>6366.07</v>
      </c>
      <c r="M55" s="36">
        <v>4650.18</v>
      </c>
      <c r="N55" s="4">
        <f t="shared" si="3"/>
        <v>1.1625450000000002</v>
      </c>
      <c r="P55" s="1">
        <f t="shared" si="4"/>
        <v>56.55307966573335</v>
      </c>
      <c r="Q55" s="1">
        <f t="shared" si="5"/>
        <v>-100</v>
      </c>
    </row>
    <row r="56" spans="1:17" ht="22.5" x14ac:dyDescent="0.2">
      <c r="A56" s="30">
        <v>48</v>
      </c>
      <c r="B56" s="31" t="s">
        <v>154</v>
      </c>
      <c r="C56" s="31" t="s">
        <v>155</v>
      </c>
      <c r="D56" s="31" t="s">
        <v>156</v>
      </c>
      <c r="E56" s="33">
        <v>2850</v>
      </c>
      <c r="F56" s="26">
        <v>7068</v>
      </c>
      <c r="G56" s="15">
        <v>4144</v>
      </c>
      <c r="H56" s="18">
        <v>2918.1236363636363</v>
      </c>
      <c r="I56" s="8">
        <f t="shared" si="8"/>
        <v>148</v>
      </c>
      <c r="J56" s="8">
        <f t="shared" si="1"/>
        <v>45.403508771929836</v>
      </c>
      <c r="K56" s="7">
        <f t="shared" si="9"/>
        <v>1.7971824561403509</v>
      </c>
      <c r="L56" s="26">
        <v>5121.97</v>
      </c>
      <c r="M56" s="36">
        <v>2918.1236363636363</v>
      </c>
      <c r="N56" s="4">
        <f t="shared" si="3"/>
        <v>1.0239030303030303</v>
      </c>
      <c r="P56" s="1">
        <f t="shared" si="4"/>
        <v>142.21043659437447</v>
      </c>
      <c r="Q56" s="1">
        <f t="shared" si="5"/>
        <v>42.009061862915644</v>
      </c>
    </row>
    <row r="57" spans="1:17" ht="22.5" x14ac:dyDescent="0.2">
      <c r="A57" s="30">
        <v>49</v>
      </c>
      <c r="B57" s="31" t="s">
        <v>157</v>
      </c>
      <c r="C57" s="31" t="s">
        <v>158</v>
      </c>
      <c r="D57" s="31" t="s">
        <v>159</v>
      </c>
      <c r="E57" s="32">
        <v>85</v>
      </c>
      <c r="F57" s="25">
        <v>198</v>
      </c>
      <c r="G57" s="15">
        <v>124</v>
      </c>
      <c r="H57" s="16">
        <v>85</v>
      </c>
      <c r="I57" s="8">
        <f t="shared" si="8"/>
        <v>132.94117647058826</v>
      </c>
      <c r="J57" s="8">
        <f t="shared" si="1"/>
        <v>45.882352941176464</v>
      </c>
      <c r="K57" s="7">
        <f t="shared" si="9"/>
        <v>1.6837647058823531</v>
      </c>
      <c r="L57" s="25">
        <v>143.12</v>
      </c>
      <c r="M57" s="36">
        <v>77.864999999999995</v>
      </c>
      <c r="N57" s="4">
        <f t="shared" si="3"/>
        <v>0.9160588235294117</v>
      </c>
      <c r="P57" s="1">
        <f t="shared" si="4"/>
        <v>132.94117647058826</v>
      </c>
      <c r="Q57" s="1">
        <f t="shared" si="5"/>
        <v>45.882352941176464</v>
      </c>
    </row>
    <row r="58" spans="1:17" ht="33.75" x14ac:dyDescent="0.2">
      <c r="A58" s="30">
        <v>50</v>
      </c>
      <c r="B58" s="31" t="s">
        <v>160</v>
      </c>
      <c r="C58" s="31" t="s">
        <v>161</v>
      </c>
      <c r="D58" s="31" t="s">
        <v>162</v>
      </c>
      <c r="E58" s="32">
        <v>110</v>
      </c>
      <c r="F58" s="25">
        <v>156</v>
      </c>
      <c r="G58" s="15"/>
      <c r="H58" s="11"/>
      <c r="I58" s="8">
        <f t="shared" si="8"/>
        <v>41.818181818181813</v>
      </c>
      <c r="J58" s="8">
        <f t="shared" si="1"/>
        <v>-100</v>
      </c>
      <c r="K58" s="7">
        <f t="shared" si="9"/>
        <v>1.0511818181818182</v>
      </c>
      <c r="L58" s="25">
        <v>115.63</v>
      </c>
      <c r="M58" s="36">
        <v>74.877142857142857</v>
      </c>
      <c r="N58" s="4">
        <f t="shared" si="3"/>
        <v>0.6807012987012987</v>
      </c>
      <c r="P58" s="1" t="e">
        <f t="shared" si="4"/>
        <v>#DIV/0!</v>
      </c>
      <c r="Q58" s="1" t="e">
        <f t="shared" si="5"/>
        <v>#DIV/0!</v>
      </c>
    </row>
    <row r="59" spans="1:17" ht="22.5" x14ac:dyDescent="0.2">
      <c r="A59" s="30">
        <v>51</v>
      </c>
      <c r="B59" s="31" t="s">
        <v>163</v>
      </c>
      <c r="C59" s="31" t="s">
        <v>164</v>
      </c>
      <c r="D59" s="31" t="s">
        <v>165</v>
      </c>
      <c r="E59" s="33">
        <v>1600</v>
      </c>
      <c r="F59" s="26">
        <v>3246</v>
      </c>
      <c r="G59" s="15">
        <v>2320</v>
      </c>
      <c r="H59" s="11">
        <v>1600</v>
      </c>
      <c r="I59" s="8">
        <f t="shared" si="8"/>
        <v>102.875</v>
      </c>
      <c r="J59" s="8">
        <f t="shared" si="1"/>
        <v>45</v>
      </c>
      <c r="K59" s="7">
        <f t="shared" si="9"/>
        <v>1.4699812499999998</v>
      </c>
      <c r="L59" s="26">
        <v>2351.9699999999998</v>
      </c>
      <c r="M59" s="36">
        <v>1296.53</v>
      </c>
      <c r="N59" s="4">
        <f t="shared" si="3"/>
        <v>0.81033124999999995</v>
      </c>
      <c r="P59" s="1">
        <f t="shared" si="4"/>
        <v>102.875</v>
      </c>
      <c r="Q59" s="1">
        <f t="shared" si="5"/>
        <v>45</v>
      </c>
    </row>
    <row r="60" spans="1:17" ht="22.5" x14ac:dyDescent="0.2">
      <c r="A60" s="30">
        <v>52</v>
      </c>
      <c r="B60" s="31" t="s">
        <v>166</v>
      </c>
      <c r="C60" s="31" t="s">
        <v>167</v>
      </c>
      <c r="D60" s="31" t="s">
        <v>168</v>
      </c>
      <c r="E60" s="33">
        <v>8500</v>
      </c>
      <c r="F60" s="26">
        <v>14608</v>
      </c>
      <c r="G60" s="15">
        <v>12120</v>
      </c>
      <c r="H60" s="11">
        <v>8500</v>
      </c>
      <c r="I60" s="8">
        <f t="shared" si="8"/>
        <v>71.858823529411779</v>
      </c>
      <c r="J60" s="8">
        <f t="shared" si="1"/>
        <v>42.588235294117624</v>
      </c>
      <c r="K60" s="7">
        <f t="shared" si="9"/>
        <v>1.2233188235294117</v>
      </c>
      <c r="L60" s="26">
        <v>10398.209999999999</v>
      </c>
      <c r="M60" s="36">
        <v>6345.31</v>
      </c>
      <c r="N60" s="4">
        <f t="shared" si="3"/>
        <v>0.74650705882352941</v>
      </c>
      <c r="P60" s="1">
        <f t="shared" si="4"/>
        <v>71.858823529411779</v>
      </c>
      <c r="Q60" s="1">
        <f t="shared" si="5"/>
        <v>42.588235294117624</v>
      </c>
    </row>
    <row r="61" spans="1:17" ht="22.5" x14ac:dyDescent="0.2">
      <c r="A61" s="30">
        <v>53</v>
      </c>
      <c r="B61" s="31" t="s">
        <v>169</v>
      </c>
      <c r="C61" s="31" t="s">
        <v>170</v>
      </c>
      <c r="D61" s="31" t="s">
        <v>171</v>
      </c>
      <c r="E61" s="33">
        <v>27000</v>
      </c>
      <c r="F61" s="26">
        <v>42510</v>
      </c>
      <c r="G61" s="15"/>
      <c r="H61" s="18">
        <v>28622.582000000002</v>
      </c>
      <c r="I61" s="8">
        <f t="shared" si="8"/>
        <v>57.444444444444457</v>
      </c>
      <c r="J61" s="8">
        <f t="shared" si="1"/>
        <v>-100</v>
      </c>
      <c r="K61" s="7">
        <f t="shared" si="9"/>
        <v>1.1655233333333335</v>
      </c>
      <c r="L61" s="26">
        <v>31469.13</v>
      </c>
      <c r="M61" s="36">
        <v>28622.582000000002</v>
      </c>
      <c r="N61" s="4">
        <f t="shared" si="3"/>
        <v>1.0600956296296298</v>
      </c>
      <c r="P61" s="1">
        <f t="shared" si="4"/>
        <v>48.519095866333771</v>
      </c>
      <c r="Q61" s="1">
        <f t="shared" si="5"/>
        <v>-100</v>
      </c>
    </row>
    <row r="62" spans="1:17" ht="22.5" x14ac:dyDescent="0.2">
      <c r="A62" s="30">
        <v>54</v>
      </c>
      <c r="B62" s="31" t="s">
        <v>172</v>
      </c>
      <c r="C62" s="31" t="s">
        <v>173</v>
      </c>
      <c r="D62" s="31" t="s">
        <v>174</v>
      </c>
      <c r="E62" s="32">
        <v>350</v>
      </c>
      <c r="F62" s="25">
        <v>545</v>
      </c>
      <c r="G62" s="15"/>
      <c r="H62" s="18">
        <v>377.32555555555552</v>
      </c>
      <c r="I62" s="8">
        <f t="shared" si="8"/>
        <v>55.714285714285722</v>
      </c>
      <c r="J62" s="8">
        <f t="shared" si="1"/>
        <v>-100</v>
      </c>
      <c r="K62" s="7">
        <f t="shared" si="9"/>
        <v>1.1532</v>
      </c>
      <c r="L62" s="25">
        <v>403.62</v>
      </c>
      <c r="M62" s="36">
        <v>377.32555555555552</v>
      </c>
      <c r="N62" s="4">
        <f t="shared" si="3"/>
        <v>1.0780730158730158</v>
      </c>
      <c r="P62" s="1">
        <f t="shared" si="4"/>
        <v>44.437606193296119</v>
      </c>
      <c r="Q62" s="1">
        <f t="shared" si="5"/>
        <v>-100</v>
      </c>
    </row>
    <row r="63" spans="1:17" ht="22.5" x14ac:dyDescent="0.2">
      <c r="A63" s="30">
        <v>55</v>
      </c>
      <c r="B63" s="31" t="s">
        <v>175</v>
      </c>
      <c r="C63" s="31" t="s">
        <v>176</v>
      </c>
      <c r="D63" s="31" t="s">
        <v>177</v>
      </c>
      <c r="E63" s="32">
        <v>50</v>
      </c>
      <c r="F63" s="25">
        <v>72</v>
      </c>
      <c r="G63" s="15"/>
      <c r="H63" s="16"/>
      <c r="I63" s="8">
        <f t="shared" si="8"/>
        <v>44</v>
      </c>
      <c r="J63" s="8">
        <f t="shared" si="1"/>
        <v>-100</v>
      </c>
      <c r="K63" s="7">
        <f t="shared" si="9"/>
        <v>1.0512000000000001</v>
      </c>
      <c r="L63" s="25">
        <v>52.56</v>
      </c>
      <c r="M63" s="36">
        <v>50.245999999999995</v>
      </c>
      <c r="N63" s="4">
        <f t="shared" si="3"/>
        <v>1.0049199999999998</v>
      </c>
      <c r="P63" s="1" t="e">
        <f t="shared" si="4"/>
        <v>#DIV/0!</v>
      </c>
      <c r="Q63" s="1" t="e">
        <f t="shared" si="5"/>
        <v>#DIV/0!</v>
      </c>
    </row>
    <row r="64" spans="1:17" ht="22.5" x14ac:dyDescent="0.2">
      <c r="A64" s="30">
        <v>56</v>
      </c>
      <c r="B64" s="31" t="s">
        <v>178</v>
      </c>
      <c r="C64" s="31" t="s">
        <v>179</v>
      </c>
      <c r="D64" s="31" t="s">
        <v>180</v>
      </c>
      <c r="E64" s="32">
        <v>40</v>
      </c>
      <c r="F64" s="25">
        <v>66</v>
      </c>
      <c r="G64" s="15"/>
      <c r="H64" s="16">
        <v>40</v>
      </c>
      <c r="I64" s="8">
        <f t="shared" si="8"/>
        <v>65</v>
      </c>
      <c r="J64" s="8">
        <f t="shared" si="1"/>
        <v>-100</v>
      </c>
      <c r="K64" s="7">
        <f t="shared" si="9"/>
        <v>1.0077500000000001</v>
      </c>
      <c r="L64" s="25">
        <v>40.31</v>
      </c>
      <c r="M64" s="36">
        <v>21.301538461538463</v>
      </c>
      <c r="N64" s="4">
        <f t="shared" si="3"/>
        <v>0.53253846153846163</v>
      </c>
      <c r="P64" s="1">
        <f t="shared" si="4"/>
        <v>65</v>
      </c>
      <c r="Q64" s="1">
        <f t="shared" si="5"/>
        <v>-100</v>
      </c>
    </row>
    <row r="65" spans="1:17" ht="22.5" x14ac:dyDescent="0.2">
      <c r="A65" s="30">
        <v>57</v>
      </c>
      <c r="B65" s="31" t="s">
        <v>181</v>
      </c>
      <c r="C65" s="30">
        <v>3400700645</v>
      </c>
      <c r="D65" s="31" t="s">
        <v>182</v>
      </c>
      <c r="E65" s="33">
        <v>14500</v>
      </c>
      <c r="F65" s="26">
        <v>25568</v>
      </c>
      <c r="G65" s="15"/>
      <c r="H65" s="18">
        <v>17194.513333333332</v>
      </c>
      <c r="I65" s="8">
        <f t="shared" si="8"/>
        <v>76.331034482758611</v>
      </c>
      <c r="J65" s="8">
        <f t="shared" si="1"/>
        <v>-100</v>
      </c>
      <c r="K65" s="7">
        <f t="shared" si="9"/>
        <v>1.3052931034482758</v>
      </c>
      <c r="L65" s="26">
        <v>18926.75</v>
      </c>
      <c r="M65" s="36">
        <v>17194.513333333332</v>
      </c>
      <c r="N65" s="4">
        <f t="shared" si="3"/>
        <v>1.1858285057471263</v>
      </c>
      <c r="P65" s="1">
        <f t="shared" si="4"/>
        <v>48.698596490275804</v>
      </c>
      <c r="Q65" s="1">
        <f t="shared" si="5"/>
        <v>-100</v>
      </c>
    </row>
    <row r="66" spans="1:17" ht="22.5" x14ac:dyDescent="0.2">
      <c r="A66" s="30">
        <v>58</v>
      </c>
      <c r="B66" s="31" t="s">
        <v>183</v>
      </c>
      <c r="C66" s="31" t="s">
        <v>184</v>
      </c>
      <c r="D66" s="31" t="s">
        <v>185</v>
      </c>
      <c r="E66" s="33">
        <v>12800</v>
      </c>
      <c r="F66" s="26">
        <v>22518</v>
      </c>
      <c r="G66" s="15">
        <v>18420</v>
      </c>
      <c r="H66" s="11">
        <v>12800</v>
      </c>
      <c r="I66" s="8">
        <f t="shared" si="8"/>
        <v>75.921875</v>
      </c>
      <c r="J66" s="8">
        <f t="shared" si="1"/>
        <v>43.90625</v>
      </c>
      <c r="K66" s="7">
        <f t="shared" si="9"/>
        <v>1.2766625</v>
      </c>
      <c r="L66" s="26">
        <v>16341.28</v>
      </c>
      <c r="M66" s="36">
        <v>10056.366</v>
      </c>
      <c r="N66" s="4">
        <f t="shared" si="3"/>
        <v>0.78565359374999999</v>
      </c>
      <c r="P66" s="1">
        <f t="shared" si="4"/>
        <v>75.921875</v>
      </c>
      <c r="Q66" s="1">
        <f t="shared" si="5"/>
        <v>43.90625</v>
      </c>
    </row>
    <row r="67" spans="1:17" x14ac:dyDescent="0.2">
      <c r="A67" s="30">
        <v>59</v>
      </c>
      <c r="B67" s="31" t="s">
        <v>186</v>
      </c>
      <c r="C67" s="31" t="s">
        <v>187</v>
      </c>
      <c r="D67" s="31" t="s">
        <v>188</v>
      </c>
      <c r="E67" s="32">
        <v>550</v>
      </c>
      <c r="F67" s="25">
        <v>784</v>
      </c>
      <c r="G67" s="15"/>
      <c r="H67" s="11"/>
      <c r="I67" s="8">
        <f t="shared" si="8"/>
        <v>42.545454545454561</v>
      </c>
      <c r="J67" s="8">
        <f t="shared" si="1"/>
        <v>-100</v>
      </c>
      <c r="K67" s="7">
        <f t="shared" si="9"/>
        <v>1.0511999999999999</v>
      </c>
      <c r="L67" s="25">
        <v>578.16</v>
      </c>
      <c r="M67" s="36">
        <v>407.03363636363633</v>
      </c>
      <c r="N67" s="4">
        <f t="shared" si="3"/>
        <v>0.74006115702479336</v>
      </c>
      <c r="P67" s="1" t="e">
        <f t="shared" si="4"/>
        <v>#DIV/0!</v>
      </c>
      <c r="Q67" s="1" t="e">
        <f t="shared" si="5"/>
        <v>#DIV/0!</v>
      </c>
    </row>
    <row r="68" spans="1:17" ht="22.5" x14ac:dyDescent="0.2">
      <c r="A68" s="30">
        <v>60</v>
      </c>
      <c r="B68" s="31" t="s">
        <v>189</v>
      </c>
      <c r="C68" s="31" t="s">
        <v>190</v>
      </c>
      <c r="D68" s="31" t="s">
        <v>191</v>
      </c>
      <c r="E68" s="33">
        <v>2000</v>
      </c>
      <c r="F68" s="26">
        <v>2842</v>
      </c>
      <c r="G68" s="15"/>
      <c r="H68" s="11"/>
      <c r="I68" s="8">
        <f t="shared" si="8"/>
        <v>42.099999999999994</v>
      </c>
      <c r="J68" s="8">
        <f t="shared" si="1"/>
        <v>-100</v>
      </c>
      <c r="K68" s="7">
        <f t="shared" si="9"/>
        <v>1.0512000000000001</v>
      </c>
      <c r="L68" s="26">
        <v>2102.4</v>
      </c>
      <c r="M68" s="36">
        <v>1795.28</v>
      </c>
      <c r="N68" s="4">
        <f t="shared" si="3"/>
        <v>0.89763999999999999</v>
      </c>
      <c r="P68" s="1" t="e">
        <f t="shared" si="4"/>
        <v>#DIV/0!</v>
      </c>
      <c r="Q68" s="1" t="e">
        <f t="shared" si="5"/>
        <v>#DIV/0!</v>
      </c>
    </row>
    <row r="69" spans="1:17" ht="22.5" x14ac:dyDescent="0.2">
      <c r="A69" s="30">
        <v>61</v>
      </c>
      <c r="B69" s="31" t="s">
        <v>192</v>
      </c>
      <c r="C69" s="31" t="s">
        <v>193</v>
      </c>
      <c r="D69" s="31" t="s">
        <v>194</v>
      </c>
      <c r="E69" s="32">
        <v>130</v>
      </c>
      <c r="F69" s="25">
        <v>242</v>
      </c>
      <c r="G69" s="15"/>
      <c r="H69" s="18">
        <v>172.1</v>
      </c>
      <c r="I69" s="8">
        <f t="shared" si="8"/>
        <v>86.15384615384616</v>
      </c>
      <c r="J69" s="8">
        <f t="shared" si="1"/>
        <v>-100</v>
      </c>
      <c r="K69" s="7">
        <f t="shared" si="9"/>
        <v>1.3746153846153846</v>
      </c>
      <c r="L69" s="25">
        <v>178.7</v>
      </c>
      <c r="M69" s="36">
        <v>172.1</v>
      </c>
      <c r="N69" s="4">
        <f t="shared" si="3"/>
        <v>1.3238461538461539</v>
      </c>
      <c r="P69" s="1">
        <f t="shared" si="4"/>
        <v>40.615920976176653</v>
      </c>
      <c r="Q69" s="1">
        <f t="shared" si="5"/>
        <v>-100</v>
      </c>
    </row>
  </sheetData>
  <autoFilter ref="A8:N69"/>
  <mergeCells count="2">
    <mergeCell ref="K1:K7"/>
    <mergeCell ref="N1:N7"/>
  </mergeCells>
  <phoneticPr fontId="2" type="noConversion"/>
  <pageMargins left="0.17" right="0.17" top="0.23" bottom="0.2" header="0.17" footer="0.17"/>
  <pageSetup paperSize="9" scale="71" fitToHeight="1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1" sqref="N31"/>
    </sheetView>
  </sheetViews>
  <sheetFormatPr defaultRowHeight="12.75" x14ac:dyDescent="0.2"/>
  <cols>
    <col min="1" max="16384" width="9.140625" style="9"/>
  </cols>
  <sheetData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akgs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Orlov</dc:creator>
  <cp:lastModifiedBy>Винник Алексей Иванович</cp:lastModifiedBy>
  <cp:lastPrinted>2022-07-04T03:41:10Z</cp:lastPrinted>
  <dcterms:created xsi:type="dcterms:W3CDTF">2010-03-24T11:50:46Z</dcterms:created>
  <dcterms:modified xsi:type="dcterms:W3CDTF">2022-08-02T07:01:40Z</dcterms:modified>
</cp:coreProperties>
</file>